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 updateLinks="never" codeName="ЭтаКнига" defaultThemeVersion="124226"/>
  <bookViews>
    <workbookView xWindow="0" yWindow="0" windowWidth="23040" windowHeight="9075" tabRatio="947" firstSheet="1" activeTab="1"/>
  </bookViews>
  <sheets>
    <sheet name="прайс" sheetId="27" state="hidden" r:id="rId1"/>
    <sheet name="Змiст" sheetId="15" r:id="rId2"/>
    <sheet name="Дверні ручки" sheetId="1" r:id="rId3"/>
    <sheet name="Замки" sheetId="2" r:id="rId4"/>
    <sheet name="Циліндри" sheetId="4" r:id="rId5"/>
    <sheet name="Карточні петлі" sheetId="18" r:id="rId6"/>
    <sheet name="Петлі для маятникових дверей" sheetId="29" r:id="rId7"/>
    <sheet name="Врізні петлі" sheetId="3" r:id="rId8"/>
    <sheet name="Приховані петлі" sheetId="5" r:id="rId9"/>
    <sheet name="Дверні доводчики" sheetId="12" r:id="rId10"/>
    <sheet name="Ущільнювачі і пороги" sheetId="8" r:id="rId11"/>
    <sheet name="Фурнітура для скляних дверей" sheetId="9" r:id="rId12"/>
    <sheet name="Фурнітура для ванних кімнат" sheetId="13" r:id="rId13"/>
    <sheet name="Фурнітура для розсувних дверей " sheetId="22" r:id="rId14"/>
    <sheet name="Аксесуари для дверей" sheetId="17" r:id="rId15"/>
  </sheets>
  <externalReferences>
    <externalReference r:id="rId16"/>
  </externalReferences>
  <definedNames>
    <definedName name="_xlnm._FilterDatabase" localSheetId="7" hidden="1">'Врізні петлі'!$D$2:$K$127</definedName>
    <definedName name="_xlnm._FilterDatabase" localSheetId="2" hidden="1">'Дверні ручки'!$D$2:$K$54</definedName>
    <definedName name="_xlnm._FilterDatabase" localSheetId="3" hidden="1">Замки!$D$2:$L$216</definedName>
    <definedName name="_xlnm._FilterDatabase" localSheetId="0" hidden="1">прайс!$A$7:$B$8703</definedName>
    <definedName name="_xlnm._FilterDatabase" localSheetId="8" hidden="1">'Приховані петлі'!$D$2:$K$198</definedName>
    <definedName name="_xlnm._FilterDatabase" localSheetId="10" hidden="1">'Ущільнювачі і пороги'!$D$2:$J$49</definedName>
    <definedName name="_xlnm._FilterDatabase" localSheetId="11" hidden="1">'Фурнітура для скляних дверей'!$D$2:$J$32</definedName>
    <definedName name="_xlnm._FilterDatabase" localSheetId="4" hidden="1">Циліндри!$D$2:$K$2</definedName>
    <definedName name="Price">прайс!$A:$C</definedName>
    <definedName name="Z_20D19EA3_0B3D_4661_BC55_5B45FE4CE1B9_.wvu.FilterData" localSheetId="7" hidden="1">'Врізні петлі'!$D$2:$K$127</definedName>
    <definedName name="Z_20D19EA3_0B3D_4661_BC55_5B45FE4CE1B9_.wvu.FilterData" localSheetId="2" hidden="1">'Дверні ручки'!$D$2:$K$54</definedName>
    <definedName name="Z_20D19EA3_0B3D_4661_BC55_5B45FE4CE1B9_.wvu.FilterData" localSheetId="3" hidden="1">Замки!$D$2:$L$216</definedName>
    <definedName name="Z_20D19EA3_0B3D_4661_BC55_5B45FE4CE1B9_.wvu.FilterData" localSheetId="8" hidden="1">'Приховані петлі'!$D$2:$K$198</definedName>
    <definedName name="Z_20D19EA3_0B3D_4661_BC55_5B45FE4CE1B9_.wvu.FilterData" localSheetId="10" hidden="1">'Ущільнювачі і пороги'!$D$2:$J$49</definedName>
    <definedName name="Z_20D19EA3_0B3D_4661_BC55_5B45FE4CE1B9_.wvu.FilterData" localSheetId="11" hidden="1">'Фурнітура для скляних дверей'!$D$2:$J$32</definedName>
    <definedName name="Z_20D19EA3_0B3D_4661_BC55_5B45FE4CE1B9_.wvu.FilterData" localSheetId="4" hidden="1">Циліндри!$D$2:$K$2</definedName>
    <definedName name="_xlnm.Print_Titles" localSheetId="3">Замки!$2:$2</definedName>
    <definedName name="_xlnm.Print_Titles" localSheetId="8">'Приховані петлі'!$1:$2</definedName>
    <definedName name="_xlnm.Print_Titles" localSheetId="13">'Фурнітура для розсувних дверей '!$2:$2</definedName>
    <definedName name="курс">Змiст!$K$4</definedName>
    <definedName name="_xlnm.Print_Area" localSheetId="9">'Дверні доводчики'!$D$2:$K$28</definedName>
    <definedName name="_xlnm.Print_Area" localSheetId="2">'Дверні ручки'!$D$2:$K$54</definedName>
    <definedName name="_xlnm.Print_Area" localSheetId="3">Замки!$D$2:$L$234</definedName>
    <definedName name="_xlnm.Print_Area" localSheetId="8">'Приховані петлі'!$A$1:$K$122</definedName>
    <definedName name="_xlnm.Print_Area" localSheetId="10">'Ущільнювачі і пороги'!$D$2:$K$78</definedName>
  </definedNames>
  <calcPr calcId="124519"/>
  <customWorkbookViews>
    <customWorkbookView name="hua2004 - Личное представление" guid="{20D19EA3-0B3D-4661-BC55-5B45FE4CE1B9}" mergeInterval="0" personalView="1" maximized="1" xWindow="22" yWindow="37" windowWidth="1193" windowHeight="627" activeSheetId="1"/>
  </customWorkbookViews>
</workbook>
</file>

<file path=xl/calcChain.xml><?xml version="1.0" encoding="utf-8"?>
<calcChain xmlns="http://schemas.openxmlformats.org/spreadsheetml/2006/main">
  <c r="J12" i="5"/>
  <c r="I12" s="1"/>
  <c r="H12" s="1"/>
  <c r="J13"/>
  <c r="I13" s="1"/>
  <c r="H13" s="1"/>
  <c r="J11"/>
  <c r="I11" s="1"/>
  <c r="H11" s="1"/>
  <c r="N500" i="22" l="1"/>
  <c r="M500" s="1"/>
  <c r="L500" s="1"/>
  <c r="K500" s="1"/>
  <c r="J500"/>
  <c r="J485"/>
  <c r="J486"/>
  <c r="J487"/>
  <c r="J482"/>
  <c r="N482"/>
  <c r="M482" s="1"/>
  <c r="L482" s="1"/>
  <c r="K482" s="1"/>
  <c r="J483"/>
  <c r="N483"/>
  <c r="M483" s="1"/>
  <c r="L483" s="1"/>
  <c r="K483" s="1"/>
  <c r="J484"/>
  <c r="N484"/>
  <c r="M484" s="1"/>
  <c r="L484" s="1"/>
  <c r="K484" s="1"/>
  <c r="J480"/>
  <c r="J479"/>
  <c r="N476"/>
  <c r="M476" s="1"/>
  <c r="L476" s="1"/>
  <c r="K476" s="1"/>
  <c r="N477"/>
  <c r="M477" s="1"/>
  <c r="L477" s="1"/>
  <c r="K477" s="1"/>
  <c r="N478"/>
  <c r="M478" s="1"/>
  <c r="L478" s="1"/>
  <c r="K478" s="1"/>
  <c r="J476"/>
  <c r="J477"/>
  <c r="J478"/>
  <c r="J475"/>
  <c r="N263" l="1"/>
  <c r="M263" s="1"/>
  <c r="L263" s="1"/>
  <c r="K263" s="1"/>
  <c r="N264"/>
  <c r="M264" s="1"/>
  <c r="L264" s="1"/>
  <c r="K264" s="1"/>
  <c r="N265"/>
  <c r="M265" s="1"/>
  <c r="L265" s="1"/>
  <c r="K265" s="1"/>
  <c r="N407" l="1"/>
  <c r="M407" s="1"/>
  <c r="N408"/>
  <c r="M408" s="1"/>
  <c r="H107" i="2" l="1"/>
  <c r="N508" i="22" l="1"/>
  <c r="M508" s="1"/>
  <c r="N509"/>
  <c r="M509" s="1"/>
  <c r="N510"/>
  <c r="M510" s="1"/>
  <c r="N511"/>
  <c r="M511" s="1"/>
  <c r="N512"/>
  <c r="M512" s="1"/>
  <c r="N514"/>
  <c r="M514" s="1"/>
  <c r="N515"/>
  <c r="M515" s="1"/>
  <c r="N516"/>
  <c r="M516" s="1"/>
  <c r="N517"/>
  <c r="M517" s="1"/>
  <c r="N518"/>
  <c r="M518" s="1"/>
  <c r="N520"/>
  <c r="M520" s="1"/>
  <c r="N521"/>
  <c r="M521" s="1"/>
  <c r="N522"/>
  <c r="M522" s="1"/>
  <c r="N523"/>
  <c r="M523" s="1"/>
  <c r="N524"/>
  <c r="M524" s="1"/>
  <c r="N4"/>
  <c r="M4" s="1"/>
  <c r="N5"/>
  <c r="M5" s="1"/>
  <c r="N6"/>
  <c r="M6" s="1"/>
  <c r="N7"/>
  <c r="M7" s="1"/>
  <c r="N8"/>
  <c r="M8" s="1"/>
  <c r="N10"/>
  <c r="M10" s="1"/>
  <c r="N11"/>
  <c r="M11" s="1"/>
  <c r="N12"/>
  <c r="M12" s="1"/>
  <c r="N13"/>
  <c r="M13" s="1"/>
  <c r="N14"/>
  <c r="M14" s="1"/>
  <c r="N16"/>
  <c r="M16" s="1"/>
  <c r="N17"/>
  <c r="M17" s="1"/>
  <c r="N18"/>
  <c r="M18" s="1"/>
  <c r="N19"/>
  <c r="M19" s="1"/>
  <c r="N20"/>
  <c r="M20" s="1"/>
  <c r="N22"/>
  <c r="M22" s="1"/>
  <c r="N23"/>
  <c r="M23" s="1"/>
  <c r="N24"/>
  <c r="M24" s="1"/>
  <c r="N25"/>
  <c r="M25" s="1"/>
  <c r="N26"/>
  <c r="M26" s="1"/>
  <c r="J3"/>
  <c r="J507"/>
  <c r="J9"/>
  <c r="J513"/>
  <c r="J15"/>
  <c r="J21"/>
  <c r="J519"/>
  <c r="N3"/>
  <c r="M3" s="1"/>
  <c r="N507"/>
  <c r="M507" s="1"/>
  <c r="N9"/>
  <c r="M9" s="1"/>
  <c r="N513"/>
  <c r="M513" s="1"/>
  <c r="N15"/>
  <c r="M15" s="1"/>
  <c r="N21"/>
  <c r="M21" s="1"/>
  <c r="N519"/>
  <c r="M519" s="1"/>
  <c r="L507" l="1"/>
  <c r="I89" i="8"/>
  <c r="H89" s="1"/>
  <c r="F89"/>
  <c r="I88"/>
  <c r="F88"/>
  <c r="I87"/>
  <c r="F87"/>
  <c r="I86"/>
  <c r="F86"/>
  <c r="I85"/>
  <c r="H85" s="1"/>
  <c r="F85"/>
  <c r="I84"/>
  <c r="F84"/>
  <c r="I83"/>
  <c r="F83"/>
  <c r="I82"/>
  <c r="F82"/>
  <c r="I81"/>
  <c r="H81" s="1"/>
  <c r="F81"/>
  <c r="I80"/>
  <c r="F80"/>
  <c r="I79"/>
  <c r="H79" s="1"/>
  <c r="F79"/>
  <c r="H88" l="1"/>
  <c r="G88" s="1"/>
  <c r="H84"/>
  <c r="G84" s="1"/>
  <c r="H80"/>
  <c r="G80" s="1"/>
  <c r="G81"/>
  <c r="G85"/>
  <c r="G89"/>
  <c r="H87"/>
  <c r="G87" s="1"/>
  <c r="H83"/>
  <c r="G83" s="1"/>
  <c r="H86"/>
  <c r="G86" s="1"/>
  <c r="H82"/>
  <c r="G82" s="1"/>
  <c r="G79"/>
  <c r="K86" i="2" l="1"/>
  <c r="K87"/>
  <c r="K88"/>
  <c r="K89"/>
  <c r="J89" s="1"/>
  <c r="I89" s="1"/>
  <c r="K90"/>
  <c r="K91"/>
  <c r="K92"/>
  <c r="K93"/>
  <c r="K94"/>
  <c r="K95"/>
  <c r="J95" s="1"/>
  <c r="I95" s="1"/>
  <c r="K96"/>
  <c r="K97"/>
  <c r="K98"/>
  <c r="K99"/>
  <c r="K100"/>
  <c r="J100" s="1"/>
  <c r="I100" s="1"/>
  <c r="K101"/>
  <c r="K102"/>
  <c r="J102" s="1"/>
  <c r="I102" s="1"/>
  <c r="K103"/>
  <c r="J103" s="1"/>
  <c r="I103" s="1"/>
  <c r="K104"/>
  <c r="J104" s="1"/>
  <c r="I104" s="1"/>
  <c r="K105"/>
  <c r="J105" s="1"/>
  <c r="I105" s="1"/>
  <c r="K106"/>
  <c r="J106" s="1"/>
  <c r="I106" s="1"/>
  <c r="J101" l="1"/>
  <c r="I101" s="1"/>
  <c r="J93"/>
  <c r="I93" s="1"/>
  <c r="J96"/>
  <c r="I96" s="1"/>
  <c r="J92"/>
  <c r="I92" s="1"/>
  <c r="J88"/>
  <c r="I88" s="1"/>
  <c r="J99"/>
  <c r="I99" s="1"/>
  <c r="J87"/>
  <c r="I87" s="1"/>
  <c r="J98"/>
  <c r="I98" s="1"/>
  <c r="J94"/>
  <c r="I94" s="1"/>
  <c r="J90"/>
  <c r="I90" s="1"/>
  <c r="J86"/>
  <c r="I86" s="1"/>
  <c r="N487" i="22"/>
  <c r="M487" s="1"/>
  <c r="L487" s="1"/>
  <c r="K487" s="1"/>
  <c r="N486"/>
  <c r="M486" s="1"/>
  <c r="L486" s="1"/>
  <c r="K486" s="1"/>
  <c r="N485"/>
  <c r="M485" s="1"/>
  <c r="L485" s="1"/>
  <c r="K485" s="1"/>
  <c r="N480"/>
  <c r="M480" s="1"/>
  <c r="L480" s="1"/>
  <c r="K480" s="1"/>
  <c r="N479"/>
  <c r="M479" s="1"/>
  <c r="L479" s="1"/>
  <c r="K479" s="1"/>
  <c r="N475"/>
  <c r="M475" s="1"/>
  <c r="L475" s="1"/>
  <c r="K475" s="1"/>
  <c r="N489"/>
  <c r="N490"/>
  <c r="N491"/>
  <c r="N493"/>
  <c r="N495"/>
  <c r="N496"/>
  <c r="N497"/>
  <c r="N498"/>
  <c r="N502"/>
  <c r="N503"/>
  <c r="N504"/>
  <c r="N505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25"/>
  <c r="I9" i="18" l="1"/>
  <c r="H9" s="1"/>
  <c r="G9" s="1"/>
  <c r="F9"/>
  <c r="I4"/>
  <c r="H4" s="1"/>
  <c r="G4" s="1"/>
  <c r="F4"/>
  <c r="N473" i="22"/>
  <c r="M473" s="1"/>
  <c r="N472"/>
  <c r="M472" s="1"/>
  <c r="N471"/>
  <c r="M471" s="1"/>
  <c r="N470"/>
  <c r="M470" s="1"/>
  <c r="N469"/>
  <c r="M469" s="1"/>
  <c r="N468"/>
  <c r="M468" s="1"/>
  <c r="N467"/>
  <c r="M467" s="1"/>
  <c r="N466"/>
  <c r="M466" s="1"/>
  <c r="N465"/>
  <c r="M465" s="1"/>
  <c r="N464"/>
  <c r="M464" s="1"/>
  <c r="N463"/>
  <c r="M463" s="1"/>
  <c r="N462"/>
  <c r="M462" s="1"/>
  <c r="N461"/>
  <c r="M461" s="1"/>
  <c r="N460"/>
  <c r="M460" s="1"/>
  <c r="N459"/>
  <c r="M459" s="1"/>
  <c r="N458"/>
  <c r="M458" s="1"/>
  <c r="N457"/>
  <c r="M457" s="1"/>
  <c r="N456"/>
  <c r="M456" s="1"/>
  <c r="N455"/>
  <c r="M455" s="1"/>
  <c r="N454"/>
  <c r="M454" s="1"/>
  <c r="N453"/>
  <c r="M453" s="1"/>
  <c r="N452"/>
  <c r="M452" s="1"/>
  <c r="N451"/>
  <c r="M451" s="1"/>
  <c r="J172" i="2"/>
  <c r="I172" s="1"/>
  <c r="K171"/>
  <c r="K170"/>
  <c r="N450" i="22"/>
  <c r="M450" s="1"/>
  <c r="M489"/>
  <c r="L489" s="1"/>
  <c r="K489" s="1"/>
  <c r="M490"/>
  <c r="L490" s="1"/>
  <c r="K490" s="1"/>
  <c r="M491"/>
  <c r="L491" s="1"/>
  <c r="K491" s="1"/>
  <c r="M493"/>
  <c r="L493" s="1"/>
  <c r="K493" s="1"/>
  <c r="M495"/>
  <c r="L495" s="1"/>
  <c r="K495" s="1"/>
  <c r="M496"/>
  <c r="L496" s="1"/>
  <c r="K496" s="1"/>
  <c r="M497"/>
  <c r="L497" s="1"/>
  <c r="K497" s="1"/>
  <c r="M498"/>
  <c r="L498" s="1"/>
  <c r="K498" s="1"/>
  <c r="M502"/>
  <c r="L502" s="1"/>
  <c r="K502" s="1"/>
  <c r="M503"/>
  <c r="L503" s="1"/>
  <c r="K503" s="1"/>
  <c r="M504"/>
  <c r="L504" s="1"/>
  <c r="K504" s="1"/>
  <c r="M505"/>
  <c r="L505" s="1"/>
  <c r="K505" s="1"/>
  <c r="J170" i="2" l="1"/>
  <c r="I170" s="1"/>
  <c r="L450" i="22"/>
  <c r="K450" s="1"/>
  <c r="L462"/>
  <c r="K462" s="1"/>
  <c r="L466"/>
  <c r="K466" s="1"/>
  <c r="L470"/>
  <c r="K470" s="1"/>
  <c r="L458"/>
  <c r="K458" s="1"/>
  <c r="L454"/>
  <c r="K454" s="1"/>
  <c r="J171" i="2"/>
  <c r="I171" s="1"/>
  <c r="N353" i="22"/>
  <c r="M353" s="1"/>
  <c r="N352"/>
  <c r="M352" s="1"/>
  <c r="N351"/>
  <c r="M351" s="1"/>
  <c r="N350"/>
  <c r="M350" s="1"/>
  <c r="N349"/>
  <c r="M349" s="1"/>
  <c r="N348"/>
  <c r="M348" s="1"/>
  <c r="N347"/>
  <c r="M347" s="1"/>
  <c r="N346"/>
  <c r="M346" s="1"/>
  <c r="N345"/>
  <c r="M345" s="1"/>
  <c r="N343"/>
  <c r="M343" s="1"/>
  <c r="N342"/>
  <c r="M342" s="1"/>
  <c r="N341"/>
  <c r="M341" s="1"/>
  <c r="N340"/>
  <c r="M340" s="1"/>
  <c r="N339"/>
  <c r="M339" s="1"/>
  <c r="N338"/>
  <c r="M338" s="1"/>
  <c r="N337"/>
  <c r="M337" s="1"/>
  <c r="N336"/>
  <c r="M336" s="1"/>
  <c r="N335"/>
  <c r="M335" s="1"/>
  <c r="L345" l="1"/>
  <c r="L335"/>
  <c r="K335" s="1"/>
  <c r="N177"/>
  <c r="M177" s="1"/>
  <c r="N176"/>
  <c r="M176" s="1"/>
  <c r="N175"/>
  <c r="M175" s="1"/>
  <c r="N174"/>
  <c r="M174" s="1"/>
  <c r="N173"/>
  <c r="M173" s="1"/>
  <c r="N172"/>
  <c r="M172" s="1"/>
  <c r="N171"/>
  <c r="M171" s="1"/>
  <c r="N170"/>
  <c r="M170" s="1"/>
  <c r="N169"/>
  <c r="M169" s="1"/>
  <c r="N168"/>
  <c r="M168" s="1"/>
  <c r="N167"/>
  <c r="M167" s="1"/>
  <c r="N166"/>
  <c r="M166" s="1"/>
  <c r="N165"/>
  <c r="M165" s="1"/>
  <c r="N164"/>
  <c r="M164" s="1"/>
  <c r="N163"/>
  <c r="M163" s="1"/>
  <c r="N162"/>
  <c r="M162" s="1"/>
  <c r="N161"/>
  <c r="M161" s="1"/>
  <c r="N160"/>
  <c r="M160" s="1"/>
  <c r="N152"/>
  <c r="M152" s="1"/>
  <c r="N151"/>
  <c r="M151" s="1"/>
  <c r="N150"/>
  <c r="M150" s="1"/>
  <c r="N149"/>
  <c r="M149" s="1"/>
  <c r="N148"/>
  <c r="M148" s="1"/>
  <c r="N147"/>
  <c r="M147" s="1"/>
  <c r="N146"/>
  <c r="M146" s="1"/>
  <c r="N145"/>
  <c r="M145" s="1"/>
  <c r="N144"/>
  <c r="M144" s="1"/>
  <c r="N143"/>
  <c r="M143" s="1"/>
  <c r="N142"/>
  <c r="M142" s="1"/>
  <c r="N141"/>
  <c r="M141" s="1"/>
  <c r="N140"/>
  <c r="M140" s="1"/>
  <c r="N139"/>
  <c r="M139" s="1"/>
  <c r="N138"/>
  <c r="M138" s="1"/>
  <c r="N137"/>
  <c r="M137" s="1"/>
  <c r="N136"/>
  <c r="M136" s="1"/>
  <c r="N135"/>
  <c r="M135" s="1"/>
  <c r="L135" l="1"/>
  <c r="K135" s="1"/>
  <c r="L160"/>
  <c r="K160" s="1"/>
  <c r="L147"/>
  <c r="K147" s="1"/>
  <c r="L141"/>
  <c r="K141" s="1"/>
  <c r="L166"/>
  <c r="K166" s="1"/>
  <c r="L172"/>
  <c r="K172" s="1"/>
  <c r="J7" i="5"/>
  <c r="I7" s="1"/>
  <c r="H7" s="1"/>
  <c r="N71" i="22" l="1"/>
  <c r="M71" s="1"/>
  <c r="N70"/>
  <c r="M70" s="1"/>
  <c r="N69"/>
  <c r="M69" s="1"/>
  <c r="N68"/>
  <c r="M68" s="1"/>
  <c r="N67"/>
  <c r="M67" s="1"/>
  <c r="N66"/>
  <c r="M66" s="1"/>
  <c r="N65"/>
  <c r="M65" s="1"/>
  <c r="N64"/>
  <c r="M64" s="1"/>
  <c r="N63"/>
  <c r="M63" s="1"/>
  <c r="N62"/>
  <c r="M62" s="1"/>
  <c r="N61"/>
  <c r="M61" s="1"/>
  <c r="N60"/>
  <c r="M60" s="1"/>
  <c r="N59"/>
  <c r="M59" s="1"/>
  <c r="N58"/>
  <c r="M58" s="1"/>
  <c r="N57"/>
  <c r="M57" s="1"/>
  <c r="N56"/>
  <c r="M56" s="1"/>
  <c r="N55"/>
  <c r="M55" s="1"/>
  <c r="N54"/>
  <c r="M54" s="1"/>
  <c r="L54" l="1"/>
  <c r="K54" s="1"/>
  <c r="L60"/>
  <c r="K60" s="1"/>
  <c r="L66"/>
  <c r="K66" s="1"/>
  <c r="M427" l="1"/>
  <c r="M448" l="1"/>
  <c r="M447"/>
  <c r="L447" s="1"/>
  <c r="K447" s="1"/>
  <c r="M446"/>
  <c r="M445"/>
  <c r="L445" s="1"/>
  <c r="K445" s="1"/>
  <c r="M444"/>
  <c r="M443"/>
  <c r="L443" s="1"/>
  <c r="K443" s="1"/>
  <c r="M442"/>
  <c r="M441"/>
  <c r="L441" s="1"/>
  <c r="K441" s="1"/>
  <c r="M440"/>
  <c r="M439"/>
  <c r="L439" s="1"/>
  <c r="K439" s="1"/>
  <c r="M438"/>
  <c r="M437"/>
  <c r="L437" s="1"/>
  <c r="K437" s="1"/>
  <c r="M436"/>
  <c r="M435"/>
  <c r="L435" s="1"/>
  <c r="K435" s="1"/>
  <c r="M434"/>
  <c r="M433"/>
  <c r="L433" s="1"/>
  <c r="K433" s="1"/>
  <c r="M432"/>
  <c r="M431"/>
  <c r="L431" s="1"/>
  <c r="K431" s="1"/>
  <c r="M430"/>
  <c r="M429"/>
  <c r="L429" s="1"/>
  <c r="K429" s="1"/>
  <c r="L427"/>
  <c r="K427" s="1"/>
  <c r="N426"/>
  <c r="M425"/>
  <c r="L425" s="1"/>
  <c r="K425" s="1"/>
  <c r="J3" i="1" l="1"/>
  <c r="I3" s="1"/>
  <c r="J4"/>
  <c r="I4" s="1"/>
  <c r="H4" s="1"/>
  <c r="J5"/>
  <c r="I5" s="1"/>
  <c r="H5" s="1"/>
  <c r="J6"/>
  <c r="I6" s="1"/>
  <c r="H6" s="1"/>
  <c r="J7"/>
  <c r="I7" s="1"/>
  <c r="H7" s="1"/>
  <c r="J8"/>
  <c r="I8" s="1"/>
  <c r="H8" s="1"/>
  <c r="J9"/>
  <c r="I9" s="1"/>
  <c r="H9" s="1"/>
  <c r="J10"/>
  <c r="I10" s="1"/>
  <c r="H10" s="1"/>
  <c r="J11"/>
  <c r="I11" s="1"/>
  <c r="H11" s="1"/>
  <c r="J12"/>
  <c r="I12" s="1"/>
  <c r="H12" s="1"/>
  <c r="J13"/>
  <c r="I13" s="1"/>
  <c r="H13" s="1"/>
  <c r="J14"/>
  <c r="I14" s="1"/>
  <c r="H14" s="1"/>
  <c r="J15"/>
  <c r="I15" s="1"/>
  <c r="H15" s="1"/>
  <c r="J16"/>
  <c r="I16" s="1"/>
  <c r="H16" s="1"/>
  <c r="J17"/>
  <c r="I17" s="1"/>
  <c r="H17" s="1"/>
  <c r="J18"/>
  <c r="I18" s="1"/>
  <c r="H18" s="1"/>
  <c r="J19"/>
  <c r="I19" s="1"/>
  <c r="H19" s="1"/>
  <c r="J20"/>
  <c r="I20" s="1"/>
  <c r="H20" s="1"/>
  <c r="J21"/>
  <c r="I21" s="1"/>
  <c r="H21" s="1"/>
  <c r="J22"/>
  <c r="I22" s="1"/>
  <c r="H22" s="1"/>
  <c r="J23"/>
  <c r="I23" s="1"/>
  <c r="H23" s="1"/>
  <c r="J24"/>
  <c r="I24" s="1"/>
  <c r="H24" s="1"/>
  <c r="J25"/>
  <c r="I25" s="1"/>
  <c r="H25" s="1"/>
  <c r="J26"/>
  <c r="I26" s="1"/>
  <c r="H26" s="1"/>
  <c r="J27"/>
  <c r="I27" s="1"/>
  <c r="H27" s="1"/>
  <c r="J28"/>
  <c r="I28" s="1"/>
  <c r="H28" s="1"/>
  <c r="J29"/>
  <c r="I29" s="1"/>
  <c r="H29" s="1"/>
  <c r="J30"/>
  <c r="I30" s="1"/>
  <c r="H30" s="1"/>
  <c r="J31"/>
  <c r="I31" s="1"/>
  <c r="H31" s="1"/>
  <c r="J32"/>
  <c r="I32" s="1"/>
  <c r="H32" s="1"/>
  <c r="J33"/>
  <c r="I33" s="1"/>
  <c r="H33" s="1"/>
  <c r="J34"/>
  <c r="I34" s="1"/>
  <c r="H34" s="1"/>
  <c r="J35"/>
  <c r="I35" s="1"/>
  <c r="H35" s="1"/>
  <c r="J36"/>
  <c r="I36" s="1"/>
  <c r="H36" s="1"/>
  <c r="J37"/>
  <c r="I37" s="1"/>
  <c r="H37" s="1"/>
  <c r="J38"/>
  <c r="I38" s="1"/>
  <c r="H38" s="1"/>
  <c r="J39"/>
  <c r="I39" s="1"/>
  <c r="H39" s="1"/>
  <c r="J40"/>
  <c r="I40" s="1"/>
  <c r="H40" s="1"/>
  <c r="J41"/>
  <c r="I41" s="1"/>
  <c r="H41" s="1"/>
  <c r="J42"/>
  <c r="I42" s="1"/>
  <c r="H42" s="1"/>
  <c r="J43"/>
  <c r="I43" s="1"/>
  <c r="H43" s="1"/>
  <c r="J44"/>
  <c r="I44" s="1"/>
  <c r="J45"/>
  <c r="I45" s="1"/>
  <c r="H45" s="1"/>
  <c r="J46"/>
  <c r="I46" s="1"/>
  <c r="H46" s="1"/>
  <c r="J47"/>
  <c r="I47" s="1"/>
  <c r="H47" s="1"/>
  <c r="J48"/>
  <c r="I48" s="1"/>
  <c r="H48" s="1"/>
  <c r="J49"/>
  <c r="I49" s="1"/>
  <c r="H49" s="1"/>
  <c r="J50"/>
  <c r="I50" s="1"/>
  <c r="H50" s="1"/>
  <c r="J51"/>
  <c r="I51" s="1"/>
  <c r="H51" s="1"/>
  <c r="J52"/>
  <c r="I52" s="1"/>
  <c r="H52" s="1"/>
  <c r="J53"/>
  <c r="I53" s="1"/>
  <c r="H53" s="1"/>
  <c r="J54"/>
  <c r="I54" s="1"/>
  <c r="H54" s="1"/>
  <c r="I1"/>
  <c r="J1" i="2"/>
  <c r="I1" i="4"/>
  <c r="H1" i="18"/>
  <c r="H1" i="29"/>
  <c r="I1" i="3"/>
  <c r="I1" i="5"/>
  <c r="H1" i="12"/>
  <c r="H1" i="8"/>
  <c r="H1" i="9"/>
  <c r="H1" i="13"/>
  <c r="H1" i="17"/>
  <c r="N798" i="22"/>
  <c r="M798" s="1"/>
  <c r="N799"/>
  <c r="M799" s="1"/>
  <c r="N800"/>
  <c r="M800" s="1"/>
  <c r="N801"/>
  <c r="M801" s="1"/>
  <c r="N802"/>
  <c r="M802" s="1"/>
  <c r="N803"/>
  <c r="M803" s="1"/>
  <c r="N804"/>
  <c r="M804" s="1"/>
  <c r="N805"/>
  <c r="M805" s="1"/>
  <c r="N797"/>
  <c r="M797" s="1"/>
  <c r="N788"/>
  <c r="M788" s="1"/>
  <c r="N789"/>
  <c r="M789" s="1"/>
  <c r="N790"/>
  <c r="M790" s="1"/>
  <c r="N791"/>
  <c r="M791" s="1"/>
  <c r="N792"/>
  <c r="M792" s="1"/>
  <c r="N793"/>
  <c r="M793" s="1"/>
  <c r="N794"/>
  <c r="M794" s="1"/>
  <c r="N795"/>
  <c r="M795" s="1"/>
  <c r="N787"/>
  <c r="M787" s="1"/>
  <c r="N778"/>
  <c r="M778" s="1"/>
  <c r="N779"/>
  <c r="M779" s="1"/>
  <c r="N780"/>
  <c r="M780" s="1"/>
  <c r="N781"/>
  <c r="M781" s="1"/>
  <c r="N782"/>
  <c r="M782" s="1"/>
  <c r="N783"/>
  <c r="M783" s="1"/>
  <c r="N784"/>
  <c r="M784" s="1"/>
  <c r="N785"/>
  <c r="M785" s="1"/>
  <c r="N777"/>
  <c r="M777" s="1"/>
  <c r="N770"/>
  <c r="M770" s="1"/>
  <c r="N771"/>
  <c r="M771" s="1"/>
  <c r="N772"/>
  <c r="M772" s="1"/>
  <c r="N773"/>
  <c r="M773" s="1"/>
  <c r="N774"/>
  <c r="M774" s="1"/>
  <c r="N775"/>
  <c r="M775" s="1"/>
  <c r="N769"/>
  <c r="M769" s="1"/>
  <c r="N757"/>
  <c r="M757" s="1"/>
  <c r="N758"/>
  <c r="M758" s="1"/>
  <c r="N759"/>
  <c r="M759" s="1"/>
  <c r="N760"/>
  <c r="M760" s="1"/>
  <c r="N761"/>
  <c r="M761" s="1"/>
  <c r="N762"/>
  <c r="M762" s="1"/>
  <c r="N763"/>
  <c r="M763" s="1"/>
  <c r="N764"/>
  <c r="M764" s="1"/>
  <c r="N765"/>
  <c r="M765" s="1"/>
  <c r="N766"/>
  <c r="M766" s="1"/>
  <c r="N767"/>
  <c r="M767" s="1"/>
  <c r="N756"/>
  <c r="M756" s="1"/>
  <c r="N748"/>
  <c r="M748" s="1"/>
  <c r="N749"/>
  <c r="M749" s="1"/>
  <c r="N750"/>
  <c r="M750" s="1"/>
  <c r="N751"/>
  <c r="M751" s="1"/>
  <c r="N752"/>
  <c r="M752" s="1"/>
  <c r="N753"/>
  <c r="M753" s="1"/>
  <c r="N754"/>
  <c r="M754" s="1"/>
  <c r="N747"/>
  <c r="M747" s="1"/>
  <c r="N738"/>
  <c r="M738" s="1"/>
  <c r="N739"/>
  <c r="M739" s="1"/>
  <c r="N740"/>
  <c r="M740" s="1"/>
  <c r="N741"/>
  <c r="M741" s="1"/>
  <c r="N742"/>
  <c r="M742" s="1"/>
  <c r="N743"/>
  <c r="M743" s="1"/>
  <c r="N744"/>
  <c r="M744" s="1"/>
  <c r="N745"/>
  <c r="M745" s="1"/>
  <c r="N737"/>
  <c r="M737" s="1"/>
  <c r="N728"/>
  <c r="M728" s="1"/>
  <c r="N729"/>
  <c r="M729" s="1"/>
  <c r="N730"/>
  <c r="M730" s="1"/>
  <c r="N731"/>
  <c r="M731" s="1"/>
  <c r="N732"/>
  <c r="M732" s="1"/>
  <c r="N733"/>
  <c r="M733" s="1"/>
  <c r="N734"/>
  <c r="M734" s="1"/>
  <c r="N735"/>
  <c r="M735" s="1"/>
  <c r="N727"/>
  <c r="M727" s="1"/>
  <c r="N718"/>
  <c r="M718" s="1"/>
  <c r="N719"/>
  <c r="M719" s="1"/>
  <c r="N720"/>
  <c r="M720" s="1"/>
  <c r="N721"/>
  <c r="M721" s="1"/>
  <c r="N722"/>
  <c r="M722" s="1"/>
  <c r="N723"/>
  <c r="M723" s="1"/>
  <c r="N724"/>
  <c r="M724" s="1"/>
  <c r="N725"/>
  <c r="M725" s="1"/>
  <c r="N717"/>
  <c r="M717" s="1"/>
  <c r="N708"/>
  <c r="M708" s="1"/>
  <c r="N709"/>
  <c r="M709" s="1"/>
  <c r="N710"/>
  <c r="M710" s="1"/>
  <c r="N711"/>
  <c r="M711" s="1"/>
  <c r="N712"/>
  <c r="M712" s="1"/>
  <c r="N713"/>
  <c r="M713" s="1"/>
  <c r="N714"/>
  <c r="M714" s="1"/>
  <c r="N715"/>
  <c r="M715" s="1"/>
  <c r="N707"/>
  <c r="M707" s="1"/>
  <c r="N701"/>
  <c r="M701" s="1"/>
  <c r="N702"/>
  <c r="M702" s="1"/>
  <c r="N703"/>
  <c r="M703" s="1"/>
  <c r="N704"/>
  <c r="M704" s="1"/>
  <c r="N705"/>
  <c r="M705" s="1"/>
  <c r="N700"/>
  <c r="M700" s="1"/>
  <c r="N694"/>
  <c r="M694" s="1"/>
  <c r="N695"/>
  <c r="M695" s="1"/>
  <c r="N696"/>
  <c r="M696" s="1"/>
  <c r="N697"/>
  <c r="M697" s="1"/>
  <c r="N698"/>
  <c r="M698" s="1"/>
  <c r="N691"/>
  <c r="M691" s="1"/>
  <c r="N687"/>
  <c r="M687" s="1"/>
  <c r="N688"/>
  <c r="M688" s="1"/>
  <c r="N689"/>
  <c r="M689" s="1"/>
  <c r="N690"/>
  <c r="M690" s="1"/>
  <c r="N686"/>
  <c r="M686" s="1"/>
  <c r="N681"/>
  <c r="M681" s="1"/>
  <c r="N682"/>
  <c r="M682" s="1"/>
  <c r="N683"/>
  <c r="M683" s="1"/>
  <c r="N684"/>
  <c r="M684" s="1"/>
  <c r="N680"/>
  <c r="M680" s="1"/>
  <c r="N679"/>
  <c r="M679" s="1"/>
  <c r="N693"/>
  <c r="M693" s="1"/>
  <c r="N667"/>
  <c r="M667" s="1"/>
  <c r="N668"/>
  <c r="M668" s="1"/>
  <c r="N669"/>
  <c r="M669" s="1"/>
  <c r="N670"/>
  <c r="M670" s="1"/>
  <c r="N666"/>
  <c r="M666" s="1"/>
  <c r="N665"/>
  <c r="M665" s="1"/>
  <c r="N674"/>
  <c r="M674" s="1"/>
  <c r="N675"/>
  <c r="M675" s="1"/>
  <c r="N676"/>
  <c r="M676" s="1"/>
  <c r="N677"/>
  <c r="M677" s="1"/>
  <c r="N673"/>
  <c r="M673" s="1"/>
  <c r="N672"/>
  <c r="M672" s="1"/>
  <c r="N648"/>
  <c r="M648" s="1"/>
  <c r="L648" s="1"/>
  <c r="K648" s="1"/>
  <c r="N649"/>
  <c r="M649" s="1"/>
  <c r="N650"/>
  <c r="M650" s="1"/>
  <c r="L650" s="1"/>
  <c r="K650" s="1"/>
  <c r="N651"/>
  <c r="N652"/>
  <c r="M652" s="1"/>
  <c r="L652" s="1"/>
  <c r="K652" s="1"/>
  <c r="N653"/>
  <c r="M653" s="1"/>
  <c r="N654"/>
  <c r="N655"/>
  <c r="M655" s="1"/>
  <c r="N656"/>
  <c r="M656" s="1"/>
  <c r="L656" s="1"/>
  <c r="K656" s="1"/>
  <c r="N657"/>
  <c r="M657" s="1"/>
  <c r="N658"/>
  <c r="M658" s="1"/>
  <c r="L658" s="1"/>
  <c r="K658" s="1"/>
  <c r="N659"/>
  <c r="M659" s="1"/>
  <c r="N660"/>
  <c r="M660" s="1"/>
  <c r="L660" s="1"/>
  <c r="K660" s="1"/>
  <c r="N661"/>
  <c r="M661" s="1"/>
  <c r="N662"/>
  <c r="M662" s="1"/>
  <c r="L662" s="1"/>
  <c r="K662" s="1"/>
  <c r="N663"/>
  <c r="M663" s="1"/>
  <c r="N647"/>
  <c r="M647" s="1"/>
  <c r="N646"/>
  <c r="M646" s="1"/>
  <c r="L646" s="1"/>
  <c r="K646" s="1"/>
  <c r="M654"/>
  <c r="L654" s="1"/>
  <c r="K654" s="1"/>
  <c r="N637"/>
  <c r="M637" s="1"/>
  <c r="N638"/>
  <c r="M638" s="1"/>
  <c r="N639"/>
  <c r="M639" s="1"/>
  <c r="N640"/>
  <c r="M640" s="1"/>
  <c r="N641"/>
  <c r="M641" s="1"/>
  <c r="N642"/>
  <c r="M642" s="1"/>
  <c r="N643"/>
  <c r="M643" s="1"/>
  <c r="N644"/>
  <c r="M644" s="1"/>
  <c r="N636"/>
  <c r="M636" s="1"/>
  <c r="N627"/>
  <c r="M627" s="1"/>
  <c r="N628"/>
  <c r="M628" s="1"/>
  <c r="N629"/>
  <c r="M629" s="1"/>
  <c r="N630"/>
  <c r="M630" s="1"/>
  <c r="N631"/>
  <c r="M631" s="1"/>
  <c r="N632"/>
  <c r="M632" s="1"/>
  <c r="N633"/>
  <c r="M633" s="1"/>
  <c r="N634"/>
  <c r="M634" s="1"/>
  <c r="N626"/>
  <c r="M626" s="1"/>
  <c r="N617"/>
  <c r="M617" s="1"/>
  <c r="N618"/>
  <c r="M618" s="1"/>
  <c r="N619"/>
  <c r="M619" s="1"/>
  <c r="N620"/>
  <c r="M620" s="1"/>
  <c r="N621"/>
  <c r="M621" s="1"/>
  <c r="N622"/>
  <c r="M622" s="1"/>
  <c r="N623"/>
  <c r="M623" s="1"/>
  <c r="N624"/>
  <c r="M624" s="1"/>
  <c r="N616"/>
  <c r="M616" s="1"/>
  <c r="N607"/>
  <c r="M607" s="1"/>
  <c r="N608"/>
  <c r="M608" s="1"/>
  <c r="N609"/>
  <c r="M609" s="1"/>
  <c r="N610"/>
  <c r="M610" s="1"/>
  <c r="N611"/>
  <c r="M611" s="1"/>
  <c r="N612"/>
  <c r="M612" s="1"/>
  <c r="N613"/>
  <c r="M613" s="1"/>
  <c r="N614"/>
  <c r="M614" s="1"/>
  <c r="N606"/>
  <c r="M606" s="1"/>
  <c r="N599"/>
  <c r="M599" s="1"/>
  <c r="N600"/>
  <c r="M600" s="1"/>
  <c r="N601"/>
  <c r="M601" s="1"/>
  <c r="N602"/>
  <c r="M602" s="1"/>
  <c r="N603"/>
  <c r="M603" s="1"/>
  <c r="N604"/>
  <c r="M604" s="1"/>
  <c r="N598"/>
  <c r="M598" s="1"/>
  <c r="N591"/>
  <c r="M591" s="1"/>
  <c r="N592"/>
  <c r="M592" s="1"/>
  <c r="N593"/>
  <c r="M593" s="1"/>
  <c r="N594"/>
  <c r="M594" s="1"/>
  <c r="N595"/>
  <c r="M595" s="1"/>
  <c r="N596"/>
  <c r="M596" s="1"/>
  <c r="N590"/>
  <c r="M590" s="1"/>
  <c r="N583"/>
  <c r="M583" s="1"/>
  <c r="N584"/>
  <c r="M584" s="1"/>
  <c r="N585"/>
  <c r="M585" s="1"/>
  <c r="N586"/>
  <c r="M586" s="1"/>
  <c r="N587"/>
  <c r="M587" s="1"/>
  <c r="N588"/>
  <c r="M588" s="1"/>
  <c r="N558"/>
  <c r="M558" s="1"/>
  <c r="N559"/>
  <c r="M559" s="1"/>
  <c r="N560"/>
  <c r="M560" s="1"/>
  <c r="N561"/>
  <c r="M561" s="1"/>
  <c r="N562"/>
  <c r="M562" s="1"/>
  <c r="N563"/>
  <c r="M563" s="1"/>
  <c r="N564"/>
  <c r="M564" s="1"/>
  <c r="N565"/>
  <c r="M565" s="1"/>
  <c r="N566"/>
  <c r="M566" s="1"/>
  <c r="N567"/>
  <c r="M567" s="1"/>
  <c r="N568"/>
  <c r="M568" s="1"/>
  <c r="N569"/>
  <c r="M569" s="1"/>
  <c r="N570"/>
  <c r="M570" s="1"/>
  <c r="N571"/>
  <c r="M571" s="1"/>
  <c r="N572"/>
  <c r="M572" s="1"/>
  <c r="N573"/>
  <c r="M573" s="1"/>
  <c r="N574"/>
  <c r="M574" s="1"/>
  <c r="N575"/>
  <c r="M575" s="1"/>
  <c r="N576"/>
  <c r="M576" s="1"/>
  <c r="N577"/>
  <c r="M577" s="1"/>
  <c r="N578"/>
  <c r="M578" s="1"/>
  <c r="N579"/>
  <c r="M579" s="1"/>
  <c r="N580"/>
  <c r="M580" s="1"/>
  <c r="N557"/>
  <c r="M557" s="1"/>
  <c r="N582"/>
  <c r="M582" s="1"/>
  <c r="N533"/>
  <c r="M533" s="1"/>
  <c r="N534"/>
  <c r="M534" s="1"/>
  <c r="N535"/>
  <c r="M535" s="1"/>
  <c r="N536"/>
  <c r="M536" s="1"/>
  <c r="N537"/>
  <c r="M537" s="1"/>
  <c r="N538"/>
  <c r="M538" s="1"/>
  <c r="N539"/>
  <c r="M539" s="1"/>
  <c r="N540"/>
  <c r="M540" s="1"/>
  <c r="N541"/>
  <c r="M541" s="1"/>
  <c r="N542"/>
  <c r="M542" s="1"/>
  <c r="N543"/>
  <c r="M543" s="1"/>
  <c r="N544"/>
  <c r="M544" s="1"/>
  <c r="N545"/>
  <c r="M545" s="1"/>
  <c r="N546"/>
  <c r="M546" s="1"/>
  <c r="N547"/>
  <c r="M547" s="1"/>
  <c r="N548"/>
  <c r="M548" s="1"/>
  <c r="N549"/>
  <c r="M549" s="1"/>
  <c r="N532"/>
  <c r="M532" s="1"/>
  <c r="N420"/>
  <c r="M420" s="1"/>
  <c r="N421"/>
  <c r="M421" s="1"/>
  <c r="N422"/>
  <c r="M422" s="1"/>
  <c r="N423"/>
  <c r="M423" s="1"/>
  <c r="N419"/>
  <c r="M419" s="1"/>
  <c r="N413"/>
  <c r="M413" s="1"/>
  <c r="N414"/>
  <c r="M414" s="1"/>
  <c r="N415"/>
  <c r="M415" s="1"/>
  <c r="N416"/>
  <c r="M416" s="1"/>
  <c r="N417"/>
  <c r="M417" s="1"/>
  <c r="N412"/>
  <c r="M412" s="1"/>
  <c r="N406"/>
  <c r="M406" s="1"/>
  <c r="N409"/>
  <c r="M409" s="1"/>
  <c r="N410"/>
  <c r="M410" s="1"/>
  <c r="N405"/>
  <c r="M405" s="1"/>
  <c r="N381"/>
  <c r="M381" s="1"/>
  <c r="N382"/>
  <c r="M382" s="1"/>
  <c r="N383"/>
  <c r="M383" s="1"/>
  <c r="N384"/>
  <c r="M384" s="1"/>
  <c r="N385"/>
  <c r="M385" s="1"/>
  <c r="N386"/>
  <c r="M386" s="1"/>
  <c r="N387"/>
  <c r="M387" s="1"/>
  <c r="N388"/>
  <c r="M388" s="1"/>
  <c r="N389"/>
  <c r="M389" s="1"/>
  <c r="N390"/>
  <c r="M390" s="1"/>
  <c r="N391"/>
  <c r="M391" s="1"/>
  <c r="N392"/>
  <c r="M392" s="1"/>
  <c r="N393"/>
  <c r="M393" s="1"/>
  <c r="N394"/>
  <c r="M394" s="1"/>
  <c r="N395"/>
  <c r="M395" s="1"/>
  <c r="N396"/>
  <c r="M396" s="1"/>
  <c r="N397"/>
  <c r="M397" s="1"/>
  <c r="N398"/>
  <c r="M398" s="1"/>
  <c r="N399"/>
  <c r="M399" s="1"/>
  <c r="N400"/>
  <c r="M400" s="1"/>
  <c r="N401"/>
  <c r="M401" s="1"/>
  <c r="N402"/>
  <c r="M402" s="1"/>
  <c r="N403"/>
  <c r="M403" s="1"/>
  <c r="N380"/>
  <c r="M380" s="1"/>
  <c r="N368"/>
  <c r="M368" s="1"/>
  <c r="N369"/>
  <c r="M369" s="1"/>
  <c r="N370"/>
  <c r="M370" s="1"/>
  <c r="N371"/>
  <c r="M371" s="1"/>
  <c r="N372"/>
  <c r="M372" s="1"/>
  <c r="N373"/>
  <c r="M373" s="1"/>
  <c r="N374"/>
  <c r="M374" s="1"/>
  <c r="N375"/>
  <c r="M375" s="1"/>
  <c r="N367"/>
  <c r="M367" s="1"/>
  <c r="N356"/>
  <c r="M356" s="1"/>
  <c r="N357"/>
  <c r="M357" s="1"/>
  <c r="N358"/>
  <c r="M358" s="1"/>
  <c r="N359"/>
  <c r="M359" s="1"/>
  <c r="N360"/>
  <c r="M360" s="1"/>
  <c r="N361"/>
  <c r="M361" s="1"/>
  <c r="N362"/>
  <c r="M362" s="1"/>
  <c r="N363"/>
  <c r="M363" s="1"/>
  <c r="N364"/>
  <c r="M364" s="1"/>
  <c r="N365"/>
  <c r="M365" s="1"/>
  <c r="N355"/>
  <c r="M355" s="1"/>
  <c r="N326"/>
  <c r="M326" s="1"/>
  <c r="N327"/>
  <c r="M327" s="1"/>
  <c r="N328"/>
  <c r="M328" s="1"/>
  <c r="N329"/>
  <c r="M329" s="1"/>
  <c r="N330"/>
  <c r="M330" s="1"/>
  <c r="N331"/>
  <c r="M331" s="1"/>
  <c r="N332"/>
  <c r="M332" s="1"/>
  <c r="N333"/>
  <c r="M333" s="1"/>
  <c r="N325"/>
  <c r="M325" s="1"/>
  <c r="N316"/>
  <c r="M316" s="1"/>
  <c r="N317"/>
  <c r="M317" s="1"/>
  <c r="N318"/>
  <c r="M318" s="1"/>
  <c r="N319"/>
  <c r="M319" s="1"/>
  <c r="N320"/>
  <c r="M320" s="1"/>
  <c r="N321"/>
  <c r="M321" s="1"/>
  <c r="N322"/>
  <c r="M322" s="1"/>
  <c r="N323"/>
  <c r="M323" s="1"/>
  <c r="N315"/>
  <c r="M315" s="1"/>
  <c r="N309"/>
  <c r="M309" s="1"/>
  <c r="N310"/>
  <c r="M310" s="1"/>
  <c r="N311"/>
  <c r="M311" s="1"/>
  <c r="N312"/>
  <c r="M312" s="1"/>
  <c r="N313"/>
  <c r="M313" s="1"/>
  <c r="N308"/>
  <c r="M308" s="1"/>
  <c r="N302"/>
  <c r="M302" s="1"/>
  <c r="N303"/>
  <c r="M303" s="1"/>
  <c r="N304"/>
  <c r="M304" s="1"/>
  <c r="N305"/>
  <c r="M305" s="1"/>
  <c r="N306"/>
  <c r="M306" s="1"/>
  <c r="N301"/>
  <c r="M301" s="1"/>
  <c r="N295"/>
  <c r="M295" s="1"/>
  <c r="N296"/>
  <c r="M296" s="1"/>
  <c r="N297"/>
  <c r="M297" s="1"/>
  <c r="N298"/>
  <c r="M298" s="1"/>
  <c r="N299"/>
  <c r="M299" s="1"/>
  <c r="N294"/>
  <c r="M294" s="1"/>
  <c r="N290"/>
  <c r="M290" s="1"/>
  <c r="N291"/>
  <c r="M291" s="1"/>
  <c r="N292"/>
  <c r="M292" s="1"/>
  <c r="N289"/>
  <c r="M289" s="1"/>
  <c r="N285"/>
  <c r="M285" s="1"/>
  <c r="N286"/>
  <c r="M286" s="1"/>
  <c r="N287"/>
  <c r="M287" s="1"/>
  <c r="N284"/>
  <c r="M284" s="1"/>
  <c r="N279"/>
  <c r="M279" s="1"/>
  <c r="N280"/>
  <c r="M280" s="1"/>
  <c r="N281"/>
  <c r="M281" s="1"/>
  <c r="N282"/>
  <c r="M282" s="1"/>
  <c r="N278"/>
  <c r="M278" s="1"/>
  <c r="N274"/>
  <c r="M274" s="1"/>
  <c r="N275"/>
  <c r="M275" s="1"/>
  <c r="N276"/>
  <c r="M276" s="1"/>
  <c r="N273"/>
  <c r="M273" s="1"/>
  <c r="N261"/>
  <c r="M261" s="1"/>
  <c r="L261" s="1"/>
  <c r="K261" s="1"/>
  <c r="N262"/>
  <c r="M262" s="1"/>
  <c r="L262" s="1"/>
  <c r="K262" s="1"/>
  <c r="N266"/>
  <c r="M266" s="1"/>
  <c r="L266" s="1"/>
  <c r="K266" s="1"/>
  <c r="N267"/>
  <c r="M267" s="1"/>
  <c r="L267" s="1"/>
  <c r="K267" s="1"/>
  <c r="N268"/>
  <c r="M268" s="1"/>
  <c r="L268" s="1"/>
  <c r="K268" s="1"/>
  <c r="N269"/>
  <c r="M269" s="1"/>
  <c r="L269" s="1"/>
  <c r="K269" s="1"/>
  <c r="N270"/>
  <c r="M270" s="1"/>
  <c r="L270" s="1"/>
  <c r="K270" s="1"/>
  <c r="N271"/>
  <c r="M271" s="1"/>
  <c r="L271" s="1"/>
  <c r="K271" s="1"/>
  <c r="N260"/>
  <c r="M260" s="1"/>
  <c r="L260" s="1"/>
  <c r="K260" s="1"/>
  <c r="N236"/>
  <c r="M236" s="1"/>
  <c r="N237"/>
  <c r="M237" s="1"/>
  <c r="N238"/>
  <c r="M238" s="1"/>
  <c r="N239"/>
  <c r="M239" s="1"/>
  <c r="N240"/>
  <c r="M240" s="1"/>
  <c r="N241"/>
  <c r="M241" s="1"/>
  <c r="N242"/>
  <c r="M242" s="1"/>
  <c r="N243"/>
  <c r="M243" s="1"/>
  <c r="N244"/>
  <c r="M244" s="1"/>
  <c r="N245"/>
  <c r="M245" s="1"/>
  <c r="N246"/>
  <c r="M246" s="1"/>
  <c r="N247"/>
  <c r="M247" s="1"/>
  <c r="N248"/>
  <c r="M248" s="1"/>
  <c r="N249"/>
  <c r="M249" s="1"/>
  <c r="N250"/>
  <c r="M250" s="1"/>
  <c r="N251"/>
  <c r="M251" s="1"/>
  <c r="N252"/>
  <c r="M252" s="1"/>
  <c r="N253"/>
  <c r="M253" s="1"/>
  <c r="N254"/>
  <c r="M254" s="1"/>
  <c r="N255"/>
  <c r="M255" s="1"/>
  <c r="N256"/>
  <c r="M256" s="1"/>
  <c r="N257"/>
  <c r="M257" s="1"/>
  <c r="N258"/>
  <c r="M258" s="1"/>
  <c r="N235"/>
  <c r="M235" s="1"/>
  <c r="N186"/>
  <c r="M186" s="1"/>
  <c r="N187"/>
  <c r="M187" s="1"/>
  <c r="N188"/>
  <c r="M188" s="1"/>
  <c r="N189"/>
  <c r="M189" s="1"/>
  <c r="N190"/>
  <c r="M190" s="1"/>
  <c r="N191"/>
  <c r="M191" s="1"/>
  <c r="N192"/>
  <c r="M192" s="1"/>
  <c r="N193"/>
  <c r="M193" s="1"/>
  <c r="N194"/>
  <c r="M194" s="1"/>
  <c r="N195"/>
  <c r="M195" s="1"/>
  <c r="N196"/>
  <c r="M196" s="1"/>
  <c r="N197"/>
  <c r="M197" s="1"/>
  <c r="N198"/>
  <c r="M198" s="1"/>
  <c r="N199"/>
  <c r="M199" s="1"/>
  <c r="N200"/>
  <c r="M200" s="1"/>
  <c r="N201"/>
  <c r="M201" s="1"/>
  <c r="N202"/>
  <c r="M202" s="1"/>
  <c r="N203"/>
  <c r="M203" s="1"/>
  <c r="N204"/>
  <c r="M204" s="1"/>
  <c r="N205"/>
  <c r="M205" s="1"/>
  <c r="N206"/>
  <c r="M206" s="1"/>
  <c r="N207"/>
  <c r="M207" s="1"/>
  <c r="N208"/>
  <c r="M208" s="1"/>
  <c r="N185"/>
  <c r="M185" s="1"/>
  <c r="N111"/>
  <c r="M111" s="1"/>
  <c r="N113"/>
  <c r="M113" s="1"/>
  <c r="N123"/>
  <c r="M123" s="1"/>
  <c r="N117"/>
  <c r="M117" s="1"/>
  <c r="N125"/>
  <c r="M125" s="1"/>
  <c r="N119"/>
  <c r="M119" s="1"/>
  <c r="N211"/>
  <c r="M211" s="1"/>
  <c r="N212"/>
  <c r="M212" s="1"/>
  <c r="N213"/>
  <c r="M213" s="1"/>
  <c r="N214"/>
  <c r="M214" s="1"/>
  <c r="N215"/>
  <c r="M215" s="1"/>
  <c r="N216"/>
  <c r="M216" s="1"/>
  <c r="N217"/>
  <c r="M217" s="1"/>
  <c r="N218"/>
  <c r="M218" s="1"/>
  <c r="N219"/>
  <c r="M219" s="1"/>
  <c r="N220"/>
  <c r="M220" s="1"/>
  <c r="N221"/>
  <c r="M221" s="1"/>
  <c r="N222"/>
  <c r="M222" s="1"/>
  <c r="N223"/>
  <c r="M223" s="1"/>
  <c r="N224"/>
  <c r="M224" s="1"/>
  <c r="N225"/>
  <c r="M225" s="1"/>
  <c r="N226"/>
  <c r="M226" s="1"/>
  <c r="N227"/>
  <c r="M227" s="1"/>
  <c r="N228"/>
  <c r="M228" s="1"/>
  <c r="N229"/>
  <c r="M229" s="1"/>
  <c r="N230"/>
  <c r="M230" s="1"/>
  <c r="N231"/>
  <c r="M231" s="1"/>
  <c r="N232"/>
  <c r="M232" s="1"/>
  <c r="N233"/>
  <c r="M233" s="1"/>
  <c r="N210"/>
  <c r="M210" s="1"/>
  <c r="N112"/>
  <c r="M112" s="1"/>
  <c r="N114"/>
  <c r="M114" s="1"/>
  <c r="N115"/>
  <c r="M115" s="1"/>
  <c r="N116"/>
  <c r="M116" s="1"/>
  <c r="N118"/>
  <c r="M118" s="1"/>
  <c r="N120"/>
  <c r="M120" s="1"/>
  <c r="N121"/>
  <c r="M121" s="1"/>
  <c r="N122"/>
  <c r="M122" s="1"/>
  <c r="N124"/>
  <c r="M124" s="1"/>
  <c r="N126"/>
  <c r="M126" s="1"/>
  <c r="N127"/>
  <c r="M127" s="1"/>
  <c r="N110"/>
  <c r="M110" s="1"/>
  <c r="N80"/>
  <c r="M80" s="1"/>
  <c r="N81"/>
  <c r="M81" s="1"/>
  <c r="N82"/>
  <c r="M82" s="1"/>
  <c r="N83"/>
  <c r="M83" s="1"/>
  <c r="N84"/>
  <c r="M84" s="1"/>
  <c r="N85"/>
  <c r="M85" s="1"/>
  <c r="N86"/>
  <c r="M86" s="1"/>
  <c r="N87"/>
  <c r="M87" s="1"/>
  <c r="N88"/>
  <c r="M88" s="1"/>
  <c r="N89"/>
  <c r="M89" s="1"/>
  <c r="N90"/>
  <c r="M90" s="1"/>
  <c r="N91"/>
  <c r="M91" s="1"/>
  <c r="N92"/>
  <c r="M92" s="1"/>
  <c r="N93"/>
  <c r="M93" s="1"/>
  <c r="N94"/>
  <c r="M94" s="1"/>
  <c r="N95"/>
  <c r="M95" s="1"/>
  <c r="N96"/>
  <c r="M96" s="1"/>
  <c r="N97"/>
  <c r="M97" s="1"/>
  <c r="N98"/>
  <c r="M98" s="1"/>
  <c r="N99"/>
  <c r="M99" s="1"/>
  <c r="N100"/>
  <c r="M100" s="1"/>
  <c r="N101"/>
  <c r="M101" s="1"/>
  <c r="N102"/>
  <c r="M102" s="1"/>
  <c r="N103"/>
  <c r="M103" s="1"/>
  <c r="N104"/>
  <c r="M104" s="1"/>
  <c r="N105"/>
  <c r="M105" s="1"/>
  <c r="N106"/>
  <c r="M106" s="1"/>
  <c r="N107"/>
  <c r="M107" s="1"/>
  <c r="N108"/>
  <c r="M108" s="1"/>
  <c r="N79"/>
  <c r="M79" s="1"/>
  <c r="N36"/>
  <c r="M36" s="1"/>
  <c r="N37"/>
  <c r="M37" s="1"/>
  <c r="N38"/>
  <c r="M38" s="1"/>
  <c r="N39"/>
  <c r="M39" s="1"/>
  <c r="N40"/>
  <c r="M40" s="1"/>
  <c r="N41"/>
  <c r="M41" s="1"/>
  <c r="N42"/>
  <c r="M42" s="1"/>
  <c r="N43"/>
  <c r="M43" s="1"/>
  <c r="N44"/>
  <c r="M44" s="1"/>
  <c r="N45"/>
  <c r="M45" s="1"/>
  <c r="N46"/>
  <c r="M46" s="1"/>
  <c r="N35"/>
  <c r="M35" s="1"/>
  <c r="N30"/>
  <c r="M30" s="1"/>
  <c r="N31"/>
  <c r="M31" s="1"/>
  <c r="N32"/>
  <c r="M32" s="1"/>
  <c r="N33"/>
  <c r="M33" s="1"/>
  <c r="N34"/>
  <c r="M34" s="1"/>
  <c r="N29"/>
  <c r="M29" s="1"/>
  <c r="I32" i="29"/>
  <c r="H32" s="1"/>
  <c r="G32" s="1"/>
  <c r="J50" i="3"/>
  <c r="I50" s="1"/>
  <c r="H50" s="1"/>
  <c r="J51"/>
  <c r="I51" s="1"/>
  <c r="H51" s="1"/>
  <c r="J52"/>
  <c r="I52" s="1"/>
  <c r="H52" s="1"/>
  <c r="J53"/>
  <c r="I53" s="1"/>
  <c r="H53" s="1"/>
  <c r="J49"/>
  <c r="I49" s="1"/>
  <c r="H49" s="1"/>
  <c r="J48"/>
  <c r="I48" s="1"/>
  <c r="H48" s="1"/>
  <c r="J46"/>
  <c r="I46" s="1"/>
  <c r="H46" s="1"/>
  <c r="J45"/>
  <c r="I45" s="1"/>
  <c r="H45" s="1"/>
  <c r="J44"/>
  <c r="I44" s="1"/>
  <c r="H44" s="1"/>
  <c r="J43"/>
  <c r="I43" s="1"/>
  <c r="H43" s="1"/>
  <c r="J18"/>
  <c r="I18" s="1"/>
  <c r="H18" s="1"/>
  <c r="J102" i="5"/>
  <c r="I102" s="1"/>
  <c r="H102" s="1"/>
  <c r="J100"/>
  <c r="I100" s="1"/>
  <c r="H100" s="1"/>
  <c r="I104"/>
  <c r="H104" s="1"/>
  <c r="I35"/>
  <c r="I33"/>
  <c r="I29"/>
  <c r="I31"/>
  <c r="I6"/>
  <c r="I4"/>
  <c r="I19" i="3"/>
  <c r="H19" s="1"/>
  <c r="I20"/>
  <c r="H20" s="1"/>
  <c r="I17"/>
  <c r="H17" s="1"/>
  <c r="I16"/>
  <c r="H16" s="1"/>
  <c r="F4" i="29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"/>
  <c r="F5" i="18"/>
  <c r="F6"/>
  <c r="F7"/>
  <c r="F8"/>
  <c r="F10"/>
  <c r="F11"/>
  <c r="F12"/>
  <c r="F13"/>
  <c r="F14"/>
  <c r="F15"/>
  <c r="F16"/>
  <c r="F17"/>
  <c r="F18"/>
  <c r="F19"/>
  <c r="F20"/>
  <c r="F21"/>
  <c r="F22"/>
  <c r="F23"/>
  <c r="F24"/>
  <c r="F3"/>
  <c r="K118" i="2"/>
  <c r="K192"/>
  <c r="J192" s="1"/>
  <c r="I192" s="1"/>
  <c r="K193"/>
  <c r="K194"/>
  <c r="K195"/>
  <c r="K196"/>
  <c r="J196" s="1"/>
  <c r="I196" s="1"/>
  <c r="K197"/>
  <c r="K198"/>
  <c r="J198" s="1"/>
  <c r="I198" s="1"/>
  <c r="K199"/>
  <c r="J199" s="1"/>
  <c r="I199" s="1"/>
  <c r="K200"/>
  <c r="J200" s="1"/>
  <c r="I200" s="1"/>
  <c r="K201"/>
  <c r="K202"/>
  <c r="K203"/>
  <c r="J203" s="1"/>
  <c r="I203" s="1"/>
  <c r="K204"/>
  <c r="J204" s="1"/>
  <c r="I204" s="1"/>
  <c r="K205"/>
  <c r="K206"/>
  <c r="K207"/>
  <c r="J207" s="1"/>
  <c r="I207" s="1"/>
  <c r="K208"/>
  <c r="J208" s="1"/>
  <c r="I208" s="1"/>
  <c r="K209"/>
  <c r="K210"/>
  <c r="K211"/>
  <c r="J211" s="1"/>
  <c r="I211" s="1"/>
  <c r="K212"/>
  <c r="J212" s="1"/>
  <c r="I212" s="1"/>
  <c r="K213"/>
  <c r="K214"/>
  <c r="J214" s="1"/>
  <c r="I214" s="1"/>
  <c r="K215"/>
  <c r="K216"/>
  <c r="J216" s="1"/>
  <c r="I216" s="1"/>
  <c r="K217"/>
  <c r="K218"/>
  <c r="K219"/>
  <c r="J219" s="1"/>
  <c r="I219" s="1"/>
  <c r="K220"/>
  <c r="J220" s="1"/>
  <c r="I220" s="1"/>
  <c r="K221"/>
  <c r="K222"/>
  <c r="K223"/>
  <c r="J223" s="1"/>
  <c r="I223" s="1"/>
  <c r="K224"/>
  <c r="J224" s="1"/>
  <c r="I224" s="1"/>
  <c r="K225"/>
  <c r="K226"/>
  <c r="K227"/>
  <c r="J227" s="1"/>
  <c r="I227" s="1"/>
  <c r="K228"/>
  <c r="J228" s="1"/>
  <c r="I228" s="1"/>
  <c r="K229"/>
  <c r="K230"/>
  <c r="J230" s="1"/>
  <c r="I230" s="1"/>
  <c r="K231"/>
  <c r="J231" s="1"/>
  <c r="I231" s="1"/>
  <c r="K232"/>
  <c r="J232" s="1"/>
  <c r="I232" s="1"/>
  <c r="K233"/>
  <c r="K234"/>
  <c r="J234" s="1"/>
  <c r="I234" s="1"/>
  <c r="K191"/>
  <c r="J191" s="1"/>
  <c r="I191" s="1"/>
  <c r="K81"/>
  <c r="K82"/>
  <c r="K83"/>
  <c r="K84"/>
  <c r="K85"/>
  <c r="K107"/>
  <c r="K108"/>
  <c r="K109"/>
  <c r="K110"/>
  <c r="K111"/>
  <c r="K112"/>
  <c r="K113"/>
  <c r="K114"/>
  <c r="K115"/>
  <c r="K116"/>
  <c r="K117"/>
  <c r="K119"/>
  <c r="K120"/>
  <c r="K121"/>
  <c r="K122"/>
  <c r="K123"/>
  <c r="J123" s="1"/>
  <c r="I123" s="1"/>
  <c r="K124"/>
  <c r="K125"/>
  <c r="K126"/>
  <c r="K127"/>
  <c r="K128"/>
  <c r="K129"/>
  <c r="K130"/>
  <c r="J130" s="1"/>
  <c r="I130" s="1"/>
  <c r="K131"/>
  <c r="K132"/>
  <c r="K133"/>
  <c r="K134"/>
  <c r="K135"/>
  <c r="J135" s="1"/>
  <c r="I135" s="1"/>
  <c r="K136"/>
  <c r="K137"/>
  <c r="K138"/>
  <c r="K139"/>
  <c r="K140"/>
  <c r="K141"/>
  <c r="J141" s="1"/>
  <c r="I141" s="1"/>
  <c r="K142"/>
  <c r="K143"/>
  <c r="K144"/>
  <c r="K145"/>
  <c r="J145" s="1"/>
  <c r="I145" s="1"/>
  <c r="K146"/>
  <c r="K147"/>
  <c r="J147" s="1"/>
  <c r="I147" s="1"/>
  <c r="K148"/>
  <c r="K149"/>
  <c r="K150"/>
  <c r="K151"/>
  <c r="K152"/>
  <c r="K153"/>
  <c r="K154"/>
  <c r="K155"/>
  <c r="K156"/>
  <c r="K157"/>
  <c r="J157" s="1"/>
  <c r="I157" s="1"/>
  <c r="K158"/>
  <c r="K159"/>
  <c r="J159" s="1"/>
  <c r="I159" s="1"/>
  <c r="K160"/>
  <c r="K161"/>
  <c r="K162"/>
  <c r="K163"/>
  <c r="K164"/>
  <c r="K165"/>
  <c r="K166"/>
  <c r="K167"/>
  <c r="K168"/>
  <c r="J168" s="1"/>
  <c r="I168" s="1"/>
  <c r="K169"/>
  <c r="K173"/>
  <c r="K174"/>
  <c r="J174" s="1"/>
  <c r="I174" s="1"/>
  <c r="K175"/>
  <c r="K176"/>
  <c r="K177"/>
  <c r="K178"/>
  <c r="J178" s="1"/>
  <c r="I178" s="1"/>
  <c r="K179"/>
  <c r="K180"/>
  <c r="J180" s="1"/>
  <c r="I180" s="1"/>
  <c r="K181"/>
  <c r="J181" s="1"/>
  <c r="I181" s="1"/>
  <c r="K182"/>
  <c r="K183"/>
  <c r="J183" s="1"/>
  <c r="I183" s="1"/>
  <c r="K184"/>
  <c r="J184" s="1"/>
  <c r="I184" s="1"/>
  <c r="K185"/>
  <c r="K186"/>
  <c r="J186" s="1"/>
  <c r="I186" s="1"/>
  <c r="K187"/>
  <c r="J187" s="1"/>
  <c r="I187" s="1"/>
  <c r="K188"/>
  <c r="K189"/>
  <c r="K190"/>
  <c r="J190" s="1"/>
  <c r="I190" s="1"/>
  <c r="K74"/>
  <c r="K75"/>
  <c r="K76"/>
  <c r="K77"/>
  <c r="J77" s="1"/>
  <c r="K78"/>
  <c r="J78" s="1"/>
  <c r="I78" s="1"/>
  <c r="K79"/>
  <c r="J79" s="1"/>
  <c r="H79"/>
  <c r="H78"/>
  <c r="H120"/>
  <c r="H121"/>
  <c r="H123"/>
  <c r="H124"/>
  <c r="H126"/>
  <c r="H127"/>
  <c r="H129"/>
  <c r="H130"/>
  <c r="H132"/>
  <c r="H133"/>
  <c r="H135"/>
  <c r="H136"/>
  <c r="H138"/>
  <c r="H139"/>
  <c r="H141"/>
  <c r="H142"/>
  <c r="H144"/>
  <c r="H145"/>
  <c r="H147"/>
  <c r="H148"/>
  <c r="H150"/>
  <c r="H151"/>
  <c r="H153"/>
  <c r="H154"/>
  <c r="H156"/>
  <c r="H157"/>
  <c r="H159"/>
  <c r="H160"/>
  <c r="H162"/>
  <c r="H163"/>
  <c r="H165"/>
  <c r="H166"/>
  <c r="H168"/>
  <c r="H169"/>
  <c r="H174"/>
  <c r="H175"/>
  <c r="H177"/>
  <c r="H178"/>
  <c r="H180"/>
  <c r="H181"/>
  <c r="H183"/>
  <c r="H184"/>
  <c r="H186"/>
  <c r="H187"/>
  <c r="H189"/>
  <c r="H190"/>
  <c r="H118"/>
  <c r="H117"/>
  <c r="H77"/>
  <c r="H75"/>
  <c r="H73"/>
  <c r="H71"/>
  <c r="H69"/>
  <c r="H67"/>
  <c r="H40"/>
  <c r="H108"/>
  <c r="H109"/>
  <c r="H110"/>
  <c r="G19" i="1"/>
  <c r="G21"/>
  <c r="G20"/>
  <c r="G22"/>
  <c r="G9"/>
  <c r="G35"/>
  <c r="G45"/>
  <c r="G47"/>
  <c r="G43"/>
  <c r="G53"/>
  <c r="G10"/>
  <c r="G36"/>
  <c r="G46"/>
  <c r="G48"/>
  <c r="G44"/>
  <c r="G54"/>
  <c r="G11"/>
  <c r="G17"/>
  <c r="G29"/>
  <c r="G7"/>
  <c r="G15"/>
  <c r="G5"/>
  <c r="G31"/>
  <c r="G13"/>
  <c r="G12"/>
  <c r="G18"/>
  <c r="G30"/>
  <c r="G8"/>
  <c r="G16"/>
  <c r="G6"/>
  <c r="G32"/>
  <c r="G14"/>
  <c r="G41"/>
  <c r="G51"/>
  <c r="G49"/>
  <c r="G23"/>
  <c r="G39"/>
  <c r="G33"/>
  <c r="G37"/>
  <c r="G25"/>
  <c r="G27"/>
  <c r="G3"/>
  <c r="G42"/>
  <c r="G52"/>
  <c r="G50"/>
  <c r="G24"/>
  <c r="G40"/>
  <c r="G34"/>
  <c r="G38"/>
  <c r="G26"/>
  <c r="G28"/>
  <c r="G4"/>
  <c r="H200" i="2"/>
  <c r="H201"/>
  <c r="H197"/>
  <c r="H199"/>
  <c r="H198"/>
  <c r="H191"/>
  <c r="H192"/>
  <c r="H193"/>
  <c r="H194"/>
  <c r="H195"/>
  <c r="H196"/>
  <c r="H205"/>
  <c r="H206"/>
  <c r="H47"/>
  <c r="H49"/>
  <c r="H46"/>
  <c r="H44"/>
  <c r="H50"/>
  <c r="H48"/>
  <c r="H45"/>
  <c r="H59"/>
  <c r="H58"/>
  <c r="H54"/>
  <c r="H56"/>
  <c r="H53"/>
  <c r="H51"/>
  <c r="H55"/>
  <c r="H52"/>
  <c r="H16"/>
  <c r="H57"/>
  <c r="H6"/>
  <c r="H8"/>
  <c r="H5"/>
  <c r="H3"/>
  <c r="H9"/>
  <c r="H7"/>
  <c r="H4"/>
  <c r="H18"/>
  <c r="H17"/>
  <c r="H13"/>
  <c r="H15"/>
  <c r="H12"/>
  <c r="H10"/>
  <c r="H14"/>
  <c r="H11"/>
  <c r="H204"/>
  <c r="H202"/>
  <c r="H203"/>
  <c r="H114"/>
  <c r="H113"/>
  <c r="H115"/>
  <c r="H112"/>
  <c r="H111"/>
  <c r="H125"/>
  <c r="H131"/>
  <c r="H122"/>
  <c r="H116"/>
  <c r="H128"/>
  <c r="H119"/>
  <c r="H143"/>
  <c r="H149"/>
  <c r="H140"/>
  <c r="H134"/>
  <c r="H146"/>
  <c r="H137"/>
  <c r="H161"/>
  <c r="H167"/>
  <c r="H158"/>
  <c r="H152"/>
  <c r="H164"/>
  <c r="H155"/>
  <c r="H182"/>
  <c r="H188"/>
  <c r="H179"/>
  <c r="H173"/>
  <c r="H185"/>
  <c r="H176"/>
  <c r="H29"/>
  <c r="H31"/>
  <c r="H28"/>
  <c r="H26"/>
  <c r="H30"/>
  <c r="H27"/>
  <c r="H22"/>
  <c r="H24"/>
  <c r="H21"/>
  <c r="H19"/>
  <c r="H25"/>
  <c r="H23"/>
  <c r="H20"/>
  <c r="H36"/>
  <c r="H38"/>
  <c r="H35"/>
  <c r="H33"/>
  <c r="H37"/>
  <c r="H34"/>
  <c r="H62"/>
  <c r="H60"/>
  <c r="H61"/>
  <c r="H64"/>
  <c r="H63"/>
  <c r="H83"/>
  <c r="H85"/>
  <c r="H82"/>
  <c r="H80"/>
  <c r="H84"/>
  <c r="H81"/>
  <c r="H218"/>
  <c r="H219"/>
  <c r="H220"/>
  <c r="H221"/>
  <c r="H208"/>
  <c r="H209"/>
  <c r="H213"/>
  <c r="H214"/>
  <c r="H215"/>
  <c r="H216"/>
  <c r="H217"/>
  <c r="H212"/>
  <c r="H211"/>
  <c r="H210"/>
  <c r="H222"/>
  <c r="H223"/>
  <c r="H224"/>
  <c r="H225"/>
  <c r="H207"/>
  <c r="H39"/>
  <c r="H32"/>
  <c r="H65"/>
  <c r="H72"/>
  <c r="H76"/>
  <c r="H70"/>
  <c r="H66"/>
  <c r="H74"/>
  <c r="H68"/>
  <c r="H233"/>
  <c r="H234"/>
  <c r="H226"/>
  <c r="H230"/>
  <c r="H227"/>
  <c r="H228"/>
  <c r="H229"/>
  <c r="H231"/>
  <c r="H232"/>
  <c r="K16"/>
  <c r="J16" s="1"/>
  <c r="I16" s="1"/>
  <c r="K6"/>
  <c r="J6" s="1"/>
  <c r="I6" s="1"/>
  <c r="K8"/>
  <c r="J8" s="1"/>
  <c r="I8" s="1"/>
  <c r="K5"/>
  <c r="J5" s="1"/>
  <c r="I5" s="1"/>
  <c r="K9"/>
  <c r="J9" s="1"/>
  <c r="I9" s="1"/>
  <c r="K7"/>
  <c r="J7" s="1"/>
  <c r="I7" s="1"/>
  <c r="K4"/>
  <c r="J4" s="1"/>
  <c r="I4" s="1"/>
  <c r="K17"/>
  <c r="J17" s="1"/>
  <c r="I17" s="1"/>
  <c r="K13"/>
  <c r="J13" s="1"/>
  <c r="I13" s="1"/>
  <c r="K15"/>
  <c r="J15" s="1"/>
  <c r="I15" s="1"/>
  <c r="K12"/>
  <c r="J12" s="1"/>
  <c r="I12" s="1"/>
  <c r="K10"/>
  <c r="J10" s="1"/>
  <c r="I10" s="1"/>
  <c r="K14"/>
  <c r="J14" s="1"/>
  <c r="I14" s="1"/>
  <c r="K11"/>
  <c r="J11" s="1"/>
  <c r="I11" s="1"/>
  <c r="J18" i="4"/>
  <c r="I18" s="1"/>
  <c r="H18" s="1"/>
  <c r="J16"/>
  <c r="I16" s="1"/>
  <c r="H16" s="1"/>
  <c r="J21"/>
  <c r="I21" s="1"/>
  <c r="H21" s="1"/>
  <c r="J139" i="2"/>
  <c r="I139" s="1"/>
  <c r="J5" i="4"/>
  <c r="I5" s="1"/>
  <c r="H5" s="1"/>
  <c r="I47" i="8"/>
  <c r="H47" s="1"/>
  <c r="G47" s="1"/>
  <c r="I48"/>
  <c r="H48" s="1"/>
  <c r="G48" s="1"/>
  <c r="I49"/>
  <c r="H49" s="1"/>
  <c r="G49" s="1"/>
  <c r="I50"/>
  <c r="H50" s="1"/>
  <c r="G50" s="1"/>
  <c r="I51"/>
  <c r="H51" s="1"/>
  <c r="G51" s="1"/>
  <c r="I46"/>
  <c r="H46" s="1"/>
  <c r="G46" s="1"/>
  <c r="J103" i="5"/>
  <c r="I103" s="1"/>
  <c r="H103" s="1"/>
  <c r="K65" i="2"/>
  <c r="J65" s="1"/>
  <c r="I65" s="1"/>
  <c r="K57"/>
  <c r="J57" s="1"/>
  <c r="I57" s="1"/>
  <c r="K50"/>
  <c r="J50" s="1"/>
  <c r="I50" s="1"/>
  <c r="K39"/>
  <c r="J39" s="1"/>
  <c r="I39" s="1"/>
  <c r="K32"/>
  <c r="J32" s="1"/>
  <c r="I32" s="1"/>
  <c r="K25"/>
  <c r="J25" s="1"/>
  <c r="I25" s="1"/>
  <c r="I3" i="8"/>
  <c r="H3" s="1"/>
  <c r="G3" s="1"/>
  <c r="I4"/>
  <c r="H4" s="1"/>
  <c r="G4" s="1"/>
  <c r="I5"/>
  <c r="H5" s="1"/>
  <c r="G5" s="1"/>
  <c r="I10"/>
  <c r="H10" s="1"/>
  <c r="G10" s="1"/>
  <c r="I11"/>
  <c r="H11" s="1"/>
  <c r="G11" s="1"/>
  <c r="I12"/>
  <c r="H12" s="1"/>
  <c r="G12" s="1"/>
  <c r="I13"/>
  <c r="H13" s="1"/>
  <c r="G13" s="1"/>
  <c r="I14"/>
  <c r="H14" s="1"/>
  <c r="G14" s="1"/>
  <c r="I15"/>
  <c r="H15" s="1"/>
  <c r="G15" s="1"/>
  <c r="I16"/>
  <c r="H16" s="1"/>
  <c r="G16" s="1"/>
  <c r="I17"/>
  <c r="H17" s="1"/>
  <c r="G17" s="1"/>
  <c r="I18"/>
  <c r="H18" s="1"/>
  <c r="G18" s="1"/>
  <c r="I19"/>
  <c r="H19" s="1"/>
  <c r="G19" s="1"/>
  <c r="I20"/>
  <c r="H20" s="1"/>
  <c r="G20" s="1"/>
  <c r="I21"/>
  <c r="H21" s="1"/>
  <c r="G21" s="1"/>
  <c r="I22"/>
  <c r="H22" s="1"/>
  <c r="G22" s="1"/>
  <c r="I23"/>
  <c r="H23" s="1"/>
  <c r="G23" s="1"/>
  <c r="I24"/>
  <c r="H24" s="1"/>
  <c r="G24" s="1"/>
  <c r="I25"/>
  <c r="H25" s="1"/>
  <c r="G25" s="1"/>
  <c r="I26"/>
  <c r="H26" s="1"/>
  <c r="G26" s="1"/>
  <c r="I27"/>
  <c r="H27" s="1"/>
  <c r="G27" s="1"/>
  <c r="I28"/>
  <c r="H28" s="1"/>
  <c r="G28" s="1"/>
  <c r="I29"/>
  <c r="H29" s="1"/>
  <c r="G29" s="1"/>
  <c r="I30"/>
  <c r="H30" s="1"/>
  <c r="G30" s="1"/>
  <c r="I31"/>
  <c r="H31" s="1"/>
  <c r="G31" s="1"/>
  <c r="I32"/>
  <c r="H32" s="1"/>
  <c r="G32" s="1"/>
  <c r="I33"/>
  <c r="H33" s="1"/>
  <c r="G33" s="1"/>
  <c r="I34"/>
  <c r="H34" s="1"/>
  <c r="G34" s="1"/>
  <c r="I35"/>
  <c r="H35" s="1"/>
  <c r="G35" s="1"/>
  <c r="I36"/>
  <c r="H36" s="1"/>
  <c r="G36" s="1"/>
  <c r="I37"/>
  <c r="H37" s="1"/>
  <c r="G37" s="1"/>
  <c r="I38"/>
  <c r="H38" s="1"/>
  <c r="G38" s="1"/>
  <c r="I39"/>
  <c r="H39" s="1"/>
  <c r="G39" s="1"/>
  <c r="I40"/>
  <c r="H40" s="1"/>
  <c r="G40" s="1"/>
  <c r="I41"/>
  <c r="H41" s="1"/>
  <c r="G41" s="1"/>
  <c r="I42"/>
  <c r="H42" s="1"/>
  <c r="G42" s="1"/>
  <c r="I43"/>
  <c r="H43" s="1"/>
  <c r="G43" s="1"/>
  <c r="I44"/>
  <c r="H44" s="1"/>
  <c r="G44" s="1"/>
  <c r="I45"/>
  <c r="H45" s="1"/>
  <c r="G45" s="1"/>
  <c r="I8"/>
  <c r="H8" s="1"/>
  <c r="G8" s="1"/>
  <c r="I9"/>
  <c r="H9" s="1"/>
  <c r="G9" s="1"/>
  <c r="I3" i="13"/>
  <c r="H3" s="1"/>
  <c r="G3" s="1"/>
  <c r="I3" i="17"/>
  <c r="H3" s="1"/>
  <c r="G3" s="1"/>
  <c r="I4"/>
  <c r="H4" s="1"/>
  <c r="G4" s="1"/>
  <c r="I5"/>
  <c r="H5" s="1"/>
  <c r="G5" s="1"/>
  <c r="I6"/>
  <c r="H6" s="1"/>
  <c r="G6" s="1"/>
  <c r="I7"/>
  <c r="H7" s="1"/>
  <c r="G7" s="1"/>
  <c r="I8"/>
  <c r="H8" s="1"/>
  <c r="G8" s="1"/>
  <c r="I9"/>
  <c r="H9" s="1"/>
  <c r="G9" s="1"/>
  <c r="I10"/>
  <c r="H10" s="1"/>
  <c r="G10" s="1"/>
  <c r="I11"/>
  <c r="H11" s="1"/>
  <c r="G11" s="1"/>
  <c r="I12"/>
  <c r="H12" s="1"/>
  <c r="G12" s="1"/>
  <c r="I13"/>
  <c r="H13" s="1"/>
  <c r="G13" s="1"/>
  <c r="I14"/>
  <c r="H14" s="1"/>
  <c r="G14" s="1"/>
  <c r="I15"/>
  <c r="H15" s="1"/>
  <c r="G15" s="1"/>
  <c r="I16"/>
  <c r="H16" s="1"/>
  <c r="G16" s="1"/>
  <c r="I17"/>
  <c r="H17" s="1"/>
  <c r="G17" s="1"/>
  <c r="I18"/>
  <c r="H18" s="1"/>
  <c r="G18" s="1"/>
  <c r="I19"/>
  <c r="H19" s="1"/>
  <c r="G19" s="1"/>
  <c r="I20"/>
  <c r="H20" s="1"/>
  <c r="G20" s="1"/>
  <c r="I21"/>
  <c r="H21" s="1"/>
  <c r="G21" s="1"/>
  <c r="I22"/>
  <c r="H22" s="1"/>
  <c r="G22" s="1"/>
  <c r="I23"/>
  <c r="H23" s="1"/>
  <c r="G23" s="1"/>
  <c r="I24"/>
  <c r="H24" s="1"/>
  <c r="G24" s="1"/>
  <c r="I25"/>
  <c r="H25" s="1"/>
  <c r="G25" s="1"/>
  <c r="I26"/>
  <c r="H26" s="1"/>
  <c r="G26" s="1"/>
  <c r="I27"/>
  <c r="H27" s="1"/>
  <c r="G27" s="1"/>
  <c r="I28"/>
  <c r="H28" s="1"/>
  <c r="G28" s="1"/>
  <c r="I29"/>
  <c r="H29" s="1"/>
  <c r="G29" s="1"/>
  <c r="I30"/>
  <c r="H30" s="1"/>
  <c r="G30" s="1"/>
  <c r="I31"/>
  <c r="H31" s="1"/>
  <c r="G31" s="1"/>
  <c r="I32"/>
  <c r="H32" s="1"/>
  <c r="G32" s="1"/>
  <c r="I33"/>
  <c r="H33" s="1"/>
  <c r="G33" s="1"/>
  <c r="I34"/>
  <c r="H34" s="1"/>
  <c r="G34" s="1"/>
  <c r="I35"/>
  <c r="H35" s="1"/>
  <c r="G35" s="1"/>
  <c r="I36"/>
  <c r="H36" s="1"/>
  <c r="G36" s="1"/>
  <c r="I37"/>
  <c r="H37" s="1"/>
  <c r="G37" s="1"/>
  <c r="I38"/>
  <c r="H38" s="1"/>
  <c r="G38" s="1"/>
  <c r="I39"/>
  <c r="H39" s="1"/>
  <c r="G39" s="1"/>
  <c r="I40"/>
  <c r="H40" s="1"/>
  <c r="G40" s="1"/>
  <c r="I41"/>
  <c r="H41" s="1"/>
  <c r="G41" s="1"/>
  <c r="I42"/>
  <c r="H42" s="1"/>
  <c r="G42" s="1"/>
  <c r="I43"/>
  <c r="H43" s="1"/>
  <c r="G43" s="1"/>
  <c r="I44"/>
  <c r="H44" s="1"/>
  <c r="G44" s="1"/>
  <c r="I45"/>
  <c r="H45" s="1"/>
  <c r="G45" s="1"/>
  <c r="I46"/>
  <c r="H46" s="1"/>
  <c r="G46" s="1"/>
  <c r="I47"/>
  <c r="H47" s="1"/>
  <c r="G47" s="1"/>
  <c r="I48"/>
  <c r="H48" s="1"/>
  <c r="G48" s="1"/>
  <c r="I49"/>
  <c r="H49" s="1"/>
  <c r="G49" s="1"/>
  <c r="I50"/>
  <c r="H50" s="1"/>
  <c r="G50" s="1"/>
  <c r="I51"/>
  <c r="H51" s="1"/>
  <c r="G51" s="1"/>
  <c r="I52"/>
  <c r="H52" s="1"/>
  <c r="G52" s="1"/>
  <c r="I53"/>
  <c r="H53" s="1"/>
  <c r="G53" s="1"/>
  <c r="I54"/>
  <c r="H54" s="1"/>
  <c r="G54" s="1"/>
  <c r="I55"/>
  <c r="H55" s="1"/>
  <c r="G55" s="1"/>
  <c r="I56"/>
  <c r="H56" s="1"/>
  <c r="G56" s="1"/>
  <c r="I57"/>
  <c r="H57" s="1"/>
  <c r="G57" s="1"/>
  <c r="I58"/>
  <c r="H58" s="1"/>
  <c r="G58" s="1"/>
  <c r="I59"/>
  <c r="H59" s="1"/>
  <c r="G59" s="1"/>
  <c r="I60"/>
  <c r="H60" s="1"/>
  <c r="G60" s="1"/>
  <c r="I61"/>
  <c r="H61" s="1"/>
  <c r="G61" s="1"/>
  <c r="I4" i="13"/>
  <c r="H4" s="1"/>
  <c r="G4" s="1"/>
  <c r="I5"/>
  <c r="H5" s="1"/>
  <c r="G5" s="1"/>
  <c r="I6"/>
  <c r="H6" s="1"/>
  <c r="G6" s="1"/>
  <c r="I7"/>
  <c r="H7" s="1"/>
  <c r="G7" s="1"/>
  <c r="I8"/>
  <c r="H8" s="1"/>
  <c r="G8" s="1"/>
  <c r="I9"/>
  <c r="H9" s="1"/>
  <c r="G9" s="1"/>
  <c r="I10"/>
  <c r="H10" s="1"/>
  <c r="G10" s="1"/>
  <c r="I11"/>
  <c r="H11" s="1"/>
  <c r="G11" s="1"/>
  <c r="I12"/>
  <c r="H12" s="1"/>
  <c r="G12" s="1"/>
  <c r="I13"/>
  <c r="H13" s="1"/>
  <c r="G13" s="1"/>
  <c r="I14"/>
  <c r="H14" s="1"/>
  <c r="G14" s="1"/>
  <c r="I15"/>
  <c r="H15" s="1"/>
  <c r="G15" s="1"/>
  <c r="I16"/>
  <c r="H16" s="1"/>
  <c r="G16" s="1"/>
  <c r="I17"/>
  <c r="H17" s="1"/>
  <c r="G17" s="1"/>
  <c r="I18"/>
  <c r="H18" s="1"/>
  <c r="G18" s="1"/>
  <c r="I19"/>
  <c r="H19" s="1"/>
  <c r="G19" s="1"/>
  <c r="I20"/>
  <c r="H20" s="1"/>
  <c r="G20" s="1"/>
  <c r="I21"/>
  <c r="H21" s="1"/>
  <c r="G21" s="1"/>
  <c r="I22"/>
  <c r="H22" s="1"/>
  <c r="G22" s="1"/>
  <c r="I23"/>
  <c r="H23" s="1"/>
  <c r="G23" s="1"/>
  <c r="I24"/>
  <c r="H24" s="1"/>
  <c r="G24" s="1"/>
  <c r="I25"/>
  <c r="H25" s="1"/>
  <c r="G25" s="1"/>
  <c r="I26"/>
  <c r="H26" s="1"/>
  <c r="G26" s="1"/>
  <c r="I27"/>
  <c r="H27" s="1"/>
  <c r="G27" s="1"/>
  <c r="I28"/>
  <c r="H28" s="1"/>
  <c r="G28" s="1"/>
  <c r="I29"/>
  <c r="H29" s="1"/>
  <c r="G29" s="1"/>
  <c r="I30"/>
  <c r="H30" s="1"/>
  <c r="G30" s="1"/>
  <c r="I31"/>
  <c r="H31" s="1"/>
  <c r="G31" s="1"/>
  <c r="I32"/>
  <c r="H32" s="1"/>
  <c r="G32" s="1"/>
  <c r="I33"/>
  <c r="H33" s="1"/>
  <c r="G33" s="1"/>
  <c r="I34"/>
  <c r="H34" s="1"/>
  <c r="G34" s="1"/>
  <c r="I35"/>
  <c r="H35" s="1"/>
  <c r="G35" s="1"/>
  <c r="I36"/>
  <c r="H36" s="1"/>
  <c r="G36" s="1"/>
  <c r="I37"/>
  <c r="H37" s="1"/>
  <c r="G37" s="1"/>
  <c r="I38"/>
  <c r="H38" s="1"/>
  <c r="G38" s="1"/>
  <c r="I39"/>
  <c r="H39" s="1"/>
  <c r="G39" s="1"/>
  <c r="I40"/>
  <c r="H40" s="1"/>
  <c r="G40" s="1"/>
  <c r="I41"/>
  <c r="H41" s="1"/>
  <c r="G41" s="1"/>
  <c r="I42"/>
  <c r="H42" s="1"/>
  <c r="G42" s="1"/>
  <c r="I43"/>
  <c r="H43" s="1"/>
  <c r="G43" s="1"/>
  <c r="I44"/>
  <c r="H44" s="1"/>
  <c r="G44" s="1"/>
  <c r="I45"/>
  <c r="H45" s="1"/>
  <c r="G45" s="1"/>
  <c r="I46"/>
  <c r="H46" s="1"/>
  <c r="G46" s="1"/>
  <c r="I47"/>
  <c r="H47" s="1"/>
  <c r="G47" s="1"/>
  <c r="I3" i="9"/>
  <c r="H3" s="1"/>
  <c r="G3" s="1"/>
  <c r="I4"/>
  <c r="H4" s="1"/>
  <c r="G4" s="1"/>
  <c r="I5"/>
  <c r="H5" s="1"/>
  <c r="G5" s="1"/>
  <c r="I6"/>
  <c r="H6" s="1"/>
  <c r="G6" s="1"/>
  <c r="I7"/>
  <c r="H7" s="1"/>
  <c r="G7" s="1"/>
  <c r="I8"/>
  <c r="H8" s="1"/>
  <c r="G8" s="1"/>
  <c r="I9"/>
  <c r="H9" s="1"/>
  <c r="G9" s="1"/>
  <c r="I10"/>
  <c r="H10" s="1"/>
  <c r="G10" s="1"/>
  <c r="I11"/>
  <c r="H11" s="1"/>
  <c r="G11" s="1"/>
  <c r="I12"/>
  <c r="H12" s="1"/>
  <c r="G12" s="1"/>
  <c r="I13"/>
  <c r="H13" s="1"/>
  <c r="G13" s="1"/>
  <c r="I14"/>
  <c r="H14" s="1"/>
  <c r="G14" s="1"/>
  <c r="I15"/>
  <c r="H15" s="1"/>
  <c r="G15" s="1"/>
  <c r="I16"/>
  <c r="H16" s="1"/>
  <c r="G16" s="1"/>
  <c r="I17"/>
  <c r="H17" s="1"/>
  <c r="G17" s="1"/>
  <c r="I18"/>
  <c r="H18" s="1"/>
  <c r="G18" s="1"/>
  <c r="I19"/>
  <c r="H19" s="1"/>
  <c r="G19" s="1"/>
  <c r="I20"/>
  <c r="H20" s="1"/>
  <c r="G20" s="1"/>
  <c r="I21"/>
  <c r="H21" s="1"/>
  <c r="G21" s="1"/>
  <c r="I22"/>
  <c r="H22" s="1"/>
  <c r="G22" s="1"/>
  <c r="I23"/>
  <c r="H23" s="1"/>
  <c r="G23" s="1"/>
  <c r="I24"/>
  <c r="H24" s="1"/>
  <c r="G24" s="1"/>
  <c r="I25"/>
  <c r="H25" s="1"/>
  <c r="G25" s="1"/>
  <c r="I26"/>
  <c r="H26" s="1"/>
  <c r="G26" s="1"/>
  <c r="I27"/>
  <c r="H27" s="1"/>
  <c r="G27" s="1"/>
  <c r="I28"/>
  <c r="H28" s="1"/>
  <c r="G28" s="1"/>
  <c r="I29"/>
  <c r="H29" s="1"/>
  <c r="G29" s="1"/>
  <c r="I30"/>
  <c r="H30" s="1"/>
  <c r="G30" s="1"/>
  <c r="I31"/>
  <c r="H31" s="1"/>
  <c r="G31" s="1"/>
  <c r="I32"/>
  <c r="H32" s="1"/>
  <c r="G32" s="1"/>
  <c r="I6" i="8"/>
  <c r="H6" s="1"/>
  <c r="G6" s="1"/>
  <c r="I7"/>
  <c r="H7" s="1"/>
  <c r="G7" s="1"/>
  <c r="I52"/>
  <c r="H52" s="1"/>
  <c r="G52" s="1"/>
  <c r="I53"/>
  <c r="H53" s="1"/>
  <c r="G53" s="1"/>
  <c r="I54"/>
  <c r="H54" s="1"/>
  <c r="G54" s="1"/>
  <c r="I55"/>
  <c r="H55" s="1"/>
  <c r="G55" s="1"/>
  <c r="I56"/>
  <c r="H56" s="1"/>
  <c r="G56" s="1"/>
  <c r="I57"/>
  <c r="H57" s="1"/>
  <c r="G57" s="1"/>
  <c r="I58"/>
  <c r="H58" s="1"/>
  <c r="G58" s="1"/>
  <c r="I59"/>
  <c r="H59" s="1"/>
  <c r="G59" s="1"/>
  <c r="I60"/>
  <c r="H60" s="1"/>
  <c r="G60" s="1"/>
  <c r="I61"/>
  <c r="H61" s="1"/>
  <c r="G61" s="1"/>
  <c r="I62"/>
  <c r="H62" s="1"/>
  <c r="G62" s="1"/>
  <c r="I63"/>
  <c r="H63" s="1"/>
  <c r="G63" s="1"/>
  <c r="I64"/>
  <c r="H64" s="1"/>
  <c r="G64" s="1"/>
  <c r="I65"/>
  <c r="H65" s="1"/>
  <c r="G65" s="1"/>
  <c r="I66"/>
  <c r="H66" s="1"/>
  <c r="G66" s="1"/>
  <c r="I67"/>
  <c r="H67" s="1"/>
  <c r="G67" s="1"/>
  <c r="I68"/>
  <c r="H68" s="1"/>
  <c r="G68" s="1"/>
  <c r="I69"/>
  <c r="H69" s="1"/>
  <c r="G69" s="1"/>
  <c r="I70"/>
  <c r="H70" s="1"/>
  <c r="G70" s="1"/>
  <c r="I71"/>
  <c r="H71" s="1"/>
  <c r="G71" s="1"/>
  <c r="I72"/>
  <c r="H72" s="1"/>
  <c r="G72" s="1"/>
  <c r="I73"/>
  <c r="H73" s="1"/>
  <c r="G73" s="1"/>
  <c r="I74"/>
  <c r="H74" s="1"/>
  <c r="G74" s="1"/>
  <c r="I75"/>
  <c r="H75" s="1"/>
  <c r="G75" s="1"/>
  <c r="I76"/>
  <c r="H76" s="1"/>
  <c r="G76" s="1"/>
  <c r="I77"/>
  <c r="H77" s="1"/>
  <c r="G77" s="1"/>
  <c r="I78"/>
  <c r="H78" s="1"/>
  <c r="G78" s="1"/>
  <c r="I3" i="12"/>
  <c r="H3" s="1"/>
  <c r="G3" s="1"/>
  <c r="I4"/>
  <c r="H4" s="1"/>
  <c r="G4" s="1"/>
  <c r="I5"/>
  <c r="H5" s="1"/>
  <c r="G5" s="1"/>
  <c r="I6"/>
  <c r="H6" s="1"/>
  <c r="G6" s="1"/>
  <c r="I7"/>
  <c r="H7" s="1"/>
  <c r="G7" s="1"/>
  <c r="I8"/>
  <c r="H8" s="1"/>
  <c r="G8" s="1"/>
  <c r="I9"/>
  <c r="H9" s="1"/>
  <c r="G9" s="1"/>
  <c r="I10"/>
  <c r="H10" s="1"/>
  <c r="G10" s="1"/>
  <c r="I11"/>
  <c r="H11" s="1"/>
  <c r="G11" s="1"/>
  <c r="I12"/>
  <c r="H12" s="1"/>
  <c r="G12" s="1"/>
  <c r="I13"/>
  <c r="H13" s="1"/>
  <c r="G13" s="1"/>
  <c r="I14"/>
  <c r="H14" s="1"/>
  <c r="G14" s="1"/>
  <c r="I15"/>
  <c r="H15" s="1"/>
  <c r="G15" s="1"/>
  <c r="I16"/>
  <c r="H16" s="1"/>
  <c r="G16" s="1"/>
  <c r="I17"/>
  <c r="H17" s="1"/>
  <c r="G17" s="1"/>
  <c r="I18"/>
  <c r="H18" s="1"/>
  <c r="G18" s="1"/>
  <c r="I19"/>
  <c r="H19" s="1"/>
  <c r="G19" s="1"/>
  <c r="I20"/>
  <c r="H20" s="1"/>
  <c r="G20" s="1"/>
  <c r="I21"/>
  <c r="H21" s="1"/>
  <c r="G21" s="1"/>
  <c r="I22"/>
  <c r="H22" s="1"/>
  <c r="G22" s="1"/>
  <c r="I23"/>
  <c r="H23" s="1"/>
  <c r="G23" s="1"/>
  <c r="I24"/>
  <c r="H24" s="1"/>
  <c r="G24" s="1"/>
  <c r="I25"/>
  <c r="H25" s="1"/>
  <c r="G25" s="1"/>
  <c r="I26"/>
  <c r="H26" s="1"/>
  <c r="G26" s="1"/>
  <c r="I27"/>
  <c r="H27" s="1"/>
  <c r="G27" s="1"/>
  <c r="I28"/>
  <c r="H28" s="1"/>
  <c r="G28" s="1"/>
  <c r="J3" i="5"/>
  <c r="I3" s="1"/>
  <c r="H3" s="1"/>
  <c r="J5"/>
  <c r="I5" s="1"/>
  <c r="H5" s="1"/>
  <c r="J9"/>
  <c r="I9" s="1"/>
  <c r="H9" s="1"/>
  <c r="J14"/>
  <c r="I14" s="1"/>
  <c r="H14" s="1"/>
  <c r="J15"/>
  <c r="I15" s="1"/>
  <c r="J16"/>
  <c r="I16" s="1"/>
  <c r="H16" s="1"/>
  <c r="J17"/>
  <c r="I17" s="1"/>
  <c r="J18"/>
  <c r="I18" s="1"/>
  <c r="H18" s="1"/>
  <c r="J19"/>
  <c r="I19" s="1"/>
  <c r="J20"/>
  <c r="I20" s="1"/>
  <c r="H20" s="1"/>
  <c r="J21"/>
  <c r="I21" s="1"/>
  <c r="J22"/>
  <c r="I22" s="1"/>
  <c r="H22" s="1"/>
  <c r="J23"/>
  <c r="I23" s="1"/>
  <c r="J24"/>
  <c r="I24" s="1"/>
  <c r="H24" s="1"/>
  <c r="J25"/>
  <c r="I25" s="1"/>
  <c r="J26"/>
  <c r="I26" s="1"/>
  <c r="H26" s="1"/>
  <c r="J27"/>
  <c r="I27" s="1"/>
  <c r="J28"/>
  <c r="I28" s="1"/>
  <c r="H28" s="1"/>
  <c r="J30"/>
  <c r="I30" s="1"/>
  <c r="H30" s="1"/>
  <c r="J32"/>
  <c r="I32" s="1"/>
  <c r="H32" s="1"/>
  <c r="J34"/>
  <c r="I34" s="1"/>
  <c r="H34" s="1"/>
  <c r="J36"/>
  <c r="I36" s="1"/>
  <c r="H36" s="1"/>
  <c r="J37"/>
  <c r="I37" s="1"/>
  <c r="J38"/>
  <c r="I38" s="1"/>
  <c r="H38" s="1"/>
  <c r="J39"/>
  <c r="I39" s="1"/>
  <c r="J40"/>
  <c r="I40" s="1"/>
  <c r="H40" s="1"/>
  <c r="J41"/>
  <c r="I41" s="1"/>
  <c r="H41" s="1"/>
  <c r="J42"/>
  <c r="I42" s="1"/>
  <c r="H42" s="1"/>
  <c r="J43"/>
  <c r="I43" s="1"/>
  <c r="H43" s="1"/>
  <c r="J44"/>
  <c r="I44" s="1"/>
  <c r="H44" s="1"/>
  <c r="J45"/>
  <c r="I45" s="1"/>
  <c r="H45" s="1"/>
  <c r="J46"/>
  <c r="I46" s="1"/>
  <c r="H46" s="1"/>
  <c r="J47"/>
  <c r="I47" s="1"/>
  <c r="H47" s="1"/>
  <c r="J48"/>
  <c r="I48" s="1"/>
  <c r="H48" s="1"/>
  <c r="J49"/>
  <c r="I49" s="1"/>
  <c r="H49" s="1"/>
  <c r="J50"/>
  <c r="I50" s="1"/>
  <c r="H50" s="1"/>
  <c r="J51"/>
  <c r="I51" s="1"/>
  <c r="H51" s="1"/>
  <c r="J52"/>
  <c r="I52" s="1"/>
  <c r="H52" s="1"/>
  <c r="J53"/>
  <c r="I53" s="1"/>
  <c r="H53" s="1"/>
  <c r="J54"/>
  <c r="I54" s="1"/>
  <c r="H54" s="1"/>
  <c r="J55"/>
  <c r="I55" s="1"/>
  <c r="H55" s="1"/>
  <c r="J56"/>
  <c r="I56" s="1"/>
  <c r="H56" s="1"/>
  <c r="J57"/>
  <c r="I57" s="1"/>
  <c r="H57" s="1"/>
  <c r="J58"/>
  <c r="I58" s="1"/>
  <c r="H58" s="1"/>
  <c r="J59"/>
  <c r="I59" s="1"/>
  <c r="H59" s="1"/>
  <c r="J60"/>
  <c r="I60" s="1"/>
  <c r="H60" s="1"/>
  <c r="J61"/>
  <c r="I61" s="1"/>
  <c r="H61" s="1"/>
  <c r="J62"/>
  <c r="I62" s="1"/>
  <c r="H62" s="1"/>
  <c r="J63"/>
  <c r="I63" s="1"/>
  <c r="H63" s="1"/>
  <c r="J64"/>
  <c r="I64" s="1"/>
  <c r="H64" s="1"/>
  <c r="J65"/>
  <c r="I65" s="1"/>
  <c r="H65" s="1"/>
  <c r="J66"/>
  <c r="I66" s="1"/>
  <c r="H66" s="1"/>
  <c r="J67"/>
  <c r="I67" s="1"/>
  <c r="H67" s="1"/>
  <c r="J68"/>
  <c r="I68" s="1"/>
  <c r="H68" s="1"/>
  <c r="J69"/>
  <c r="I69" s="1"/>
  <c r="H69" s="1"/>
  <c r="J70"/>
  <c r="I70" s="1"/>
  <c r="H70" s="1"/>
  <c r="J71"/>
  <c r="I71" s="1"/>
  <c r="H71" s="1"/>
  <c r="J72"/>
  <c r="I72" s="1"/>
  <c r="H72" s="1"/>
  <c r="J73"/>
  <c r="I73" s="1"/>
  <c r="H73" s="1"/>
  <c r="J74"/>
  <c r="I74" s="1"/>
  <c r="H74" s="1"/>
  <c r="J75"/>
  <c r="I75" s="1"/>
  <c r="H75" s="1"/>
  <c r="J76"/>
  <c r="I76" s="1"/>
  <c r="H76" s="1"/>
  <c r="J77"/>
  <c r="I77" s="1"/>
  <c r="H77" s="1"/>
  <c r="J78"/>
  <c r="I78" s="1"/>
  <c r="H78" s="1"/>
  <c r="J79"/>
  <c r="I79" s="1"/>
  <c r="H79" s="1"/>
  <c r="J80"/>
  <c r="I80" s="1"/>
  <c r="H80" s="1"/>
  <c r="J81"/>
  <c r="I81" s="1"/>
  <c r="H81" s="1"/>
  <c r="J82"/>
  <c r="I82" s="1"/>
  <c r="H82" s="1"/>
  <c r="J83"/>
  <c r="I83" s="1"/>
  <c r="H83" s="1"/>
  <c r="J84"/>
  <c r="I84" s="1"/>
  <c r="H84" s="1"/>
  <c r="J85"/>
  <c r="I85" s="1"/>
  <c r="H85" s="1"/>
  <c r="J86"/>
  <c r="I86" s="1"/>
  <c r="H86" s="1"/>
  <c r="J87"/>
  <c r="I87" s="1"/>
  <c r="H87" s="1"/>
  <c r="J88"/>
  <c r="I88" s="1"/>
  <c r="H88" s="1"/>
  <c r="J89"/>
  <c r="I89" s="1"/>
  <c r="H89" s="1"/>
  <c r="J90"/>
  <c r="I90" s="1"/>
  <c r="H90" s="1"/>
  <c r="J91"/>
  <c r="I91" s="1"/>
  <c r="H91" s="1"/>
  <c r="J92"/>
  <c r="I92" s="1"/>
  <c r="H92" s="1"/>
  <c r="J93"/>
  <c r="I93" s="1"/>
  <c r="H93" s="1"/>
  <c r="J94"/>
  <c r="I94" s="1"/>
  <c r="H94" s="1"/>
  <c r="J95"/>
  <c r="I95" s="1"/>
  <c r="H95" s="1"/>
  <c r="J96"/>
  <c r="I96" s="1"/>
  <c r="H96" s="1"/>
  <c r="J97"/>
  <c r="I97" s="1"/>
  <c r="H97" s="1"/>
  <c r="J98"/>
  <c r="I98" s="1"/>
  <c r="H98" s="1"/>
  <c r="J99"/>
  <c r="I99" s="1"/>
  <c r="H99" s="1"/>
  <c r="J101"/>
  <c r="I101" s="1"/>
  <c r="H101" s="1"/>
  <c r="J105"/>
  <c r="I105" s="1"/>
  <c r="H105" s="1"/>
  <c r="J106"/>
  <c r="I106" s="1"/>
  <c r="H106" s="1"/>
  <c r="J107"/>
  <c r="I107" s="1"/>
  <c r="H107" s="1"/>
  <c r="J108"/>
  <c r="I108" s="1"/>
  <c r="H108" s="1"/>
  <c r="J109"/>
  <c r="I109" s="1"/>
  <c r="H109" s="1"/>
  <c r="J110"/>
  <c r="I110" s="1"/>
  <c r="H110" s="1"/>
  <c r="J111"/>
  <c r="I111" s="1"/>
  <c r="H111" s="1"/>
  <c r="J112"/>
  <c r="I112" s="1"/>
  <c r="H112" s="1"/>
  <c r="J113"/>
  <c r="I113" s="1"/>
  <c r="H113" s="1"/>
  <c r="J114"/>
  <c r="I114" s="1"/>
  <c r="H114" s="1"/>
  <c r="J115"/>
  <c r="I115" s="1"/>
  <c r="H115" s="1"/>
  <c r="J116"/>
  <c r="I116" s="1"/>
  <c r="H116" s="1"/>
  <c r="J117"/>
  <c r="I117" s="1"/>
  <c r="H117" s="1"/>
  <c r="J118"/>
  <c r="I118" s="1"/>
  <c r="H118" s="1"/>
  <c r="J119"/>
  <c r="I119" s="1"/>
  <c r="H119" s="1"/>
  <c r="J120"/>
  <c r="I120" s="1"/>
  <c r="H120" s="1"/>
  <c r="J121"/>
  <c r="I121" s="1"/>
  <c r="H121" s="1"/>
  <c r="J122"/>
  <c r="I122" s="1"/>
  <c r="H122" s="1"/>
  <c r="J3" i="3"/>
  <c r="I3" s="1"/>
  <c r="H3" s="1"/>
  <c r="J4"/>
  <c r="I4" s="1"/>
  <c r="H4" s="1"/>
  <c r="J5"/>
  <c r="I5" s="1"/>
  <c r="H5" s="1"/>
  <c r="J6"/>
  <c r="I6" s="1"/>
  <c r="H6" s="1"/>
  <c r="J7"/>
  <c r="I7" s="1"/>
  <c r="H7" s="1"/>
  <c r="J8"/>
  <c r="I8" s="1"/>
  <c r="H8" s="1"/>
  <c r="J9"/>
  <c r="I9" s="1"/>
  <c r="H9" s="1"/>
  <c r="J10"/>
  <c r="I10" s="1"/>
  <c r="H10" s="1"/>
  <c r="J11"/>
  <c r="I11" s="1"/>
  <c r="H11" s="1"/>
  <c r="J12"/>
  <c r="I12" s="1"/>
  <c r="H12" s="1"/>
  <c r="J13"/>
  <c r="I13" s="1"/>
  <c r="H13" s="1"/>
  <c r="J14"/>
  <c r="I14" s="1"/>
  <c r="H14" s="1"/>
  <c r="J15"/>
  <c r="I15" s="1"/>
  <c r="H15" s="1"/>
  <c r="J21"/>
  <c r="I21" s="1"/>
  <c r="H21" s="1"/>
  <c r="J22"/>
  <c r="I22" s="1"/>
  <c r="H22" s="1"/>
  <c r="J23"/>
  <c r="I23" s="1"/>
  <c r="H23" s="1"/>
  <c r="J24"/>
  <c r="I24" s="1"/>
  <c r="H24" s="1"/>
  <c r="J25"/>
  <c r="I25" s="1"/>
  <c r="H25" s="1"/>
  <c r="J26"/>
  <c r="I26" s="1"/>
  <c r="H26" s="1"/>
  <c r="J27"/>
  <c r="I27" s="1"/>
  <c r="H27" s="1"/>
  <c r="J28"/>
  <c r="I28" s="1"/>
  <c r="H28" s="1"/>
  <c r="J29"/>
  <c r="I29" s="1"/>
  <c r="H29" s="1"/>
  <c r="J30"/>
  <c r="I30" s="1"/>
  <c r="H30" s="1"/>
  <c r="J31"/>
  <c r="I31" s="1"/>
  <c r="H31" s="1"/>
  <c r="J32"/>
  <c r="I32" s="1"/>
  <c r="H32" s="1"/>
  <c r="J33"/>
  <c r="I33" s="1"/>
  <c r="H33" s="1"/>
  <c r="J34"/>
  <c r="I34" s="1"/>
  <c r="H34" s="1"/>
  <c r="J35"/>
  <c r="I35" s="1"/>
  <c r="H35" s="1"/>
  <c r="J36"/>
  <c r="I36" s="1"/>
  <c r="H36" s="1"/>
  <c r="J37"/>
  <c r="I37" s="1"/>
  <c r="H37" s="1"/>
  <c r="J38"/>
  <c r="I38" s="1"/>
  <c r="H38" s="1"/>
  <c r="J39"/>
  <c r="I39" s="1"/>
  <c r="H39" s="1"/>
  <c r="J40"/>
  <c r="I40" s="1"/>
  <c r="H40" s="1"/>
  <c r="J41"/>
  <c r="I41" s="1"/>
  <c r="H41" s="1"/>
  <c r="J42"/>
  <c r="I42" s="1"/>
  <c r="H42" s="1"/>
  <c r="J47"/>
  <c r="I47" s="1"/>
  <c r="H47" s="1"/>
  <c r="I3" i="29"/>
  <c r="H3" s="1"/>
  <c r="G3" s="1"/>
  <c r="I4"/>
  <c r="H4" s="1"/>
  <c r="G4" s="1"/>
  <c r="I5"/>
  <c r="H5" s="1"/>
  <c r="G5" s="1"/>
  <c r="I6"/>
  <c r="H6" s="1"/>
  <c r="G6" s="1"/>
  <c r="I7"/>
  <c r="H7" s="1"/>
  <c r="G7" s="1"/>
  <c r="I8"/>
  <c r="H8" s="1"/>
  <c r="G8" s="1"/>
  <c r="I9"/>
  <c r="H9" s="1"/>
  <c r="G9" s="1"/>
  <c r="I10"/>
  <c r="H10" s="1"/>
  <c r="G10" s="1"/>
  <c r="I11"/>
  <c r="H11" s="1"/>
  <c r="G11" s="1"/>
  <c r="I12"/>
  <c r="H12" s="1"/>
  <c r="G12" s="1"/>
  <c r="I13"/>
  <c r="H13" s="1"/>
  <c r="G13" s="1"/>
  <c r="I14"/>
  <c r="H14" s="1"/>
  <c r="G14" s="1"/>
  <c r="I15"/>
  <c r="H15" s="1"/>
  <c r="G15" s="1"/>
  <c r="I16"/>
  <c r="H16" s="1"/>
  <c r="G16" s="1"/>
  <c r="I17"/>
  <c r="H17" s="1"/>
  <c r="G17" s="1"/>
  <c r="I18"/>
  <c r="H18" s="1"/>
  <c r="G18" s="1"/>
  <c r="I19"/>
  <c r="H19" s="1"/>
  <c r="G19" s="1"/>
  <c r="I20"/>
  <c r="H20" s="1"/>
  <c r="G20" s="1"/>
  <c r="I21"/>
  <c r="H21" s="1"/>
  <c r="G21" s="1"/>
  <c r="I22"/>
  <c r="H22" s="1"/>
  <c r="G22" s="1"/>
  <c r="I23"/>
  <c r="H23" s="1"/>
  <c r="G23" s="1"/>
  <c r="I24"/>
  <c r="H24" s="1"/>
  <c r="G24" s="1"/>
  <c r="I25"/>
  <c r="H25" s="1"/>
  <c r="G25" s="1"/>
  <c r="I26"/>
  <c r="H26" s="1"/>
  <c r="G26" s="1"/>
  <c r="I27"/>
  <c r="H27" s="1"/>
  <c r="G27" s="1"/>
  <c r="I28"/>
  <c r="H28" s="1"/>
  <c r="G28" s="1"/>
  <c r="I29"/>
  <c r="H29" s="1"/>
  <c r="G29" s="1"/>
  <c r="I30"/>
  <c r="H30" s="1"/>
  <c r="G30" s="1"/>
  <c r="I31"/>
  <c r="H31" s="1"/>
  <c r="G31" s="1"/>
  <c r="I33"/>
  <c r="H33" s="1"/>
  <c r="G33" s="1"/>
  <c r="I34"/>
  <c r="H34" s="1"/>
  <c r="G34" s="1"/>
  <c r="I3" i="18"/>
  <c r="H3" s="1"/>
  <c r="G3" s="1"/>
  <c r="I5"/>
  <c r="H5" s="1"/>
  <c r="G5" s="1"/>
  <c r="I6"/>
  <c r="H6" s="1"/>
  <c r="G6" s="1"/>
  <c r="I7"/>
  <c r="H7" s="1"/>
  <c r="G7" s="1"/>
  <c r="I8"/>
  <c r="H8" s="1"/>
  <c r="G8" s="1"/>
  <c r="I10"/>
  <c r="H10" s="1"/>
  <c r="G10" s="1"/>
  <c r="I11"/>
  <c r="H11" s="1"/>
  <c r="G11" s="1"/>
  <c r="I12"/>
  <c r="H12" s="1"/>
  <c r="G12" s="1"/>
  <c r="I13"/>
  <c r="H13" s="1"/>
  <c r="G13" s="1"/>
  <c r="I14"/>
  <c r="H14" s="1"/>
  <c r="G14" s="1"/>
  <c r="I15"/>
  <c r="H15" s="1"/>
  <c r="G15" s="1"/>
  <c r="I16"/>
  <c r="H16" s="1"/>
  <c r="G16" s="1"/>
  <c r="I17"/>
  <c r="H17" s="1"/>
  <c r="G17" s="1"/>
  <c r="I18"/>
  <c r="H18" s="1"/>
  <c r="G18" s="1"/>
  <c r="I19"/>
  <c r="H19" s="1"/>
  <c r="G19" s="1"/>
  <c r="I20"/>
  <c r="H20" s="1"/>
  <c r="G20" s="1"/>
  <c r="I21"/>
  <c r="H21" s="1"/>
  <c r="G21" s="1"/>
  <c r="I22"/>
  <c r="H22" s="1"/>
  <c r="G22" s="1"/>
  <c r="I23"/>
  <c r="H23" s="1"/>
  <c r="G23" s="1"/>
  <c r="I24"/>
  <c r="H24" s="1"/>
  <c r="G24" s="1"/>
  <c r="J3" i="4"/>
  <c r="I3" s="1"/>
  <c r="H3" s="1"/>
  <c r="J4"/>
  <c r="I4" s="1"/>
  <c r="H4" s="1"/>
  <c r="J6"/>
  <c r="I6" s="1"/>
  <c r="H6" s="1"/>
  <c r="J7"/>
  <c r="I7" s="1"/>
  <c r="H7" s="1"/>
  <c r="J8"/>
  <c r="I8" s="1"/>
  <c r="H8" s="1"/>
  <c r="J9"/>
  <c r="I9" s="1"/>
  <c r="H9" s="1"/>
  <c r="J10"/>
  <c r="I10" s="1"/>
  <c r="H10" s="1"/>
  <c r="J11"/>
  <c r="I11" s="1"/>
  <c r="H11" s="1"/>
  <c r="J12"/>
  <c r="I12" s="1"/>
  <c r="H12" s="1"/>
  <c r="J13"/>
  <c r="I13" s="1"/>
  <c r="H13" s="1"/>
  <c r="J14"/>
  <c r="I14" s="1"/>
  <c r="H14" s="1"/>
  <c r="J15"/>
  <c r="I15" s="1"/>
  <c r="H15" s="1"/>
  <c r="J17"/>
  <c r="I17" s="1"/>
  <c r="H17" s="1"/>
  <c r="J19"/>
  <c r="I19" s="1"/>
  <c r="H19" s="1"/>
  <c r="J20"/>
  <c r="I20" s="1"/>
  <c r="H20" s="1"/>
  <c r="J22"/>
  <c r="I22" s="1"/>
  <c r="H22" s="1"/>
  <c r="J23"/>
  <c r="I23" s="1"/>
  <c r="H23" s="1"/>
  <c r="J24"/>
  <c r="I24" s="1"/>
  <c r="H24" s="1"/>
  <c r="J25"/>
  <c r="I25" s="1"/>
  <c r="H25" s="1"/>
  <c r="J26"/>
  <c r="I26" s="1"/>
  <c r="H26" s="1"/>
  <c r="J27"/>
  <c r="I27" s="1"/>
  <c r="H27" s="1"/>
  <c r="J28"/>
  <c r="I28" s="1"/>
  <c r="H28" s="1"/>
  <c r="J29"/>
  <c r="I29" s="1"/>
  <c r="H29" s="1"/>
  <c r="J30"/>
  <c r="I30" s="1"/>
  <c r="H30" s="1"/>
  <c r="J31"/>
  <c r="I31" s="1"/>
  <c r="H31" s="1"/>
  <c r="J32"/>
  <c r="I32" s="1"/>
  <c r="H32" s="1"/>
  <c r="J33"/>
  <c r="I33" s="1"/>
  <c r="H33" s="1"/>
  <c r="J34"/>
  <c r="I34" s="1"/>
  <c r="H34" s="1"/>
  <c r="J35"/>
  <c r="I35" s="1"/>
  <c r="H35" s="1"/>
  <c r="J36"/>
  <c r="I36" s="1"/>
  <c r="H36" s="1"/>
  <c r="J37"/>
  <c r="I37" s="1"/>
  <c r="H37" s="1"/>
  <c r="J38"/>
  <c r="I38" s="1"/>
  <c r="H38" s="1"/>
  <c r="J39"/>
  <c r="I39" s="1"/>
  <c r="H39" s="1"/>
  <c r="J40"/>
  <c r="I40" s="1"/>
  <c r="H40" s="1"/>
  <c r="J41"/>
  <c r="I41" s="1"/>
  <c r="H41" s="1"/>
  <c r="J42"/>
  <c r="I42" s="1"/>
  <c r="H42" s="1"/>
  <c r="J43"/>
  <c r="I43" s="1"/>
  <c r="H43" s="1"/>
  <c r="J44"/>
  <c r="I44" s="1"/>
  <c r="H44" s="1"/>
  <c r="J45"/>
  <c r="I45" s="1"/>
  <c r="H45" s="1"/>
  <c r="J46"/>
  <c r="I46" s="1"/>
  <c r="H46" s="1"/>
  <c r="J47"/>
  <c r="I47" s="1"/>
  <c r="H47" s="1"/>
  <c r="J48"/>
  <c r="I48" s="1"/>
  <c r="H48" s="1"/>
  <c r="J49"/>
  <c r="I49" s="1"/>
  <c r="H49" s="1"/>
  <c r="J50"/>
  <c r="I50" s="1"/>
  <c r="H50" s="1"/>
  <c r="J51"/>
  <c r="I51" s="1"/>
  <c r="H51" s="1"/>
  <c r="J52"/>
  <c r="I52" s="1"/>
  <c r="H52" s="1"/>
  <c r="J53"/>
  <c r="I53" s="1"/>
  <c r="H53" s="1"/>
  <c r="J54"/>
  <c r="I54" s="1"/>
  <c r="H54" s="1"/>
  <c r="J55"/>
  <c r="I55" s="1"/>
  <c r="H55" s="1"/>
  <c r="J56"/>
  <c r="I56" s="1"/>
  <c r="H56" s="1"/>
  <c r="J57"/>
  <c r="I57" s="1"/>
  <c r="H57" s="1"/>
  <c r="J58"/>
  <c r="I58" s="1"/>
  <c r="H58" s="1"/>
  <c r="J59"/>
  <c r="I59" s="1"/>
  <c r="H59" s="1"/>
  <c r="J60"/>
  <c r="I60" s="1"/>
  <c r="H60" s="1"/>
  <c r="J61"/>
  <c r="I61" s="1"/>
  <c r="H61" s="1"/>
  <c r="J62"/>
  <c r="I62" s="1"/>
  <c r="H62" s="1"/>
  <c r="J63"/>
  <c r="I63" s="1"/>
  <c r="H63" s="1"/>
  <c r="J64"/>
  <c r="I64" s="1"/>
  <c r="H64" s="1"/>
  <c r="J65"/>
  <c r="I65" s="1"/>
  <c r="H65" s="1"/>
  <c r="J66"/>
  <c r="I66" s="1"/>
  <c r="H66" s="1"/>
  <c r="J67"/>
  <c r="I67" s="1"/>
  <c r="H67" s="1"/>
  <c r="J68"/>
  <c r="I68" s="1"/>
  <c r="H68" s="1"/>
  <c r="J69"/>
  <c r="I69" s="1"/>
  <c r="H69" s="1"/>
  <c r="J70"/>
  <c r="I70" s="1"/>
  <c r="H70" s="1"/>
  <c r="J71"/>
  <c r="I71" s="1"/>
  <c r="H71" s="1"/>
  <c r="J72"/>
  <c r="I72" s="1"/>
  <c r="H72" s="1"/>
  <c r="J73"/>
  <c r="I73" s="1"/>
  <c r="H73" s="1"/>
  <c r="J74"/>
  <c r="I74" s="1"/>
  <c r="H74" s="1"/>
  <c r="K3" i="2"/>
  <c r="J3" s="1"/>
  <c r="I3" s="1"/>
  <c r="K18"/>
  <c r="J18" s="1"/>
  <c r="I18" s="1"/>
  <c r="K19"/>
  <c r="J19" s="1"/>
  <c r="I19" s="1"/>
  <c r="K20"/>
  <c r="J20" s="1"/>
  <c r="I20" s="1"/>
  <c r="K21"/>
  <c r="J21" s="1"/>
  <c r="I21" s="1"/>
  <c r="K22"/>
  <c r="J22" s="1"/>
  <c r="I22" s="1"/>
  <c r="K23"/>
  <c r="J23" s="1"/>
  <c r="I23" s="1"/>
  <c r="K24"/>
  <c r="J24" s="1"/>
  <c r="I24" s="1"/>
  <c r="K26"/>
  <c r="J26" s="1"/>
  <c r="I26" s="1"/>
  <c r="K27"/>
  <c r="J27" s="1"/>
  <c r="I27" s="1"/>
  <c r="K28"/>
  <c r="J28" s="1"/>
  <c r="I28" s="1"/>
  <c r="K29"/>
  <c r="J29" s="1"/>
  <c r="I29" s="1"/>
  <c r="K30"/>
  <c r="J30" s="1"/>
  <c r="I30" s="1"/>
  <c r="K31"/>
  <c r="J31" s="1"/>
  <c r="I31" s="1"/>
  <c r="K33"/>
  <c r="J33" s="1"/>
  <c r="I33" s="1"/>
  <c r="K34"/>
  <c r="J34" s="1"/>
  <c r="I34" s="1"/>
  <c r="K35"/>
  <c r="J35" s="1"/>
  <c r="I35" s="1"/>
  <c r="K36"/>
  <c r="J36" s="1"/>
  <c r="I36" s="1"/>
  <c r="K37"/>
  <c r="J37" s="1"/>
  <c r="I37" s="1"/>
  <c r="K38"/>
  <c r="J38" s="1"/>
  <c r="I38" s="1"/>
  <c r="K44"/>
  <c r="J44" s="1"/>
  <c r="I44" s="1"/>
  <c r="K45"/>
  <c r="J45" s="1"/>
  <c r="I45" s="1"/>
  <c r="K46"/>
  <c r="J46" s="1"/>
  <c r="I46" s="1"/>
  <c r="K47"/>
  <c r="J47" s="1"/>
  <c r="I47" s="1"/>
  <c r="K48"/>
  <c r="J48" s="1"/>
  <c r="I48" s="1"/>
  <c r="K49"/>
  <c r="J49" s="1"/>
  <c r="I49" s="1"/>
  <c r="K51"/>
  <c r="J51" s="1"/>
  <c r="I51" s="1"/>
  <c r="K52"/>
  <c r="J52" s="1"/>
  <c r="I52" s="1"/>
  <c r="K53"/>
  <c r="J53" s="1"/>
  <c r="I53" s="1"/>
  <c r="K54"/>
  <c r="J54" s="1"/>
  <c r="I54" s="1"/>
  <c r="K55"/>
  <c r="J55" s="1"/>
  <c r="I55" s="1"/>
  <c r="K56"/>
  <c r="J56" s="1"/>
  <c r="I56" s="1"/>
  <c r="K58"/>
  <c r="J58" s="1"/>
  <c r="I58" s="1"/>
  <c r="K59"/>
  <c r="J59" s="1"/>
  <c r="I59" s="1"/>
  <c r="K60"/>
  <c r="J60" s="1"/>
  <c r="I60" s="1"/>
  <c r="K61"/>
  <c r="J61" s="1"/>
  <c r="I61" s="1"/>
  <c r="K62"/>
  <c r="J62" s="1"/>
  <c r="I62" s="1"/>
  <c r="K63"/>
  <c r="J63" s="1"/>
  <c r="I63" s="1"/>
  <c r="K64"/>
  <c r="J64" s="1"/>
  <c r="I64" s="1"/>
  <c r="K66"/>
  <c r="J66" s="1"/>
  <c r="K67"/>
  <c r="J67" s="1"/>
  <c r="K68"/>
  <c r="J68" s="1"/>
  <c r="K69"/>
  <c r="J69" s="1"/>
  <c r="K70"/>
  <c r="J70" s="1"/>
  <c r="K71"/>
  <c r="J71" s="1"/>
  <c r="K72"/>
  <c r="J72" s="1"/>
  <c r="K73"/>
  <c r="J73" s="1"/>
  <c r="J74"/>
  <c r="J75"/>
  <c r="J76"/>
  <c r="K80"/>
  <c r="J80" s="1"/>
  <c r="I80" s="1"/>
  <c r="J81"/>
  <c r="I81" s="1"/>
  <c r="J82"/>
  <c r="I82" s="1"/>
  <c r="J83"/>
  <c r="I83" s="1"/>
  <c r="J84"/>
  <c r="I84" s="1"/>
  <c r="J85"/>
  <c r="I85" s="1"/>
  <c r="J107"/>
  <c r="I107" s="1"/>
  <c r="J108"/>
  <c r="I108" s="1"/>
  <c r="J111"/>
  <c r="I111" s="1"/>
  <c r="J112"/>
  <c r="I112" s="1"/>
  <c r="J113"/>
  <c r="I113" s="1"/>
  <c r="J114"/>
  <c r="I114" s="1"/>
  <c r="J115"/>
  <c r="I115" s="1"/>
  <c r="J117"/>
  <c r="I117" s="1"/>
  <c r="J120"/>
  <c r="I120" s="1"/>
  <c r="J126"/>
  <c r="I126" s="1"/>
  <c r="J129"/>
  <c r="I129" s="1"/>
  <c r="J132"/>
  <c r="I132" s="1"/>
  <c r="J138"/>
  <c r="I138" s="1"/>
  <c r="J144"/>
  <c r="I144" s="1"/>
  <c r="J150"/>
  <c r="I150" s="1"/>
  <c r="J154"/>
  <c r="I154" s="1"/>
  <c r="J156"/>
  <c r="I156" s="1"/>
  <c r="J162"/>
  <c r="I162" s="1"/>
  <c r="J165"/>
  <c r="I165" s="1"/>
  <c r="J177"/>
  <c r="I177" s="1"/>
  <c r="J193"/>
  <c r="I193" s="1"/>
  <c r="J194"/>
  <c r="I194" s="1"/>
  <c r="J195"/>
  <c r="I195" s="1"/>
  <c r="J197"/>
  <c r="I197" s="1"/>
  <c r="J201"/>
  <c r="I201" s="1"/>
  <c r="J202"/>
  <c r="I202" s="1"/>
  <c r="J205"/>
  <c r="I205" s="1"/>
  <c r="J206"/>
  <c r="I206" s="1"/>
  <c r="J209"/>
  <c r="I209" s="1"/>
  <c r="J210"/>
  <c r="I210" s="1"/>
  <c r="J213"/>
  <c r="I213" s="1"/>
  <c r="J215"/>
  <c r="I215" s="1"/>
  <c r="J217"/>
  <c r="I217" s="1"/>
  <c r="J218"/>
  <c r="I218" s="1"/>
  <c r="J221"/>
  <c r="I221" s="1"/>
  <c r="J222"/>
  <c r="I222" s="1"/>
  <c r="J225"/>
  <c r="I225" s="1"/>
  <c r="J226"/>
  <c r="I226" s="1"/>
  <c r="J229"/>
  <c r="I229" s="1"/>
  <c r="J233"/>
  <c r="I233" s="1"/>
  <c r="H3" i="1"/>
  <c r="H44"/>
  <c r="K41" i="2"/>
  <c r="J41" s="1"/>
  <c r="I41" s="1"/>
  <c r="K40"/>
  <c r="J40" s="1"/>
  <c r="I40" s="1"/>
  <c r="J118"/>
  <c r="I118" s="1"/>
  <c r="K42"/>
  <c r="J42" s="1"/>
  <c r="I42" s="1"/>
  <c r="J169"/>
  <c r="I169" s="1"/>
  <c r="J166"/>
  <c r="I166" s="1"/>
  <c r="J110"/>
  <c r="I110" s="1"/>
  <c r="J124"/>
  <c r="I124" s="1"/>
  <c r="J160"/>
  <c r="I160" s="1"/>
  <c r="J148"/>
  <c r="I148" s="1"/>
  <c r="J142"/>
  <c r="I142" s="1"/>
  <c r="J109"/>
  <c r="I109" s="1"/>
  <c r="K43"/>
  <c r="J43" s="1"/>
  <c r="I43" s="1"/>
  <c r="J175"/>
  <c r="I175" s="1"/>
  <c r="J136"/>
  <c r="I136" s="1"/>
  <c r="H43"/>
  <c r="H42"/>
  <c r="H41"/>
  <c r="J133"/>
  <c r="I133" s="1"/>
  <c r="J121"/>
  <c r="I121" s="1"/>
  <c r="J116"/>
  <c r="I116" s="1"/>
  <c r="J140"/>
  <c r="I140" s="1"/>
  <c r="J128"/>
  <c r="I128" s="1"/>
  <c r="J153"/>
  <c r="I153" s="1"/>
  <c r="J164" l="1"/>
  <c r="I164" s="1"/>
  <c r="J152"/>
  <c r="I152" s="1"/>
  <c r="J182"/>
  <c r="I182" s="1"/>
  <c r="J167"/>
  <c r="I167" s="1"/>
  <c r="J155"/>
  <c r="I155" s="1"/>
  <c r="J143"/>
  <c r="I143" s="1"/>
  <c r="J131"/>
  <c r="I131" s="1"/>
  <c r="J119"/>
  <c r="I119" s="1"/>
  <c r="J161"/>
  <c r="I161" s="1"/>
  <c r="J149"/>
  <c r="I149" s="1"/>
  <c r="J137"/>
  <c r="I137" s="1"/>
  <c r="J125"/>
  <c r="I125" s="1"/>
  <c r="J151"/>
  <c r="I151" s="1"/>
  <c r="J179"/>
  <c r="I179" s="1"/>
  <c r="J127"/>
  <c r="I127" s="1"/>
  <c r="J188"/>
  <c r="I188" s="1"/>
  <c r="J173"/>
  <c r="I173" s="1"/>
  <c r="J163"/>
  <c r="I163" s="1"/>
  <c r="J185"/>
  <c r="I185" s="1"/>
  <c r="J134"/>
  <c r="I134" s="1"/>
  <c r="J176"/>
  <c r="I176" s="1"/>
  <c r="J189"/>
  <c r="I189" s="1"/>
  <c r="J146"/>
  <c r="I146" s="1"/>
  <c r="J122"/>
  <c r="I122" s="1"/>
  <c r="J158"/>
  <c r="I158" s="1"/>
  <c r="I76"/>
  <c r="K345" i="22"/>
  <c r="L686"/>
  <c r="K686" s="1"/>
  <c r="L797"/>
  <c r="K797" s="1"/>
  <c r="L672"/>
  <c r="K672" s="1"/>
  <c r="L665"/>
  <c r="K665" s="1"/>
  <c r="L693"/>
  <c r="K693" s="1"/>
  <c r="L679"/>
  <c r="K679" s="1"/>
  <c r="L419"/>
  <c r="K419" s="1"/>
  <c r="L308"/>
  <c r="K308" s="1"/>
  <c r="L405"/>
  <c r="K405" s="1"/>
  <c r="L412"/>
  <c r="K412" s="1"/>
  <c r="L301"/>
  <c r="K301" s="1"/>
  <c r="I74" i="2"/>
  <c r="I70"/>
  <c r="I66"/>
  <c r="I72"/>
  <c r="I68"/>
  <c r="L35" i="22"/>
  <c r="K35" s="1"/>
  <c r="L294"/>
  <c r="K294" s="1"/>
  <c r="L325"/>
  <c r="K325" s="1"/>
  <c r="L557"/>
  <c r="K557" s="1"/>
  <c r="L367"/>
  <c r="K367" s="1"/>
  <c r="L544"/>
  <c r="K544" s="1"/>
  <c r="L538"/>
  <c r="K538" s="1"/>
  <c r="L700"/>
  <c r="K700" s="1"/>
  <c r="L273"/>
  <c r="K273" s="1"/>
  <c r="L247"/>
  <c r="K247" s="1"/>
  <c r="L569"/>
  <c r="K569" s="1"/>
  <c r="L122"/>
  <c r="K122" s="1"/>
  <c r="L218"/>
  <c r="K218" s="1"/>
  <c r="L253"/>
  <c r="K253" s="1"/>
  <c r="L582"/>
  <c r="K582" s="1"/>
  <c r="L636"/>
  <c r="K636" s="1"/>
  <c r="L41"/>
  <c r="K41" s="1"/>
  <c r="L91"/>
  <c r="K91" s="1"/>
  <c r="L85"/>
  <c r="K85" s="1"/>
  <c r="L590"/>
  <c r="K590" s="1"/>
  <c r="L392"/>
  <c r="K392" s="1"/>
  <c r="L21"/>
  <c r="K21" s="1"/>
  <c r="L9"/>
  <c r="K9" s="1"/>
  <c r="L226"/>
  <c r="K226" s="1"/>
  <c r="L203"/>
  <c r="K203" s="1"/>
  <c r="L191"/>
  <c r="K191" s="1"/>
  <c r="L241"/>
  <c r="K241" s="1"/>
  <c r="L563"/>
  <c r="K563" s="1"/>
  <c r="L606"/>
  <c r="K606" s="1"/>
  <c r="L513"/>
  <c r="K513" s="1"/>
  <c r="L103"/>
  <c r="K103" s="1"/>
  <c r="L398"/>
  <c r="K398" s="1"/>
  <c r="L519"/>
  <c r="K519" s="1"/>
  <c r="L575"/>
  <c r="K575" s="1"/>
  <c r="L598"/>
  <c r="K598" s="1"/>
  <c r="L616"/>
  <c r="K616" s="1"/>
  <c r="L626"/>
  <c r="K626" s="1"/>
  <c r="L3"/>
  <c r="K3" s="1"/>
  <c r="L15"/>
  <c r="K15" s="1"/>
  <c r="L29"/>
  <c r="K29" s="1"/>
  <c r="L97"/>
  <c r="K97" s="1"/>
  <c r="L116"/>
  <c r="K116" s="1"/>
  <c r="L197"/>
  <c r="K197" s="1"/>
  <c r="L386"/>
  <c r="K386" s="1"/>
  <c r="L185"/>
  <c r="K185" s="1"/>
  <c r="L380"/>
  <c r="K380" s="1"/>
  <c r="L707"/>
  <c r="K707" s="1"/>
  <c r="L210"/>
  <c r="K210" s="1"/>
  <c r="L355"/>
  <c r="K355" s="1"/>
  <c r="L110"/>
  <c r="K110" s="1"/>
  <c r="L315"/>
  <c r="K315" s="1"/>
  <c r="L532"/>
  <c r="K532" s="1"/>
  <c r="L79"/>
  <c r="K79" s="1"/>
  <c r="L235"/>
  <c r="K235" s="1"/>
  <c r="K507"/>
  <c r="L727"/>
  <c r="K727" s="1"/>
  <c r="L769"/>
  <c r="K769" s="1"/>
  <c r="L737"/>
  <c r="K737" s="1"/>
  <c r="L756"/>
  <c r="K756" s="1"/>
  <c r="L777"/>
  <c r="K777" s="1"/>
  <c r="L747"/>
  <c r="K747" s="1"/>
  <c r="L787"/>
  <c r="K787" s="1"/>
  <c r="L717"/>
  <c r="K717" s="1"/>
  <c r="L278"/>
  <c r="K278" s="1"/>
  <c r="L284"/>
  <c r="K284" s="1"/>
  <c r="L289"/>
  <c r="K289" s="1"/>
</calcChain>
</file>

<file path=xl/sharedStrings.xml><?xml version="1.0" encoding="utf-8"?>
<sst xmlns="http://schemas.openxmlformats.org/spreadsheetml/2006/main" count="25160" uniqueCount="21409">
  <si>
    <t>Артикул</t>
  </si>
  <si>
    <t>Назва</t>
  </si>
  <si>
    <t>Од.</t>
  </si>
  <si>
    <t>шт</t>
  </si>
  <si>
    <t>комплект</t>
  </si>
  <si>
    <t>Ціна грн. 
з ПДВ</t>
  </si>
  <si>
    <t>Ціна євро 
з ПДВ</t>
  </si>
  <si>
    <t>Примітка</t>
  </si>
  <si>
    <t>Зображення</t>
  </si>
  <si>
    <t>900.00.01X</t>
  </si>
  <si>
    <t>900.00.02X</t>
  </si>
  <si>
    <t>900.00.03X</t>
  </si>
  <si>
    <t>900.00.04X</t>
  </si>
  <si>
    <t>900.00.05X</t>
  </si>
  <si>
    <t>900.00.06X</t>
  </si>
  <si>
    <t>900.00.07X</t>
  </si>
  <si>
    <t>900.00.08X</t>
  </si>
  <si>
    <t>900.00.09X</t>
  </si>
  <si>
    <t>900.29.017</t>
  </si>
  <si>
    <t>900.29.131</t>
  </si>
  <si>
    <t>900.29.132</t>
  </si>
  <si>
    <t>900.29.133</t>
  </si>
  <si>
    <t>900.29.13J</t>
  </si>
  <si>
    <t>900.29.252</t>
  </si>
  <si>
    <t>900.29.291</t>
  </si>
  <si>
    <t>900.30.002</t>
  </si>
  <si>
    <t>900.30.035</t>
  </si>
  <si>
    <t>900.30.036</t>
  </si>
  <si>
    <t>900.30.045</t>
  </si>
  <si>
    <t>900.30.046</t>
  </si>
  <si>
    <t>900.30.092</t>
  </si>
  <si>
    <t>900.30.093</t>
  </si>
  <si>
    <t>900.30.102</t>
  </si>
  <si>
    <t>900.30.110</t>
  </si>
  <si>
    <t>900.30.120</t>
  </si>
  <si>
    <t>900.30.122</t>
  </si>
  <si>
    <t>900.30.132</t>
  </si>
  <si>
    <t>900.30.152</t>
  </si>
  <si>
    <t>900.30.172</t>
  </si>
  <si>
    <t>900.30.212</t>
  </si>
  <si>
    <t>900.30.355</t>
  </si>
  <si>
    <t>900.30.356</t>
  </si>
  <si>
    <t>900.30.772</t>
  </si>
  <si>
    <t>900.30.773</t>
  </si>
  <si>
    <t>900.30.782</t>
  </si>
  <si>
    <t>900.30.783</t>
  </si>
  <si>
    <t>900.30.792</t>
  </si>
  <si>
    <t>900.30.802</t>
  </si>
  <si>
    <t>900.31.131</t>
  </si>
  <si>
    <t>900.31.141</t>
  </si>
  <si>
    <t>900.50.111</t>
  </si>
  <si>
    <t>900.50.162</t>
  </si>
  <si>
    <t>900.50.383</t>
  </si>
  <si>
    <t>900.50.465</t>
  </si>
  <si>
    <t>900.50.485</t>
  </si>
  <si>
    <t>900.51.211</t>
  </si>
  <si>
    <t>900.51.465</t>
  </si>
  <si>
    <t>900.51.475</t>
  </si>
  <si>
    <t>900.51.485</t>
  </si>
  <si>
    <t>900.52.211</t>
  </si>
  <si>
    <t>900.52.262</t>
  </si>
  <si>
    <t>900.52.383</t>
  </si>
  <si>
    <t>900.52.465</t>
  </si>
  <si>
    <t>900.52.475</t>
  </si>
  <si>
    <t>900.53.201</t>
  </si>
  <si>
    <t>900.53.383</t>
  </si>
  <si>
    <t>900.53.384</t>
  </si>
  <si>
    <t>900.53.465</t>
  </si>
  <si>
    <t>900.53.485</t>
  </si>
  <si>
    <t>900.53.970</t>
  </si>
  <si>
    <t>900.53.971</t>
  </si>
  <si>
    <t>900.53.972</t>
  </si>
  <si>
    <t>900.54.201</t>
  </si>
  <si>
    <t>900.55.465</t>
  </si>
  <si>
    <t>900.55.485</t>
  </si>
  <si>
    <t>900.61.111</t>
  </si>
  <si>
    <t>900.62.111</t>
  </si>
  <si>
    <t>900.63.111</t>
  </si>
  <si>
    <t>900.63.142</t>
  </si>
  <si>
    <t>900.81.151</t>
  </si>
  <si>
    <t>900.81.181</t>
  </si>
  <si>
    <t>900.81.824</t>
  </si>
  <si>
    <t>900.82.018</t>
  </si>
  <si>
    <t>900.82.051</t>
  </si>
  <si>
    <t>900.82.071</t>
  </si>
  <si>
    <t>900.82.108</t>
  </si>
  <si>
    <t>900.82.290</t>
  </si>
  <si>
    <t>900.82.350</t>
  </si>
  <si>
    <t>900.82.352</t>
  </si>
  <si>
    <t>900.82.361</t>
  </si>
  <si>
    <t>900.82.362</t>
  </si>
  <si>
    <t>900.82.881</t>
  </si>
  <si>
    <t>900.82.884</t>
  </si>
  <si>
    <t>900.82.885</t>
  </si>
  <si>
    <t>900.83.051</t>
  </si>
  <si>
    <t>900.83.108</t>
  </si>
  <si>
    <t>900.83.290</t>
  </si>
  <si>
    <t>900.83.350</t>
  </si>
  <si>
    <t>900.83.352</t>
  </si>
  <si>
    <t>900.83.584</t>
  </si>
  <si>
    <t>900.83.881</t>
  </si>
  <si>
    <t>900.84.108</t>
  </si>
  <si>
    <t>900.88.181</t>
  </si>
  <si>
    <t>900.91.002</t>
  </si>
  <si>
    <t>900.91.005</t>
  </si>
  <si>
    <t>900.91.006</t>
  </si>
  <si>
    <t>900.91.024</t>
  </si>
  <si>
    <t>900.91.025</t>
  </si>
  <si>
    <t>900.91.035</t>
  </si>
  <si>
    <t>900.91.036</t>
  </si>
  <si>
    <t>900.91.052</t>
  </si>
  <si>
    <t>900.91.062</t>
  </si>
  <si>
    <t>900.91.072</t>
  </si>
  <si>
    <t>900.91.082</t>
  </si>
  <si>
    <t>900.91.090</t>
  </si>
  <si>
    <t>900.91.092</t>
  </si>
  <si>
    <t>900.91.096</t>
  </si>
  <si>
    <t>900.91.097</t>
  </si>
  <si>
    <t>900.91.102</t>
  </si>
  <si>
    <t>900.91.105</t>
  </si>
  <si>
    <t>900.91.122</t>
  </si>
  <si>
    <t>900.91.152</t>
  </si>
  <si>
    <t>900.91.162</t>
  </si>
  <si>
    <t>900.91.172</t>
  </si>
  <si>
    <t>900.91.177</t>
  </si>
  <si>
    <t>900.91.188</t>
  </si>
  <si>
    <t>900.91.192</t>
  </si>
  <si>
    <t>900.91.206</t>
  </si>
  <si>
    <t>900.91.219</t>
  </si>
  <si>
    <t>900.91.220</t>
  </si>
  <si>
    <t>900.91.221</t>
  </si>
  <si>
    <t>900.91.222</t>
  </si>
  <si>
    <t>900.91.224</t>
  </si>
  <si>
    <t>900.91.230</t>
  </si>
  <si>
    <t>900.91.232</t>
  </si>
  <si>
    <t>900.91.233</t>
  </si>
  <si>
    <t>900.91.234</t>
  </si>
  <si>
    <t>900.91.236</t>
  </si>
  <si>
    <t>900.91.247</t>
  </si>
  <si>
    <t>900.91.250</t>
  </si>
  <si>
    <t>900.91.251</t>
  </si>
  <si>
    <t>900.91.252</t>
  </si>
  <si>
    <t>900.91.253</t>
  </si>
  <si>
    <t>900.91.2XX</t>
  </si>
  <si>
    <t>900.91.355</t>
  </si>
  <si>
    <t>900.91.356</t>
  </si>
  <si>
    <t>900.91.361</t>
  </si>
  <si>
    <t>900.91.362</t>
  </si>
  <si>
    <t>900.91.364</t>
  </si>
  <si>
    <t>900.91.365</t>
  </si>
  <si>
    <t>900.91.366</t>
  </si>
  <si>
    <t>900.91.371</t>
  </si>
  <si>
    <t>900.91.372</t>
  </si>
  <si>
    <t>900.91.373</t>
  </si>
  <si>
    <t>900.91.374</t>
  </si>
  <si>
    <t>900.91.375</t>
  </si>
  <si>
    <t>900.91.376</t>
  </si>
  <si>
    <t>900.91.381</t>
  </si>
  <si>
    <t>900.91.383</t>
  </si>
  <si>
    <t>900.91.384</t>
  </si>
  <si>
    <t>900.91.415</t>
  </si>
  <si>
    <t>900.91.416</t>
  </si>
  <si>
    <t>900.91.438</t>
  </si>
  <si>
    <t>900.91.461</t>
  </si>
  <si>
    <t>900.91.584</t>
  </si>
  <si>
    <t>900.91.755</t>
  </si>
  <si>
    <t>900.91.862</t>
  </si>
  <si>
    <t>900.91.888</t>
  </si>
  <si>
    <t>900.92.002</t>
  </si>
  <si>
    <t>900.92.005</t>
  </si>
  <si>
    <t>900.92.006</t>
  </si>
  <si>
    <t>900.92.00X</t>
  </si>
  <si>
    <t>900.92.016</t>
  </si>
  <si>
    <t>900.92.025</t>
  </si>
  <si>
    <t>900.92.026</t>
  </si>
  <si>
    <t>900.92.035</t>
  </si>
  <si>
    <t>900.92.036</t>
  </si>
  <si>
    <t>900.92.03X</t>
  </si>
  <si>
    <t>900.92.052</t>
  </si>
  <si>
    <t>900.92.062</t>
  </si>
  <si>
    <t>900.92.072</t>
  </si>
  <si>
    <t>900.92.080</t>
  </si>
  <si>
    <t>900.92.081</t>
  </si>
  <si>
    <t>900.92.082</t>
  </si>
  <si>
    <t>900.92.090</t>
  </si>
  <si>
    <t>900.92.092</t>
  </si>
  <si>
    <t>900.92.096</t>
  </si>
  <si>
    <t>900.92.097</t>
  </si>
  <si>
    <t>900.92.100</t>
  </si>
  <si>
    <t>900.92.101</t>
  </si>
  <si>
    <t>900.92.102</t>
  </si>
  <si>
    <t>900.92.105</t>
  </si>
  <si>
    <t>900.92.122</t>
  </si>
  <si>
    <t>900.92.148</t>
  </si>
  <si>
    <t>900.92.152</t>
  </si>
  <si>
    <t>900.92.162</t>
  </si>
  <si>
    <t>900.92.172</t>
  </si>
  <si>
    <t>900.92.177</t>
  </si>
  <si>
    <t>900.92.181</t>
  </si>
  <si>
    <t>900.92.188</t>
  </si>
  <si>
    <t>900.92.192</t>
  </si>
  <si>
    <t>900.92.193</t>
  </si>
  <si>
    <t>900.92.199</t>
  </si>
  <si>
    <t>900.92.206</t>
  </si>
  <si>
    <t>900.92.207</t>
  </si>
  <si>
    <t>900.92.209</t>
  </si>
  <si>
    <t>900.92.212</t>
  </si>
  <si>
    <t>900.92.219</t>
  </si>
  <si>
    <t>900.92.220</t>
  </si>
  <si>
    <t>900.92.221</t>
  </si>
  <si>
    <t>900.92.222</t>
  </si>
  <si>
    <t>900.92.224</t>
  </si>
  <si>
    <t>900.92.230</t>
  </si>
  <si>
    <t>900.92.232</t>
  </si>
  <si>
    <t>900.92.233</t>
  </si>
  <si>
    <t>900.92.234</t>
  </si>
  <si>
    <t>900.92.236</t>
  </si>
  <si>
    <t>900.92.241</t>
  </si>
  <si>
    <t>900.92.247</t>
  </si>
  <si>
    <t>900.92.250</t>
  </si>
  <si>
    <t>900.92.251</t>
  </si>
  <si>
    <t>900.92.252</t>
  </si>
  <si>
    <t>900.92.256</t>
  </si>
  <si>
    <t>900.92.257</t>
  </si>
  <si>
    <t>900.92.260</t>
  </si>
  <si>
    <t>900.92.261</t>
  </si>
  <si>
    <t>900.92.263</t>
  </si>
  <si>
    <t>900.92.355</t>
  </si>
  <si>
    <t>900.92.356</t>
  </si>
  <si>
    <t>900.92.361</t>
  </si>
  <si>
    <t>900.92.362</t>
  </si>
  <si>
    <t>900.92.364</t>
  </si>
  <si>
    <t>900.92.365</t>
  </si>
  <si>
    <t>900.92.366</t>
  </si>
  <si>
    <t>900.92.371</t>
  </si>
  <si>
    <t>900.92.372</t>
  </si>
  <si>
    <t>900.92.373</t>
  </si>
  <si>
    <t>900.92.374</t>
  </si>
  <si>
    <t>900.92.375</t>
  </si>
  <si>
    <t>900.92.376</t>
  </si>
  <si>
    <t>900.92.381</t>
  </si>
  <si>
    <t>900.92.382</t>
  </si>
  <si>
    <t>900.92.383</t>
  </si>
  <si>
    <t>900.92.384</t>
  </si>
  <si>
    <t>900.92.401</t>
  </si>
  <si>
    <t>900.92.411</t>
  </si>
  <si>
    <t>900.92.415</t>
  </si>
  <si>
    <t>900.92.416</t>
  </si>
  <si>
    <t>900.92.421</t>
  </si>
  <si>
    <t>900.92.438</t>
  </si>
  <si>
    <t>900.92.441</t>
  </si>
  <si>
    <t>900.92.442</t>
  </si>
  <si>
    <t>900.92.451</t>
  </si>
  <si>
    <t>900.92.461</t>
  </si>
  <si>
    <t>900.92.471</t>
  </si>
  <si>
    <t>900.92.472</t>
  </si>
  <si>
    <t>900.92.473</t>
  </si>
  <si>
    <t>900.92.474</t>
  </si>
  <si>
    <t>900.92.571</t>
  </si>
  <si>
    <t>900.92.583</t>
  </si>
  <si>
    <t>900.92.584</t>
  </si>
  <si>
    <t>900.92.593</t>
  </si>
  <si>
    <t>900.92.594</t>
  </si>
  <si>
    <t>900.92.611</t>
  </si>
  <si>
    <t>900.92.612</t>
  </si>
  <si>
    <t>900.92.614</t>
  </si>
  <si>
    <t>900.92.795</t>
  </si>
  <si>
    <t>900.92.806</t>
  </si>
  <si>
    <t>900.92.828</t>
  </si>
  <si>
    <t>900.92.861</t>
  </si>
  <si>
    <t>900.92.862</t>
  </si>
  <si>
    <t>900.92.888</t>
  </si>
  <si>
    <t>900.92.903</t>
  </si>
  <si>
    <t>900.92.907</t>
  </si>
  <si>
    <t>900.93.005</t>
  </si>
  <si>
    <t>900.93.006</t>
  </si>
  <si>
    <t>900.93.025</t>
  </si>
  <si>
    <t>900.93.026</t>
  </si>
  <si>
    <t>900.93.035</t>
  </si>
  <si>
    <t>900.93.036</t>
  </si>
  <si>
    <t>900.93.052</t>
  </si>
  <si>
    <t>900.93.062</t>
  </si>
  <si>
    <t>900.93.072</t>
  </si>
  <si>
    <t>900.93.080</t>
  </si>
  <si>
    <t>900.93.082</t>
  </si>
  <si>
    <t>900.93.090</t>
  </si>
  <si>
    <t>900.93.092</t>
  </si>
  <si>
    <t>900.93.096</t>
  </si>
  <si>
    <t>900.93.097</t>
  </si>
  <si>
    <t>900.93.100</t>
  </si>
  <si>
    <t>900.93.101</t>
  </si>
  <si>
    <t>900.93.102</t>
  </si>
  <si>
    <t>900.93.105</t>
  </si>
  <si>
    <t>900.93.122</t>
  </si>
  <si>
    <t>900.93.148</t>
  </si>
  <si>
    <t>900.93.152</t>
  </si>
  <si>
    <t>900.93.162</t>
  </si>
  <si>
    <t>900.93.172</t>
  </si>
  <si>
    <t>900.93.177</t>
  </si>
  <si>
    <t>900.93.181</t>
  </si>
  <si>
    <t>900.93.188</t>
  </si>
  <si>
    <t>900.93.192</t>
  </si>
  <si>
    <t>900.93.199</t>
  </si>
  <si>
    <t>900.93.206</t>
  </si>
  <si>
    <t>900.93.207</t>
  </si>
  <si>
    <t>900.93.209</t>
  </si>
  <si>
    <t>900.93.212</t>
  </si>
  <si>
    <t>900.93.219</t>
  </si>
  <si>
    <t>900.93.220</t>
  </si>
  <si>
    <t>900.93.221</t>
  </si>
  <si>
    <t>900.93.222</t>
  </si>
  <si>
    <t>900.93.224</t>
  </si>
  <si>
    <t>900.93.230</t>
  </si>
  <si>
    <t>900.93.232</t>
  </si>
  <si>
    <t>900.93.233</t>
  </si>
  <si>
    <t>900.93.234</t>
  </si>
  <si>
    <t>900.93.236</t>
  </si>
  <si>
    <t>900.93.247</t>
  </si>
  <si>
    <t>900.93.24X</t>
  </si>
  <si>
    <t>900.93.250</t>
  </si>
  <si>
    <t>900.93.251</t>
  </si>
  <si>
    <t>900.93.252</t>
  </si>
  <si>
    <t>900.93.256</t>
  </si>
  <si>
    <t>900.93.257</t>
  </si>
  <si>
    <t>900.93.355</t>
  </si>
  <si>
    <t>900.93.361</t>
  </si>
  <si>
    <t>900.93.362</t>
  </si>
  <si>
    <t>900.93.364</t>
  </si>
  <si>
    <t>900.93.365</t>
  </si>
  <si>
    <t>900.93.366</t>
  </si>
  <si>
    <t>900.93.371</t>
  </si>
  <si>
    <t>900.93.372</t>
  </si>
  <si>
    <t>900.93.373</t>
  </si>
  <si>
    <t>900.93.374</t>
  </si>
  <si>
    <t>900.93.375</t>
  </si>
  <si>
    <t>900.93.376</t>
  </si>
  <si>
    <t>900.93.381</t>
  </si>
  <si>
    <t>900.93.382</t>
  </si>
  <si>
    <t>900.93.383</t>
  </si>
  <si>
    <t>900.93.384</t>
  </si>
  <si>
    <t>900.93.401</t>
  </si>
  <si>
    <t>900.93.415</t>
  </si>
  <si>
    <t>900.93.416</t>
  </si>
  <si>
    <t>900.93.438</t>
  </si>
  <si>
    <t>900.93.441</t>
  </si>
  <si>
    <t>900.93.442</t>
  </si>
  <si>
    <t>900.93.461</t>
  </si>
  <si>
    <t>900.93.471</t>
  </si>
  <si>
    <t>900.93.472</t>
  </si>
  <si>
    <t>900.93.473</t>
  </si>
  <si>
    <t>900.93.474</t>
  </si>
  <si>
    <t>900.93.571</t>
  </si>
  <si>
    <t>900.93.583</t>
  </si>
  <si>
    <t>900.93.584</t>
  </si>
  <si>
    <t>900.93.593</t>
  </si>
  <si>
    <t>900.93.594</t>
  </si>
  <si>
    <t>900.93.611</t>
  </si>
  <si>
    <t>900.93.612</t>
  </si>
  <si>
    <t>900.93.614</t>
  </si>
  <si>
    <t>900.93.755</t>
  </si>
  <si>
    <t>900.93.795</t>
  </si>
  <si>
    <t>900.93.806</t>
  </si>
  <si>
    <t>900.93.828</t>
  </si>
  <si>
    <t>900.93.861</t>
  </si>
  <si>
    <t>900.93.888</t>
  </si>
  <si>
    <t>900.93.903</t>
  </si>
  <si>
    <t>900.93.907</t>
  </si>
  <si>
    <t>900.95.005</t>
  </si>
  <si>
    <t>900.95.006</t>
  </si>
  <si>
    <t>900.95.025</t>
  </si>
  <si>
    <t>900.95.035</t>
  </si>
  <si>
    <t>900.95.036</t>
  </si>
  <si>
    <t>900.95.052</t>
  </si>
  <si>
    <t>900.95.062</t>
  </si>
  <si>
    <t>900.95.072</t>
  </si>
  <si>
    <t>900.95.082</t>
  </si>
  <si>
    <t>900.95.090</t>
  </si>
  <si>
    <t>900.95.092</t>
  </si>
  <si>
    <t>900.95.096</t>
  </si>
  <si>
    <t>900.95.097</t>
  </si>
  <si>
    <t>900.95.105</t>
  </si>
  <si>
    <t>900.95.162</t>
  </si>
  <si>
    <t>900.95.172</t>
  </si>
  <si>
    <t>900.95.188</t>
  </si>
  <si>
    <t>900.95.192</t>
  </si>
  <si>
    <t>900.95.222</t>
  </si>
  <si>
    <t>900.95.22X</t>
  </si>
  <si>
    <t>900.95.232</t>
  </si>
  <si>
    <t>900.95.24X</t>
  </si>
  <si>
    <t>900.95.251</t>
  </si>
  <si>
    <t>900.95.2X1</t>
  </si>
  <si>
    <t>900.95.2X2</t>
  </si>
  <si>
    <t>900.95.355</t>
  </si>
  <si>
    <t>900.95.361</t>
  </si>
  <si>
    <t>900.95.362</t>
  </si>
  <si>
    <t>900.95.364</t>
  </si>
  <si>
    <t>900.95.365</t>
  </si>
  <si>
    <t>900.95.366</t>
  </si>
  <si>
    <t>900.95.371</t>
  </si>
  <si>
    <t>900.95.372</t>
  </si>
  <si>
    <t>900.95.373</t>
  </si>
  <si>
    <t>900.95.374</t>
  </si>
  <si>
    <t>900.95.375</t>
  </si>
  <si>
    <t>900.95.376</t>
  </si>
  <si>
    <t>900.95.381</t>
  </si>
  <si>
    <t>900.95.382</t>
  </si>
  <si>
    <t>900.95.383</t>
  </si>
  <si>
    <t>900.95.384</t>
  </si>
  <si>
    <t>900.95.415</t>
  </si>
  <si>
    <t>900.95.416</t>
  </si>
  <si>
    <t>900.95.438</t>
  </si>
  <si>
    <t>900.96.005</t>
  </si>
  <si>
    <t>900.96.006</t>
  </si>
  <si>
    <t>900.96.025</t>
  </si>
  <si>
    <t>900.96.035</t>
  </si>
  <si>
    <t>900.96.036</t>
  </si>
  <si>
    <t>900.96.052</t>
  </si>
  <si>
    <t>900.96.062</t>
  </si>
  <si>
    <t>900.96.072</t>
  </si>
  <si>
    <t>900.96.082</t>
  </si>
  <si>
    <t>900.96.092</t>
  </si>
  <si>
    <t>900.96.105</t>
  </si>
  <si>
    <t>900.96.172</t>
  </si>
  <si>
    <t>900.96.188</t>
  </si>
  <si>
    <t>900.96.192</t>
  </si>
  <si>
    <t>900.96.222</t>
  </si>
  <si>
    <t>900.96.232</t>
  </si>
  <si>
    <t>900.96.251</t>
  </si>
  <si>
    <t>900.96.355</t>
  </si>
  <si>
    <t>900.96.361</t>
  </si>
  <si>
    <t>900.96.362</t>
  </si>
  <si>
    <t>900.96.364</t>
  </si>
  <si>
    <t>900.96.365</t>
  </si>
  <si>
    <t>900.96.366</t>
  </si>
  <si>
    <t>900.96.371</t>
  </si>
  <si>
    <t>900.96.372</t>
  </si>
  <si>
    <t>900.96.373</t>
  </si>
  <si>
    <t>900.96.374</t>
  </si>
  <si>
    <t>900.96.375</t>
  </si>
  <si>
    <t>900.96.376</t>
  </si>
  <si>
    <t>900.96.381</t>
  </si>
  <si>
    <t>900.96.382</t>
  </si>
  <si>
    <t>900.96.383</t>
  </si>
  <si>
    <t>900.96.384</t>
  </si>
  <si>
    <t>900.96.415</t>
  </si>
  <si>
    <t>900.96.416</t>
  </si>
  <si>
    <t>901.00.181</t>
  </si>
  <si>
    <t>901.00.183</t>
  </si>
  <si>
    <t>901.00.301</t>
  </si>
  <si>
    <t>901.00.311</t>
  </si>
  <si>
    <t>901.00.346</t>
  </si>
  <si>
    <t>901.00.356</t>
  </si>
  <si>
    <t>901.00.366</t>
  </si>
  <si>
    <t>901.00.36X</t>
  </si>
  <si>
    <t>901.00.376</t>
  </si>
  <si>
    <t>901.00.37X</t>
  </si>
  <si>
    <t>901.01.214</t>
  </si>
  <si>
    <t>901.01.216</t>
  </si>
  <si>
    <t>901.01.224</t>
  </si>
  <si>
    <t>901.01.226</t>
  </si>
  <si>
    <t>901.01.401</t>
  </si>
  <si>
    <t>901.01.411</t>
  </si>
  <si>
    <t>901.01.501</t>
  </si>
  <si>
    <t>901.01.504</t>
  </si>
  <si>
    <t>901.01.506</t>
  </si>
  <si>
    <t>901.02.333</t>
  </si>
  <si>
    <t>901.02.359</t>
  </si>
  <si>
    <t>901.02.393</t>
  </si>
  <si>
    <t>901.02.429</t>
  </si>
  <si>
    <t>901.02.439</t>
  </si>
  <si>
    <t>901.02.449</t>
  </si>
  <si>
    <t>901.02.459</t>
  </si>
  <si>
    <t>901.06.301</t>
  </si>
  <si>
    <t>901.31.010</t>
  </si>
  <si>
    <t>901.31.020</t>
  </si>
  <si>
    <t>901.31.030</t>
  </si>
  <si>
    <t>901.31.043</t>
  </si>
  <si>
    <t>901.31.081</t>
  </si>
  <si>
    <t>901.32.010</t>
  </si>
  <si>
    <t>901.32.020</t>
  </si>
  <si>
    <t>901.32.030</t>
  </si>
  <si>
    <t>901.33.020</t>
  </si>
  <si>
    <t>901.34.020</t>
  </si>
  <si>
    <t>901.35.043</t>
  </si>
  <si>
    <t>901.35.073</t>
  </si>
  <si>
    <t>901.36.073</t>
  </si>
  <si>
    <t>901.41.763</t>
  </si>
  <si>
    <t>901.42.763</t>
  </si>
  <si>
    <t>901.47.563</t>
  </si>
  <si>
    <t>901.47.763</t>
  </si>
  <si>
    <t>901.47.863</t>
  </si>
  <si>
    <t>901.48.360</t>
  </si>
  <si>
    <t>901.48.563</t>
  </si>
  <si>
    <t>901.48.763</t>
  </si>
  <si>
    <t>901.50.043</t>
  </si>
  <si>
    <t>901.50.081</t>
  </si>
  <si>
    <t>901.51.043</t>
  </si>
  <si>
    <t>901.52.043</t>
  </si>
  <si>
    <t>901.53.043</t>
  </si>
  <si>
    <t>901.53.081</t>
  </si>
  <si>
    <t>901.54.043</t>
  </si>
  <si>
    <t>901.54.081</t>
  </si>
  <si>
    <t>901.61.043</t>
  </si>
  <si>
    <t>901.62.043</t>
  </si>
  <si>
    <t>901.63.043</t>
  </si>
  <si>
    <t>901.64.043</t>
  </si>
  <si>
    <t>901.70.043</t>
  </si>
  <si>
    <t>901.70.082</t>
  </si>
  <si>
    <t>901.81.073</t>
  </si>
  <si>
    <t>901.81.074</t>
  </si>
  <si>
    <t>901.81.083</t>
  </si>
  <si>
    <t>901.81.346</t>
  </si>
  <si>
    <t>901.81.352</t>
  </si>
  <si>
    <t>901.81.463</t>
  </si>
  <si>
    <t>901.81.503</t>
  </si>
  <si>
    <t>901.82.001</t>
  </si>
  <si>
    <t>901.82.006</t>
  </si>
  <si>
    <t>901.82.007</t>
  </si>
  <si>
    <t>901.82.033</t>
  </si>
  <si>
    <t>901.82.050</t>
  </si>
  <si>
    <t>901.82.067</t>
  </si>
  <si>
    <t>901.82.073</t>
  </si>
  <si>
    <t>901.82.074</t>
  </si>
  <si>
    <t>901.82.07X</t>
  </si>
  <si>
    <t>901.82.0X7</t>
  </si>
  <si>
    <t>901.82.221</t>
  </si>
  <si>
    <t>901.82.222</t>
  </si>
  <si>
    <t>901.82.226</t>
  </si>
  <si>
    <t>901.82.227</t>
  </si>
  <si>
    <t>901.82.346</t>
  </si>
  <si>
    <t>901.82.352</t>
  </si>
  <si>
    <t>901.82.403</t>
  </si>
  <si>
    <t>901.82.463</t>
  </si>
  <si>
    <t>901.82.675</t>
  </si>
  <si>
    <t>901.82.67J</t>
  </si>
  <si>
    <t>901.82.X07</t>
  </si>
  <si>
    <t>901.82.X92</t>
  </si>
  <si>
    <t>901.83.001</t>
  </si>
  <si>
    <t>901.83.006</t>
  </si>
  <si>
    <t>901.83.007</t>
  </si>
  <si>
    <t>901.83.033</t>
  </si>
  <si>
    <t>901.83.064</t>
  </si>
  <si>
    <t>901.83.073</t>
  </si>
  <si>
    <t>901.83.074</t>
  </si>
  <si>
    <t>901.83.083</t>
  </si>
  <si>
    <t>901.83.0X7</t>
  </si>
  <si>
    <t>901.83.221</t>
  </si>
  <si>
    <t>901.83.222</t>
  </si>
  <si>
    <t>901.83.226</t>
  </si>
  <si>
    <t>901.83.227</t>
  </si>
  <si>
    <t>901.83.346</t>
  </si>
  <si>
    <t>901.83.352</t>
  </si>
  <si>
    <t>901.83.403</t>
  </si>
  <si>
    <t>901.83.463</t>
  </si>
  <si>
    <t>901.83.503</t>
  </si>
  <si>
    <t>901.83.675</t>
  </si>
  <si>
    <t>901.83.67J</t>
  </si>
  <si>
    <t>901.83.685</t>
  </si>
  <si>
    <t>901.83.X92</t>
  </si>
  <si>
    <t>901.85.073</t>
  </si>
  <si>
    <t>901.85.074</t>
  </si>
  <si>
    <t>901.85.07X</t>
  </si>
  <si>
    <t>901.85.346</t>
  </si>
  <si>
    <t>901.85.352</t>
  </si>
  <si>
    <t>901.85.403</t>
  </si>
  <si>
    <t>901.85.463</t>
  </si>
  <si>
    <t>901.85.503</t>
  </si>
  <si>
    <t>901.86.074</t>
  </si>
  <si>
    <t>901.86.07X</t>
  </si>
  <si>
    <t>901.86.346</t>
  </si>
  <si>
    <t>901.86.352</t>
  </si>
  <si>
    <t>901.86.403</t>
  </si>
  <si>
    <t>901.86.463</t>
  </si>
  <si>
    <t>901.87.403</t>
  </si>
  <si>
    <t>901.87.463</t>
  </si>
  <si>
    <t>901.87.503</t>
  </si>
  <si>
    <t>901.91.041</t>
  </si>
  <si>
    <t>901.91.043</t>
  </si>
  <si>
    <t>901.91.143</t>
  </si>
  <si>
    <t>901.91.500</t>
  </si>
  <si>
    <t>901.91.501</t>
  </si>
  <si>
    <t>901.91.744</t>
  </si>
  <si>
    <t>901.91.771</t>
  </si>
  <si>
    <t>901.91.773</t>
  </si>
  <si>
    <t>901.91.777</t>
  </si>
  <si>
    <t>901.92.043</t>
  </si>
  <si>
    <t>901.92.143</t>
  </si>
  <si>
    <t>901.92.183</t>
  </si>
  <si>
    <t>901.92.283</t>
  </si>
  <si>
    <t>901.92.490</t>
  </si>
  <si>
    <t>901.92.500</t>
  </si>
  <si>
    <t>901.92.522</t>
  </si>
  <si>
    <t>901.92.540</t>
  </si>
  <si>
    <t>901.92.604</t>
  </si>
  <si>
    <t>901.92.611</t>
  </si>
  <si>
    <t>901.92.744</t>
  </si>
  <si>
    <t>901.92.752</t>
  </si>
  <si>
    <t>901.92.771</t>
  </si>
  <si>
    <t>901.92.773</t>
  </si>
  <si>
    <t>901.92.777</t>
  </si>
  <si>
    <t>901.92.X11</t>
  </si>
  <si>
    <t>901.93.043</t>
  </si>
  <si>
    <t>901.93.143</t>
  </si>
  <si>
    <t>901.93.281</t>
  </si>
  <si>
    <t>901.93.490</t>
  </si>
  <si>
    <t>901.93.500</t>
  </si>
  <si>
    <t>901.93.522</t>
  </si>
  <si>
    <t>901.93.540</t>
  </si>
  <si>
    <t>901.93.604</t>
  </si>
  <si>
    <t>901.93.611</t>
  </si>
  <si>
    <t>901.93.744</t>
  </si>
  <si>
    <t>901.93.752</t>
  </si>
  <si>
    <t>901.93.771</t>
  </si>
  <si>
    <t>901.93.773</t>
  </si>
  <si>
    <t>901.93.777</t>
  </si>
  <si>
    <t>901.93.X11</t>
  </si>
  <si>
    <t>901.95.744</t>
  </si>
  <si>
    <t>901.95.771</t>
  </si>
  <si>
    <t>901.95.773</t>
  </si>
  <si>
    <t>901.95.777</t>
  </si>
  <si>
    <t>901.96.744</t>
  </si>
  <si>
    <t>901.96.771</t>
  </si>
  <si>
    <t>901.96.773</t>
  </si>
  <si>
    <t>901.96.777</t>
  </si>
  <si>
    <t>901.97.99X</t>
  </si>
  <si>
    <t>902.00.300</t>
  </si>
  <si>
    <t>902.00.310</t>
  </si>
  <si>
    <t>902.00.382</t>
  </si>
  <si>
    <t>902.00.386</t>
  </si>
  <si>
    <t>902.00.590</t>
  </si>
  <si>
    <t>902.00.591</t>
  </si>
  <si>
    <t>902.00.592</t>
  </si>
  <si>
    <t>902.00.593</t>
  </si>
  <si>
    <t>902.00.720</t>
  </si>
  <si>
    <t>902.00.730</t>
  </si>
  <si>
    <t>902.00.740</t>
  </si>
  <si>
    <t>902.00.750</t>
  </si>
  <si>
    <t>902.00.800</t>
  </si>
  <si>
    <t>902.00.802</t>
  </si>
  <si>
    <t>902.00.810</t>
  </si>
  <si>
    <t>902.00.812</t>
  </si>
  <si>
    <t>902.00.820</t>
  </si>
  <si>
    <t>902.00.822</t>
  </si>
  <si>
    <t>902.01.300</t>
  </si>
  <si>
    <t>902.01.301</t>
  </si>
  <si>
    <t>902.01.310</t>
  </si>
  <si>
    <t>902.04.300</t>
  </si>
  <si>
    <t>902.04.310</t>
  </si>
  <si>
    <t>902.04.330</t>
  </si>
  <si>
    <t>902.20.204</t>
  </si>
  <si>
    <t>902.20.208</t>
  </si>
  <si>
    <t>902.20.210</t>
  </si>
  <si>
    <t>902.20.220</t>
  </si>
  <si>
    <t>902.20.230</t>
  </si>
  <si>
    <t>902.20.234</t>
  </si>
  <si>
    <t>902.20.250</t>
  </si>
  <si>
    <t>902.20.280</t>
  </si>
  <si>
    <t>902.20.290</t>
  </si>
  <si>
    <t>902.20.324</t>
  </si>
  <si>
    <t>902.20.330</t>
  </si>
  <si>
    <t>902.20.430</t>
  </si>
  <si>
    <t>902.22.300</t>
  </si>
  <si>
    <t>902.22.350</t>
  </si>
  <si>
    <t>902.30.018</t>
  </si>
  <si>
    <t>902.30.022</t>
  </si>
  <si>
    <t>902.30.028</t>
  </si>
  <si>
    <t>902.30.060</t>
  </si>
  <si>
    <t>902.30.092</t>
  </si>
  <si>
    <t>902.30.222</t>
  </si>
  <si>
    <t>902.30.223</t>
  </si>
  <si>
    <t>902.30.228</t>
  </si>
  <si>
    <t>902.30.230</t>
  </si>
  <si>
    <t>902.30.232</t>
  </si>
  <si>
    <t>902.30.233</t>
  </si>
  <si>
    <t>902.30.238</t>
  </si>
  <si>
    <t>902.30.242</t>
  </si>
  <si>
    <t>902.30.243</t>
  </si>
  <si>
    <t>902.30.248</t>
  </si>
  <si>
    <t>902.30.292</t>
  </si>
  <si>
    <t>902.30.370</t>
  </si>
  <si>
    <t>902.30.372</t>
  </si>
  <si>
    <t>902.30.660</t>
  </si>
  <si>
    <t>902.30.671</t>
  </si>
  <si>
    <t>902.30.691</t>
  </si>
  <si>
    <t>902.31.010</t>
  </si>
  <si>
    <t>902.31.490</t>
  </si>
  <si>
    <t>902.32.010</t>
  </si>
  <si>
    <t>902.32.490</t>
  </si>
  <si>
    <t>902.38.200</t>
  </si>
  <si>
    <t>902.50.000</t>
  </si>
  <si>
    <t>902.50.016</t>
  </si>
  <si>
    <t>902.50.022</t>
  </si>
  <si>
    <t>902.50.030</t>
  </si>
  <si>
    <t>902.50.032</t>
  </si>
  <si>
    <t>902.50.080</t>
  </si>
  <si>
    <t>902.50.108</t>
  </si>
  <si>
    <t>902.51.014</t>
  </si>
  <si>
    <t>902.51.108</t>
  </si>
  <si>
    <t>902.52.000</t>
  </si>
  <si>
    <t>902.52.012</t>
  </si>
  <si>
    <t>902.52.016</t>
  </si>
  <si>
    <t>902.52.022</t>
  </si>
  <si>
    <t>902.52.032</t>
  </si>
  <si>
    <t>902.52.038</t>
  </si>
  <si>
    <t>902.52.108</t>
  </si>
  <si>
    <t>902.52.185</t>
  </si>
  <si>
    <t>902.52.252</t>
  </si>
  <si>
    <t>902.53.012</t>
  </si>
  <si>
    <t>902.53.016</t>
  </si>
  <si>
    <t>902.53.022</t>
  </si>
  <si>
    <t>902.53.038</t>
  </si>
  <si>
    <t>902.53.052</t>
  </si>
  <si>
    <t>902.53.108</t>
  </si>
  <si>
    <t>902.53.185</t>
  </si>
  <si>
    <t>902.53.970</t>
  </si>
  <si>
    <t>902.53.971</t>
  </si>
  <si>
    <t>902.53.97X</t>
  </si>
  <si>
    <t>902.54.000</t>
  </si>
  <si>
    <t>902.54.012</t>
  </si>
  <si>
    <t>902.54.032</t>
  </si>
  <si>
    <t>902.54.120</t>
  </si>
  <si>
    <t>902.55.012</t>
  </si>
  <si>
    <t>902.55.032</t>
  </si>
  <si>
    <t>902.56.800</t>
  </si>
  <si>
    <t>902.59.040</t>
  </si>
  <si>
    <t>902.59.220</t>
  </si>
  <si>
    <t>902.66.220</t>
  </si>
  <si>
    <t>902.66.22X</t>
  </si>
  <si>
    <t>902.67.220</t>
  </si>
  <si>
    <t>902.67.22X</t>
  </si>
  <si>
    <t>902.90.220</t>
  </si>
  <si>
    <t>902.90.X44</t>
  </si>
  <si>
    <t>902.91.002</t>
  </si>
  <si>
    <t>902.91.004</t>
  </si>
  <si>
    <t>902.91.012</t>
  </si>
  <si>
    <t>902.91.014</t>
  </si>
  <si>
    <t>902.91.022</t>
  </si>
  <si>
    <t>902.91.024</t>
  </si>
  <si>
    <t>902.91.044</t>
  </si>
  <si>
    <t>902.91.064</t>
  </si>
  <si>
    <t>902.91.074</t>
  </si>
  <si>
    <t>902.91.076</t>
  </si>
  <si>
    <t>902.91.078</t>
  </si>
  <si>
    <t>902.91.082</t>
  </si>
  <si>
    <t>902.91.092</t>
  </si>
  <si>
    <t>902.91.172</t>
  </si>
  <si>
    <t>902.91.220</t>
  </si>
  <si>
    <t>902.91.230</t>
  </si>
  <si>
    <t>902.91.240</t>
  </si>
  <si>
    <t>902.91.254</t>
  </si>
  <si>
    <t>902.91.292</t>
  </si>
  <si>
    <t>902.91.370</t>
  </si>
  <si>
    <t>902.91.372</t>
  </si>
  <si>
    <t>902.91.380</t>
  </si>
  <si>
    <t>902.91.402</t>
  </si>
  <si>
    <t>902.91.490</t>
  </si>
  <si>
    <t>902.91.590</t>
  </si>
  <si>
    <t>902.91.602</t>
  </si>
  <si>
    <t>902.91.651</t>
  </si>
  <si>
    <t>902.91.660</t>
  </si>
  <si>
    <t>902.91.666</t>
  </si>
  <si>
    <t>902.91.676</t>
  </si>
  <si>
    <t>902.91.720</t>
  </si>
  <si>
    <t>902.91.892</t>
  </si>
  <si>
    <t>902.91.X44</t>
  </si>
  <si>
    <t>902.92.000</t>
  </si>
  <si>
    <t>902.92.002</t>
  </si>
  <si>
    <t>902.92.004</t>
  </si>
  <si>
    <t>902.92.010</t>
  </si>
  <si>
    <t>902.92.012</t>
  </si>
  <si>
    <t>902.92.014</t>
  </si>
  <si>
    <t>902.92.016</t>
  </si>
  <si>
    <t>902.92.01F</t>
  </si>
  <si>
    <t>902.92.01J</t>
  </si>
  <si>
    <t>902.92.020</t>
  </si>
  <si>
    <t>902.92.022</t>
  </si>
  <si>
    <t>902.92.024</t>
  </si>
  <si>
    <t>902.92.02J</t>
  </si>
  <si>
    <t>902.92.03J</t>
  </si>
  <si>
    <t>902.92.044</t>
  </si>
  <si>
    <t>902.92.046</t>
  </si>
  <si>
    <t>902.92.052</t>
  </si>
  <si>
    <t>902.92.060</t>
  </si>
  <si>
    <t>902.92.064</t>
  </si>
  <si>
    <t>902.92.066</t>
  </si>
  <si>
    <t>902.92.070</t>
  </si>
  <si>
    <t>902.92.074</t>
  </si>
  <si>
    <t>902.92.076</t>
  </si>
  <si>
    <t>902.92.078</t>
  </si>
  <si>
    <t>902.92.082</t>
  </si>
  <si>
    <t>902.92.092</t>
  </si>
  <si>
    <t>902.92.100</t>
  </si>
  <si>
    <t>902.92.110</t>
  </si>
  <si>
    <t>902.92.172</t>
  </si>
  <si>
    <t>902.92.200</t>
  </si>
  <si>
    <t>902.92.220</t>
  </si>
  <si>
    <t>902.92.22X</t>
  </si>
  <si>
    <t>902.92.230</t>
  </si>
  <si>
    <t>902.92.240</t>
  </si>
  <si>
    <t>902.92.254</t>
  </si>
  <si>
    <t>902.92.256</t>
  </si>
  <si>
    <t>902.92.266</t>
  </si>
  <si>
    <t>902.92.274</t>
  </si>
  <si>
    <t>902.92.276</t>
  </si>
  <si>
    <t>902.92.292</t>
  </si>
  <si>
    <t>902.92.366</t>
  </si>
  <si>
    <t>902.92.370</t>
  </si>
  <si>
    <t>902.92.372</t>
  </si>
  <si>
    <t>902.92.380</t>
  </si>
  <si>
    <t>902.92.384</t>
  </si>
  <si>
    <t>902.92.401</t>
  </si>
  <si>
    <t>902.92.402</t>
  </si>
  <si>
    <t>902.92.470</t>
  </si>
  <si>
    <t>902.92.481</t>
  </si>
  <si>
    <t>902.92.490</t>
  </si>
  <si>
    <t>902.92.501</t>
  </si>
  <si>
    <t>902.92.590</t>
  </si>
  <si>
    <t>902.92.602</t>
  </si>
  <si>
    <t>902.92.641</t>
  </si>
  <si>
    <t>902.92.644</t>
  </si>
  <si>
    <t>902.92.651</t>
  </si>
  <si>
    <t>902.92.660</t>
  </si>
  <si>
    <t>902.92.664</t>
  </si>
  <si>
    <t>902.92.666</t>
  </si>
  <si>
    <t>902.92.671</t>
  </si>
  <si>
    <t>902.92.676</t>
  </si>
  <si>
    <t>902.92.694</t>
  </si>
  <si>
    <t>902.92.710</t>
  </si>
  <si>
    <t>902.92.720</t>
  </si>
  <si>
    <t>902.92.766</t>
  </si>
  <si>
    <t>902.92.776</t>
  </si>
  <si>
    <t>902.92.777</t>
  </si>
  <si>
    <t>902.92.892</t>
  </si>
  <si>
    <t>902.92.894</t>
  </si>
  <si>
    <t>902.92.906</t>
  </si>
  <si>
    <t>902.92.X44</t>
  </si>
  <si>
    <t>902.93.002</t>
  </si>
  <si>
    <t>902.93.004</t>
  </si>
  <si>
    <t>902.93.012</t>
  </si>
  <si>
    <t>902.93.014</t>
  </si>
  <si>
    <t>902.93.016</t>
  </si>
  <si>
    <t>902.93.020</t>
  </si>
  <si>
    <t>902.93.022</t>
  </si>
  <si>
    <t>902.93.024</t>
  </si>
  <si>
    <t>902.93.044</t>
  </si>
  <si>
    <t>902.93.064</t>
  </si>
  <si>
    <t>902.93.074</t>
  </si>
  <si>
    <t>902.93.076</t>
  </si>
  <si>
    <t>902.93.078</t>
  </si>
  <si>
    <t>902.93.082</t>
  </si>
  <si>
    <t>902.93.092</t>
  </si>
  <si>
    <t>902.93.100</t>
  </si>
  <si>
    <t>902.93.220</t>
  </si>
  <si>
    <t>902.93.230</t>
  </si>
  <si>
    <t>902.93.240</t>
  </si>
  <si>
    <t>902.93.254</t>
  </si>
  <si>
    <t>902.93.256</t>
  </si>
  <si>
    <t>902.93.266</t>
  </si>
  <si>
    <t>902.93.274</t>
  </si>
  <si>
    <t>902.93.276</t>
  </si>
  <si>
    <t>902.93.290</t>
  </si>
  <si>
    <t>902.93.292</t>
  </si>
  <si>
    <t>902.93.370</t>
  </si>
  <si>
    <t>902.93.372</t>
  </si>
  <si>
    <t>902.93.384</t>
  </si>
  <si>
    <t>902.93.401</t>
  </si>
  <si>
    <t>902.93.402</t>
  </si>
  <si>
    <t>902.93.490</t>
  </si>
  <si>
    <t>902.93.590</t>
  </si>
  <si>
    <t>902.93.602</t>
  </si>
  <si>
    <t>902.93.651</t>
  </si>
  <si>
    <t>902.93.660</t>
  </si>
  <si>
    <t>902.93.664</t>
  </si>
  <si>
    <t>902.93.666</t>
  </si>
  <si>
    <t>902.93.676</t>
  </si>
  <si>
    <t>902.93.694</t>
  </si>
  <si>
    <t>902.93.710</t>
  </si>
  <si>
    <t>902.93.720</t>
  </si>
  <si>
    <t>902.93.776</t>
  </si>
  <si>
    <t>902.93.892</t>
  </si>
  <si>
    <t>902.93.906</t>
  </si>
  <si>
    <t>902.93.941</t>
  </si>
  <si>
    <t>902.93.X44</t>
  </si>
  <si>
    <t>902.95.002</t>
  </si>
  <si>
    <t>902.95.004</t>
  </si>
  <si>
    <t>902.95.012</t>
  </si>
  <si>
    <t>902.95.014</t>
  </si>
  <si>
    <t>902.95.022</t>
  </si>
  <si>
    <t>902.95.024</t>
  </si>
  <si>
    <t>902.95.044</t>
  </si>
  <si>
    <t>902.95.064</t>
  </si>
  <si>
    <t>902.95.082</t>
  </si>
  <si>
    <t>902.95.092</t>
  </si>
  <si>
    <t>902.95.220</t>
  </si>
  <si>
    <t>902.95.230</t>
  </si>
  <si>
    <t>902.95.240</t>
  </si>
  <si>
    <t>902.95.292</t>
  </si>
  <si>
    <t>902.95.370</t>
  </si>
  <si>
    <t>902.95.372</t>
  </si>
  <si>
    <t>902.95.490</t>
  </si>
  <si>
    <t>902.95.590</t>
  </si>
  <si>
    <t>902.95.602</t>
  </si>
  <si>
    <t>902.95.651</t>
  </si>
  <si>
    <t>902.95.660</t>
  </si>
  <si>
    <t>902.95.666</t>
  </si>
  <si>
    <t>902.95.676</t>
  </si>
  <si>
    <t>902.95.892</t>
  </si>
  <si>
    <t>902.95.941</t>
  </si>
  <si>
    <t>902.96.002</t>
  </si>
  <si>
    <t>902.96.004</t>
  </si>
  <si>
    <t>902.96.012</t>
  </si>
  <si>
    <t>902.96.014</t>
  </si>
  <si>
    <t>902.96.024</t>
  </si>
  <si>
    <t>902.96.044</t>
  </si>
  <si>
    <t>902.96.082</t>
  </si>
  <si>
    <t>902.96.092</t>
  </si>
  <si>
    <t>902.96.220</t>
  </si>
  <si>
    <t>902.96.230</t>
  </si>
  <si>
    <t>902.96.240</t>
  </si>
  <si>
    <t>902.96.292</t>
  </si>
  <si>
    <t>902.96.370</t>
  </si>
  <si>
    <t>902.96.372</t>
  </si>
  <si>
    <t>902.96.490</t>
  </si>
  <si>
    <t>902.96.590</t>
  </si>
  <si>
    <t>902.96.602</t>
  </si>
  <si>
    <t>902.96.651</t>
  </si>
  <si>
    <t>902.96.660</t>
  </si>
  <si>
    <t>902.96.666</t>
  </si>
  <si>
    <t>902.96.676</t>
  </si>
  <si>
    <t>902.96.892</t>
  </si>
  <si>
    <t>903.00.054</t>
  </si>
  <si>
    <t>903.00.065</t>
  </si>
  <si>
    <t>903.00.067</t>
  </si>
  <si>
    <t>903.00.074</t>
  </si>
  <si>
    <t>903.00.253</t>
  </si>
  <si>
    <t>903.00.263</t>
  </si>
  <si>
    <t>903.00.393</t>
  </si>
  <si>
    <t>903.00.403</t>
  </si>
  <si>
    <t>903.00.404</t>
  </si>
  <si>
    <t>903.00.405</t>
  </si>
  <si>
    <t>903.00.406</t>
  </si>
  <si>
    <t>903.00.408</t>
  </si>
  <si>
    <t>903.00.410</t>
  </si>
  <si>
    <t>903.00.412</t>
  </si>
  <si>
    <t>903.00.414</t>
  </si>
  <si>
    <t>903.00.416</t>
  </si>
  <si>
    <t>903.00.443</t>
  </si>
  <si>
    <t>903.00.444</t>
  </si>
  <si>
    <t>903.00.454</t>
  </si>
  <si>
    <t>903.00.464</t>
  </si>
  <si>
    <t>903.00.483</t>
  </si>
  <si>
    <t>903.00.484</t>
  </si>
  <si>
    <t>903.00.503</t>
  </si>
  <si>
    <t>903.00.504</t>
  </si>
  <si>
    <t>903.00.505</t>
  </si>
  <si>
    <t>903.00.506</t>
  </si>
  <si>
    <t>903.00.508</t>
  </si>
  <si>
    <t>903.00.563</t>
  </si>
  <si>
    <t>903.00.564</t>
  </si>
  <si>
    <t>903.00.566</t>
  </si>
  <si>
    <t>903.00.572</t>
  </si>
  <si>
    <t>903.00.576</t>
  </si>
  <si>
    <t>903.00.578</t>
  </si>
  <si>
    <t>903.00.584</t>
  </si>
  <si>
    <t>903.00.603</t>
  </si>
  <si>
    <t>903.00.604</t>
  </si>
  <si>
    <t>903.00.606</t>
  </si>
  <si>
    <t>903.00.608</t>
  </si>
  <si>
    <t>903.00.610</t>
  </si>
  <si>
    <t>903.00.612</t>
  </si>
  <si>
    <t>903.00.614</t>
  </si>
  <si>
    <t>903.00.615</t>
  </si>
  <si>
    <t>903.00.616</t>
  </si>
  <si>
    <t>903.00.618</t>
  </si>
  <si>
    <t>903.00.703</t>
  </si>
  <si>
    <t>903.00.704</t>
  </si>
  <si>
    <t>903.00.705</t>
  </si>
  <si>
    <t>903.00.706</t>
  </si>
  <si>
    <t>903.00.708</t>
  </si>
  <si>
    <t>903.00.710</t>
  </si>
  <si>
    <t>903.00.712</t>
  </si>
  <si>
    <t>903.00.714</t>
  </si>
  <si>
    <t>903.00.715</t>
  </si>
  <si>
    <t>903.00.716</t>
  </si>
  <si>
    <t>903.00.718</t>
  </si>
  <si>
    <t>903.00.740</t>
  </si>
  <si>
    <t>903.00.853</t>
  </si>
  <si>
    <t>903.00.863</t>
  </si>
  <si>
    <t>903.00.953</t>
  </si>
  <si>
    <t>903.00.963</t>
  </si>
  <si>
    <t>903.01.470</t>
  </si>
  <si>
    <t>903.02.340</t>
  </si>
  <si>
    <t>903.02.430</t>
  </si>
  <si>
    <t>903.02.823</t>
  </si>
  <si>
    <t>903.02.953</t>
  </si>
  <si>
    <t>903.02.963</t>
  </si>
  <si>
    <t>903.02.973</t>
  </si>
  <si>
    <t>903.02.983</t>
  </si>
  <si>
    <t>903.03.010</t>
  </si>
  <si>
    <t>903.03.012</t>
  </si>
  <si>
    <t>903.03.014</t>
  </si>
  <si>
    <t>903.03.016</t>
  </si>
  <si>
    <t>903.03.01F</t>
  </si>
  <si>
    <t>903.03.02F</t>
  </si>
  <si>
    <t>903.03.052</t>
  </si>
  <si>
    <t>903.03.053</t>
  </si>
  <si>
    <t>903.03.062</t>
  </si>
  <si>
    <t>903.03.063</t>
  </si>
  <si>
    <t>903.03.074</t>
  </si>
  <si>
    <t>903.03.076</t>
  </si>
  <si>
    <t>903.03.084</t>
  </si>
  <si>
    <t>903.03.086</t>
  </si>
  <si>
    <t>903.03.152</t>
  </si>
  <si>
    <t>903.03.153</t>
  </si>
  <si>
    <t>903.03.162</t>
  </si>
  <si>
    <t>903.03.163</t>
  </si>
  <si>
    <t>903.03.172</t>
  </si>
  <si>
    <t>903.03.173</t>
  </si>
  <si>
    <t>903.03.182</t>
  </si>
  <si>
    <t>903.03.183</t>
  </si>
  <si>
    <t>903.03.192</t>
  </si>
  <si>
    <t>903.03.193</t>
  </si>
  <si>
    <t>903.03.254</t>
  </si>
  <si>
    <t>903.03.256</t>
  </si>
  <si>
    <t>903.03.264</t>
  </si>
  <si>
    <t>903.03.266</t>
  </si>
  <si>
    <t>903.03.274</t>
  </si>
  <si>
    <t>903.03.353</t>
  </si>
  <si>
    <t>903.03.354</t>
  </si>
  <si>
    <t>903.03.363</t>
  </si>
  <si>
    <t>903.03.364</t>
  </si>
  <si>
    <t>903.03.373</t>
  </si>
  <si>
    <t>903.03.374</t>
  </si>
  <si>
    <t>903.03.383</t>
  </si>
  <si>
    <t>903.03.384</t>
  </si>
  <si>
    <t>903.03.453</t>
  </si>
  <si>
    <t>903.03.454</t>
  </si>
  <si>
    <t>903.03.463</t>
  </si>
  <si>
    <t>903.03.464</t>
  </si>
  <si>
    <t>903.03.473</t>
  </si>
  <si>
    <t>903.03.483</t>
  </si>
  <si>
    <t>903.03.484</t>
  </si>
  <si>
    <t>903.03.553</t>
  </si>
  <si>
    <t>903.03.554</t>
  </si>
  <si>
    <t>903.03.563</t>
  </si>
  <si>
    <t>903.03.573</t>
  </si>
  <si>
    <t>903.03.583</t>
  </si>
  <si>
    <t>903.03.584</t>
  </si>
  <si>
    <t>903.03.674</t>
  </si>
  <si>
    <t>903.03.684</t>
  </si>
  <si>
    <t>903.03.691</t>
  </si>
  <si>
    <t>903.03.692</t>
  </si>
  <si>
    <t>903.03.693</t>
  </si>
  <si>
    <t>903.03.694</t>
  </si>
  <si>
    <t>903.03.950</t>
  </si>
  <si>
    <t>903.06.925</t>
  </si>
  <si>
    <t>903.10.816</t>
  </si>
  <si>
    <t>903.10.838</t>
  </si>
  <si>
    <t>903.10.839</t>
  </si>
  <si>
    <t>903.19.650</t>
  </si>
  <si>
    <t>903.19.660</t>
  </si>
  <si>
    <t>903.22.087</t>
  </si>
  <si>
    <t>903.23.087</t>
  </si>
  <si>
    <t>903.52.720</t>
  </si>
  <si>
    <t>903.52.721</t>
  </si>
  <si>
    <t>903.53.748</t>
  </si>
  <si>
    <t>903.54.103</t>
  </si>
  <si>
    <t>903.60.514</t>
  </si>
  <si>
    <t>903.70.028</t>
  </si>
  <si>
    <t>903.70.030</t>
  </si>
  <si>
    <t>903.70.070</t>
  </si>
  <si>
    <t>903.70.071</t>
  </si>
  <si>
    <t>903.70.080</t>
  </si>
  <si>
    <t>903.70.081</t>
  </si>
  <si>
    <t>903.76.131</t>
  </si>
  <si>
    <t>903.79.002</t>
  </si>
  <si>
    <t>903.79.100</t>
  </si>
  <si>
    <t>903.79.101</t>
  </si>
  <si>
    <t>903.79.103</t>
  </si>
  <si>
    <t>903.79.104</t>
  </si>
  <si>
    <t>903.79.106</t>
  </si>
  <si>
    <t>903.79.107</t>
  </si>
  <si>
    <t>903.79.109</t>
  </si>
  <si>
    <t>903.79.112</t>
  </si>
  <si>
    <t>903.79.115</t>
  </si>
  <si>
    <t>903.80.000</t>
  </si>
  <si>
    <t>903.80.002</t>
  </si>
  <si>
    <t>903.80.110</t>
  </si>
  <si>
    <t>903.80.500</t>
  </si>
  <si>
    <t>903.80.502</t>
  </si>
  <si>
    <t>903.80.504</t>
  </si>
  <si>
    <t>903.80.603</t>
  </si>
  <si>
    <t>903.80.700</t>
  </si>
  <si>
    <t>903.80.702</t>
  </si>
  <si>
    <t>903.80.708</t>
  </si>
  <si>
    <t>903.80.718</t>
  </si>
  <si>
    <t>903.80.719</t>
  </si>
  <si>
    <t>903.80.722</t>
  </si>
  <si>
    <t>903.82.031</t>
  </si>
  <si>
    <t>903.83.031</t>
  </si>
  <si>
    <t>903.91.076</t>
  </si>
  <si>
    <t>903.91.077</t>
  </si>
  <si>
    <t>903.91.192</t>
  </si>
  <si>
    <t>903.91.194</t>
  </si>
  <si>
    <t>903.91.257</t>
  </si>
  <si>
    <t>903.91.258</t>
  </si>
  <si>
    <t>903.91.259</t>
  </si>
  <si>
    <t>903.91.556</t>
  </si>
  <si>
    <t>903.91.557</t>
  </si>
  <si>
    <t>903.91.646</t>
  </si>
  <si>
    <t>903.91.666</t>
  </si>
  <si>
    <t>903.91.696</t>
  </si>
  <si>
    <t>903.92.000</t>
  </si>
  <si>
    <t>903.92.076</t>
  </si>
  <si>
    <t>903.92.077</t>
  </si>
  <si>
    <t>903.92.078</t>
  </si>
  <si>
    <t>903.92.092</t>
  </si>
  <si>
    <t>903.92.093</t>
  </si>
  <si>
    <t>903.92.094</t>
  </si>
  <si>
    <t>903.92.096</t>
  </si>
  <si>
    <t>903.92.097</t>
  </si>
  <si>
    <t>903.92.098</t>
  </si>
  <si>
    <t>903.92.114</t>
  </si>
  <si>
    <t>903.92.115</t>
  </si>
  <si>
    <t>903.92.118</t>
  </si>
  <si>
    <t>903.92.154</t>
  </si>
  <si>
    <t>903.92.155</t>
  </si>
  <si>
    <t>903.92.157</t>
  </si>
  <si>
    <t>903.92.158</t>
  </si>
  <si>
    <t>903.92.159</t>
  </si>
  <si>
    <t>903.92.172</t>
  </si>
  <si>
    <t>903.92.173</t>
  </si>
  <si>
    <t>903.92.174</t>
  </si>
  <si>
    <t>903.92.192</t>
  </si>
  <si>
    <t>903.92.193</t>
  </si>
  <si>
    <t>903.92.194</t>
  </si>
  <si>
    <t>903.92.257</t>
  </si>
  <si>
    <t>903.92.258</t>
  </si>
  <si>
    <t>903.92.259</t>
  </si>
  <si>
    <t>903.92.276</t>
  </si>
  <si>
    <t>903.92.336</t>
  </si>
  <si>
    <t>903.92.352</t>
  </si>
  <si>
    <t>903.92.353</t>
  </si>
  <si>
    <t>903.92.354</t>
  </si>
  <si>
    <t>903.92.537</t>
  </si>
  <si>
    <t>903.92.556</t>
  </si>
  <si>
    <t>903.92.557</t>
  </si>
  <si>
    <t>903.92.596</t>
  </si>
  <si>
    <t>903.92.646</t>
  </si>
  <si>
    <t>903.92.666</t>
  </si>
  <si>
    <t>903.92.696</t>
  </si>
  <si>
    <t>903.92.911</t>
  </si>
  <si>
    <t>903.92.913</t>
  </si>
  <si>
    <t>903.92.921</t>
  </si>
  <si>
    <t>903.92.922</t>
  </si>
  <si>
    <t>903.92.923</t>
  </si>
  <si>
    <t>903.92.924</t>
  </si>
  <si>
    <t>903.92.931</t>
  </si>
  <si>
    <t>903.92.932</t>
  </si>
  <si>
    <t>903.92.933</t>
  </si>
  <si>
    <t>903.93.054</t>
  </si>
  <si>
    <t>903.93.076</t>
  </si>
  <si>
    <t>903.93.077</t>
  </si>
  <si>
    <t>903.93.078</t>
  </si>
  <si>
    <t>903.93.092</t>
  </si>
  <si>
    <t>903.93.093</t>
  </si>
  <si>
    <t>903.93.094</t>
  </si>
  <si>
    <t>903.93.096</t>
  </si>
  <si>
    <t>903.93.097</t>
  </si>
  <si>
    <t>903.93.098</t>
  </si>
  <si>
    <t>903.93.114</t>
  </si>
  <si>
    <t>903.93.115</t>
  </si>
  <si>
    <t>903.93.157</t>
  </si>
  <si>
    <t>903.93.158</t>
  </si>
  <si>
    <t>903.93.159</t>
  </si>
  <si>
    <t>903.93.172</t>
  </si>
  <si>
    <t>903.93.173</t>
  </si>
  <si>
    <t>903.93.174</t>
  </si>
  <si>
    <t>903.93.192</t>
  </si>
  <si>
    <t>903.93.193</t>
  </si>
  <si>
    <t>903.93.194</t>
  </si>
  <si>
    <t>903.93.257</t>
  </si>
  <si>
    <t>903.93.258</t>
  </si>
  <si>
    <t>903.93.259</t>
  </si>
  <si>
    <t>903.93.336</t>
  </si>
  <si>
    <t>903.93.352</t>
  </si>
  <si>
    <t>903.93.353</t>
  </si>
  <si>
    <t>903.93.354</t>
  </si>
  <si>
    <t>903.93.556</t>
  </si>
  <si>
    <t>903.93.557</t>
  </si>
  <si>
    <t>903.93.596</t>
  </si>
  <si>
    <t>903.93.646</t>
  </si>
  <si>
    <t>903.93.666</t>
  </si>
  <si>
    <t>903.93.696</t>
  </si>
  <si>
    <t>903.93.932</t>
  </si>
  <si>
    <t>903.94.932</t>
  </si>
  <si>
    <t>903.95.932</t>
  </si>
  <si>
    <t>903.96.932</t>
  </si>
  <si>
    <t>904.00.010</t>
  </si>
  <si>
    <t>904.00.020</t>
  </si>
  <si>
    <t>904.00.021</t>
  </si>
  <si>
    <t>904.00.301</t>
  </si>
  <si>
    <t>904.00.302</t>
  </si>
  <si>
    <t>904.00.303</t>
  </si>
  <si>
    <t>904.00.311</t>
  </si>
  <si>
    <t>904.00.312</t>
  </si>
  <si>
    <t>904.00.313</t>
  </si>
  <si>
    <t>904.00.321</t>
  </si>
  <si>
    <t>904.00.322</t>
  </si>
  <si>
    <t>904.00.323</t>
  </si>
  <si>
    <t>904.00.370</t>
  </si>
  <si>
    <t>904.00.382</t>
  </si>
  <si>
    <t>904.00.386</t>
  </si>
  <si>
    <t>904.00.401</t>
  </si>
  <si>
    <t>904.00.451</t>
  </si>
  <si>
    <t>904.00.452</t>
  </si>
  <si>
    <t>904.00.462</t>
  </si>
  <si>
    <t>904.01.301</t>
  </si>
  <si>
    <t>904.01.302</t>
  </si>
  <si>
    <t>904.01.303</t>
  </si>
  <si>
    <t>904.01.321</t>
  </si>
  <si>
    <t>904.02.301</t>
  </si>
  <si>
    <t>904.02.302</t>
  </si>
  <si>
    <t>904.02.309</t>
  </si>
  <si>
    <t>904.02.319</t>
  </si>
  <si>
    <t>904.02.321</t>
  </si>
  <si>
    <t>904.02.322</t>
  </si>
  <si>
    <t>904.02.329</t>
  </si>
  <si>
    <t>904.02.401</t>
  </si>
  <si>
    <t>904.02.402</t>
  </si>
  <si>
    <t>904.02.409</t>
  </si>
  <si>
    <t>904.02.419</t>
  </si>
  <si>
    <t>904.02.421</t>
  </si>
  <si>
    <t>904.02.422</t>
  </si>
  <si>
    <t>904.02.429</t>
  </si>
  <si>
    <t>904.03.301</t>
  </si>
  <si>
    <t>904.03.304</t>
  </si>
  <si>
    <t>904.05.301</t>
  </si>
  <si>
    <t>904.06.301</t>
  </si>
  <si>
    <t>904.08.311</t>
  </si>
  <si>
    <t>904.08.321</t>
  </si>
  <si>
    <t>904.20.035</t>
  </si>
  <si>
    <t>904.20.201</t>
  </si>
  <si>
    <t>904.20.231</t>
  </si>
  <si>
    <t>904.20.511</t>
  </si>
  <si>
    <t>904.20.512</t>
  </si>
  <si>
    <t>904.20.521</t>
  </si>
  <si>
    <t>904.20.541</t>
  </si>
  <si>
    <t>904.21.251</t>
  </si>
  <si>
    <t>904.30.251</t>
  </si>
  <si>
    <t>904.30.511</t>
  </si>
  <si>
    <t>904.30.521</t>
  </si>
  <si>
    <t>904.30.531</t>
  </si>
  <si>
    <t>904.30.541</t>
  </si>
  <si>
    <t>904.31.131</t>
  </si>
  <si>
    <t>904.32.131</t>
  </si>
  <si>
    <t>904.38.211</t>
  </si>
  <si>
    <t>904.50.025</t>
  </si>
  <si>
    <t>904.50.051</t>
  </si>
  <si>
    <t>904.50.221</t>
  </si>
  <si>
    <t>904.50.251</t>
  </si>
  <si>
    <t>904.51.003</t>
  </si>
  <si>
    <t>904.51.025</t>
  </si>
  <si>
    <t>904.52.025</t>
  </si>
  <si>
    <t>904.53.025</t>
  </si>
  <si>
    <t>904.53.221</t>
  </si>
  <si>
    <t>904.53.251</t>
  </si>
  <si>
    <t>904.59.141</t>
  </si>
  <si>
    <t>904.62.511</t>
  </si>
  <si>
    <t>904.62.512</t>
  </si>
  <si>
    <t>904.63.511</t>
  </si>
  <si>
    <t>904.67.211</t>
  </si>
  <si>
    <t>904.68.211</t>
  </si>
  <si>
    <t>904.70.101</t>
  </si>
  <si>
    <t>904.70.121</t>
  </si>
  <si>
    <t>904.70.161</t>
  </si>
  <si>
    <t>904.70.191</t>
  </si>
  <si>
    <t>904.70.251</t>
  </si>
  <si>
    <t>904.70.252</t>
  </si>
  <si>
    <t>904.70.401</t>
  </si>
  <si>
    <t>904.72.511</t>
  </si>
  <si>
    <t>904.85.094</t>
  </si>
  <si>
    <t>904.87.094</t>
  </si>
  <si>
    <t>904.88.094</t>
  </si>
  <si>
    <t>904.91.145</t>
  </si>
  <si>
    <t>904.91.201</t>
  </si>
  <si>
    <t>904.91.221</t>
  </si>
  <si>
    <t>904.91.321</t>
  </si>
  <si>
    <t>904.91.323</t>
  </si>
  <si>
    <t>904.91.379</t>
  </si>
  <si>
    <t>904.91.511</t>
  </si>
  <si>
    <t>904.91.521</t>
  </si>
  <si>
    <t>904.91.531</t>
  </si>
  <si>
    <t>904.91.541</t>
  </si>
  <si>
    <t>904.91.871</t>
  </si>
  <si>
    <t>904.92.032</t>
  </si>
  <si>
    <t>904.92.145</t>
  </si>
  <si>
    <t>904.92.171</t>
  </si>
  <si>
    <t>904.92.201</t>
  </si>
  <si>
    <t>904.92.221</t>
  </si>
  <si>
    <t>904.92.222</t>
  </si>
  <si>
    <t>904.92.224</t>
  </si>
  <si>
    <t>904.92.251</t>
  </si>
  <si>
    <t>904.92.301</t>
  </si>
  <si>
    <t>904.92.321</t>
  </si>
  <si>
    <t>904.92.323</t>
  </si>
  <si>
    <t>904.92.331</t>
  </si>
  <si>
    <t>904.92.381</t>
  </si>
  <si>
    <t>904.92.391</t>
  </si>
  <si>
    <t>904.92.394</t>
  </si>
  <si>
    <t>904.92.404</t>
  </si>
  <si>
    <t>904.92.511</t>
  </si>
  <si>
    <t>904.92.512</t>
  </si>
  <si>
    <t>904.92.521</t>
  </si>
  <si>
    <t>904.92.531</t>
  </si>
  <si>
    <t>904.92.532</t>
  </si>
  <si>
    <t>904.92.541</t>
  </si>
  <si>
    <t>904.92.561</t>
  </si>
  <si>
    <t>904.92.562</t>
  </si>
  <si>
    <t>904.92.871</t>
  </si>
  <si>
    <t>904.93.032</t>
  </si>
  <si>
    <t>904.93.145</t>
  </si>
  <si>
    <t>904.93.221</t>
  </si>
  <si>
    <t>904.93.222</t>
  </si>
  <si>
    <t>904.93.224</t>
  </si>
  <si>
    <t>904.93.251</t>
  </si>
  <si>
    <t>904.93.301</t>
  </si>
  <si>
    <t>904.93.321</t>
  </si>
  <si>
    <t>904.93.323</t>
  </si>
  <si>
    <t>904.93.331</t>
  </si>
  <si>
    <t>904.93.511</t>
  </si>
  <si>
    <t>904.93.521</t>
  </si>
  <si>
    <t>904.93.531</t>
  </si>
  <si>
    <t>904.93.541</t>
  </si>
  <si>
    <t>904.93.561</t>
  </si>
  <si>
    <t>904.93.871</t>
  </si>
  <si>
    <t>904.95.321</t>
  </si>
  <si>
    <t>904.95.323</t>
  </si>
  <si>
    <t>904.95.511</t>
  </si>
  <si>
    <t>904.95.521</t>
  </si>
  <si>
    <t>904.95.531</t>
  </si>
  <si>
    <t>904.95.541</t>
  </si>
  <si>
    <t>904.95.871</t>
  </si>
  <si>
    <t>904.96.321</t>
  </si>
  <si>
    <t>905.00.511</t>
  </si>
  <si>
    <t>905.01.101</t>
  </si>
  <si>
    <t>905.01.131</t>
  </si>
  <si>
    <t>905.01.141</t>
  </si>
  <si>
    <t>905.01.161</t>
  </si>
  <si>
    <t>905.01.170</t>
  </si>
  <si>
    <t>905.02.230</t>
  </si>
  <si>
    <t>905.10.832</t>
  </si>
  <si>
    <t>905.10.841</t>
  </si>
  <si>
    <t>905.10.842</t>
  </si>
  <si>
    <t>905.10.843</t>
  </si>
  <si>
    <t>905.80.712</t>
  </si>
  <si>
    <t>905.82.039</t>
  </si>
  <si>
    <t>905.82.071</t>
  </si>
  <si>
    <t>905.82.201</t>
  </si>
  <si>
    <t>905.82.221</t>
  </si>
  <si>
    <t>905.83.039</t>
  </si>
  <si>
    <t>905.91.401</t>
  </si>
  <si>
    <t>905.91.441</t>
  </si>
  <si>
    <t>905.92.401</t>
  </si>
  <si>
    <t>905.92.421</t>
  </si>
  <si>
    <t>905.92.506</t>
  </si>
  <si>
    <t>905.92.881</t>
  </si>
  <si>
    <t>905.93.401</t>
  </si>
  <si>
    <t>905.93.421</t>
  </si>
  <si>
    <t>905.93.441</t>
  </si>
  <si>
    <t>907.00.450</t>
  </si>
  <si>
    <t>907.35.300</t>
  </si>
  <si>
    <t>907.35.303</t>
  </si>
  <si>
    <t>907.35.307</t>
  </si>
  <si>
    <t>907.35.507</t>
  </si>
  <si>
    <t>907.36.300</t>
  </si>
  <si>
    <t>907.36.303</t>
  </si>
  <si>
    <t>907.36.307</t>
  </si>
  <si>
    <t>907.36.400</t>
  </si>
  <si>
    <t>907.36.403</t>
  </si>
  <si>
    <t>907.36.407</t>
  </si>
  <si>
    <t>907.36.500</t>
  </si>
  <si>
    <t>907.37.300</t>
  </si>
  <si>
    <t>907.37.303</t>
  </si>
  <si>
    <t>907.37.30X</t>
  </si>
  <si>
    <t>907.37.400</t>
  </si>
  <si>
    <t>907.37.403</t>
  </si>
  <si>
    <t>907.37.507</t>
  </si>
  <si>
    <t>907.43.412</t>
  </si>
  <si>
    <t>907.92.499</t>
  </si>
  <si>
    <t>907.93.499</t>
  </si>
  <si>
    <t>908.09.880</t>
  </si>
  <si>
    <t>908.09.892</t>
  </si>
  <si>
    <t>908.15.880</t>
  </si>
  <si>
    <t>908.16.880</t>
  </si>
  <si>
    <t>908.77.597</t>
  </si>
  <si>
    <t>908.96.399</t>
  </si>
  <si>
    <t>909.00.218</t>
  </si>
  <si>
    <t>909.00.232</t>
  </si>
  <si>
    <t>909.00.300</t>
  </si>
  <si>
    <t>909.00.301</t>
  </si>
  <si>
    <t>909.00.302</t>
  </si>
  <si>
    <t>909.00.310</t>
  </si>
  <si>
    <t>909.00.311</t>
  </si>
  <si>
    <t>909.00.330</t>
  </si>
  <si>
    <t>909.00.331</t>
  </si>
  <si>
    <t>909.00.340</t>
  </si>
  <si>
    <t>909.00.341</t>
  </si>
  <si>
    <t>909.00.351</t>
  </si>
  <si>
    <t>909.00.360</t>
  </si>
  <si>
    <t>909.00.362</t>
  </si>
  <si>
    <t>909.00.364</t>
  </si>
  <si>
    <t>909.00.370</t>
  </si>
  <si>
    <t>909.00.372</t>
  </si>
  <si>
    <t>909.00.374</t>
  </si>
  <si>
    <t>909.00.410</t>
  </si>
  <si>
    <t>909.00.420</t>
  </si>
  <si>
    <t>909.02.271</t>
  </si>
  <si>
    <t>909.02.371</t>
  </si>
  <si>
    <t>909.02.571</t>
  </si>
  <si>
    <t>909.03.160</t>
  </si>
  <si>
    <t>909.03.170</t>
  </si>
  <si>
    <t>909.03.870</t>
  </si>
  <si>
    <t>909.03.871</t>
  </si>
  <si>
    <t>909.03.872</t>
  </si>
  <si>
    <t>909.03.873</t>
  </si>
  <si>
    <t>909.03.874</t>
  </si>
  <si>
    <t>909.03.875</t>
  </si>
  <si>
    <t>909.03.880</t>
  </si>
  <si>
    <t>909.03.881</t>
  </si>
  <si>
    <t>909.03.900</t>
  </si>
  <si>
    <t>909.03.901</t>
  </si>
  <si>
    <t>909.03.902</t>
  </si>
  <si>
    <t>909.03.911</t>
  </si>
  <si>
    <t>909.03.920</t>
  </si>
  <si>
    <t>909.03.930</t>
  </si>
  <si>
    <t>909.03.940</t>
  </si>
  <si>
    <t>909.03.941</t>
  </si>
  <si>
    <t>909.04.800</t>
  </si>
  <si>
    <t>909.04.801</t>
  </si>
  <si>
    <t>909.04.845</t>
  </si>
  <si>
    <t>909.04.846</t>
  </si>
  <si>
    <t>909.04.849</t>
  </si>
  <si>
    <t>909.04.852</t>
  </si>
  <si>
    <t>909.04.853</t>
  </si>
  <si>
    <t>909.08.600</t>
  </si>
  <si>
    <t>909.09.728</t>
  </si>
  <si>
    <t>909.09.740</t>
  </si>
  <si>
    <t>909.09.741</t>
  </si>
  <si>
    <t>909.09.742</t>
  </si>
  <si>
    <t>909.09.907</t>
  </si>
  <si>
    <t>909.20.010</t>
  </si>
  <si>
    <t>909.20.110</t>
  </si>
  <si>
    <t>909.20.150</t>
  </si>
  <si>
    <t>909.20.170</t>
  </si>
  <si>
    <t>909.20.810</t>
  </si>
  <si>
    <t>909.20.946</t>
  </si>
  <si>
    <t>909.35.011</t>
  </si>
  <si>
    <t>909.35.013</t>
  </si>
  <si>
    <t>909.35.015</t>
  </si>
  <si>
    <t>909.40.500</t>
  </si>
  <si>
    <t>909.40.501</t>
  </si>
  <si>
    <t>909.40.502</t>
  </si>
  <si>
    <t>909.46.022</t>
  </si>
  <si>
    <t>909.46.025</t>
  </si>
  <si>
    <t>909.46.028</t>
  </si>
  <si>
    <t>909.46.030</t>
  </si>
  <si>
    <t>909.46.031</t>
  </si>
  <si>
    <t>909.46.035</t>
  </si>
  <si>
    <t>909.46.03A</t>
  </si>
  <si>
    <t>909.46.040</t>
  </si>
  <si>
    <t>909.46.042</t>
  </si>
  <si>
    <t>909.46.050</t>
  </si>
  <si>
    <t>909.46.060</t>
  </si>
  <si>
    <t>909.46.061</t>
  </si>
  <si>
    <t>909.46.106</t>
  </si>
  <si>
    <t>909.46.107</t>
  </si>
  <si>
    <t>909.46.220</t>
  </si>
  <si>
    <t>909.46.230</t>
  </si>
  <si>
    <t>909.46.232</t>
  </si>
  <si>
    <t>909.46.234</t>
  </si>
  <si>
    <t>909.46.236</t>
  </si>
  <si>
    <t>909.61.213</t>
  </si>
  <si>
    <t>909.61.440</t>
  </si>
  <si>
    <t>909.61.527</t>
  </si>
  <si>
    <t>909.61.547</t>
  </si>
  <si>
    <t>909.61.567</t>
  </si>
  <si>
    <t>909.63.125</t>
  </si>
  <si>
    <t>909.70.340</t>
  </si>
  <si>
    <t>909.70.350</t>
  </si>
  <si>
    <t>909.70.360</t>
  </si>
  <si>
    <t>909.70.380</t>
  </si>
  <si>
    <t>909.70.510</t>
  </si>
  <si>
    <t>909.70.511</t>
  </si>
  <si>
    <t>909.73.583</t>
  </si>
  <si>
    <t>909.75.102</t>
  </si>
  <si>
    <t>909.80.325</t>
  </si>
  <si>
    <t>909.80.340</t>
  </si>
  <si>
    <t>909.80.509</t>
  </si>
  <si>
    <t>909.80.510</t>
  </si>
  <si>
    <t>909.80.512</t>
  </si>
  <si>
    <t>909.81.014</t>
  </si>
  <si>
    <t>909.84.380</t>
  </si>
  <si>
    <t>909.84.560</t>
  </si>
  <si>
    <t>909.84.810</t>
  </si>
  <si>
    <t>909.87.980</t>
  </si>
  <si>
    <t>909.89.768</t>
  </si>
  <si>
    <t>909.90.780</t>
  </si>
  <si>
    <t>909.90.790</t>
  </si>
  <si>
    <t>909.91.001</t>
  </si>
  <si>
    <t>909.91.011</t>
  </si>
  <si>
    <t>909.91.040</t>
  </si>
  <si>
    <t>909.91.045</t>
  </si>
  <si>
    <t>909.91.050</t>
  </si>
  <si>
    <t>909.91.453</t>
  </si>
  <si>
    <t>909.91.570</t>
  </si>
  <si>
    <t>909.93.345</t>
  </si>
  <si>
    <t>909.93.346</t>
  </si>
  <si>
    <t>909.93.846</t>
  </si>
  <si>
    <t>909.95.167</t>
  </si>
  <si>
    <t>909.95.567</t>
  </si>
  <si>
    <t>909.95.695</t>
  </si>
  <si>
    <t>909.97.340</t>
  </si>
  <si>
    <t>909.99.110</t>
  </si>
  <si>
    <t>910.51.083</t>
  </si>
  <si>
    <t>910.51.084</t>
  </si>
  <si>
    <t>910.51.088</t>
  </si>
  <si>
    <t>910.51.093</t>
  </si>
  <si>
    <t>910.51.141</t>
  </si>
  <si>
    <t>910.51.142</t>
  </si>
  <si>
    <t>910.51.900</t>
  </si>
  <si>
    <t>910.51.989</t>
  </si>
  <si>
    <t>910.51.994</t>
  </si>
  <si>
    <t>910.52.030</t>
  </si>
  <si>
    <t>910.52.122</t>
  </si>
  <si>
    <t>910.54.986</t>
  </si>
  <si>
    <t>911.01.067</t>
  </si>
  <si>
    <t>911.01.068</t>
  </si>
  <si>
    <t>911.01.073</t>
  </si>
  <si>
    <t>911.01.074</t>
  </si>
  <si>
    <t>911.01.075</t>
  </si>
  <si>
    <t>911.01.076</t>
  </si>
  <si>
    <t>911.01.077</t>
  </si>
  <si>
    <t>911.01.078</t>
  </si>
  <si>
    <t>911.01.083</t>
  </si>
  <si>
    <t>911.01.084</t>
  </si>
  <si>
    <t>911.01.085</t>
  </si>
  <si>
    <t>911.01.086</t>
  </si>
  <si>
    <t>911.01.087</t>
  </si>
  <si>
    <t>911.01.088</t>
  </si>
  <si>
    <t>911.01.091</t>
  </si>
  <si>
    <t>911.01.092</t>
  </si>
  <si>
    <t>911.01.093</t>
  </si>
  <si>
    <t>911.01.094</t>
  </si>
  <si>
    <t>911.01.095</t>
  </si>
  <si>
    <t>911.01.096</t>
  </si>
  <si>
    <t>911.01.099</t>
  </si>
  <si>
    <t>911.01.100</t>
  </si>
  <si>
    <t>911.01.101</t>
  </si>
  <si>
    <t>911.01.102</t>
  </si>
  <si>
    <t>911.01.105</t>
  </si>
  <si>
    <t>911.01.106</t>
  </si>
  <si>
    <t>911.01.107</t>
  </si>
  <si>
    <t>911.01.108</t>
  </si>
  <si>
    <t>911.01.109</t>
  </si>
  <si>
    <t>911.01.110</t>
  </si>
  <si>
    <t>911.01.111</t>
  </si>
  <si>
    <t>911.01.112</t>
  </si>
  <si>
    <t>911.01.113</t>
  </si>
  <si>
    <t>911.01.114</t>
  </si>
  <si>
    <t>911.01.115</t>
  </si>
  <si>
    <t>911.01.116</t>
  </si>
  <si>
    <t>911.01.117</t>
  </si>
  <si>
    <t>911.01.118</t>
  </si>
  <si>
    <t>911.02.044</t>
  </si>
  <si>
    <t>911.02.047</t>
  </si>
  <si>
    <t>911.02.048</t>
  </si>
  <si>
    <t>911.02.049</t>
  </si>
  <si>
    <t>911.02.050</t>
  </si>
  <si>
    <t>911.02.052</t>
  </si>
  <si>
    <t>911.02.056</t>
  </si>
  <si>
    <t>911.02.057</t>
  </si>
  <si>
    <t>911.02.058</t>
  </si>
  <si>
    <t>911.02.061</t>
  </si>
  <si>
    <t>911.02.062</t>
  </si>
  <si>
    <t>911.02.065</t>
  </si>
  <si>
    <t>911.02.066</t>
  </si>
  <si>
    <t>911.02.143</t>
  </si>
  <si>
    <t>911.02.144</t>
  </si>
  <si>
    <t>911.02.145</t>
  </si>
  <si>
    <t>911.02.146</t>
  </si>
  <si>
    <t>911.02.147</t>
  </si>
  <si>
    <t>911.02.148</t>
  </si>
  <si>
    <t>911.02.149</t>
  </si>
  <si>
    <t>911.02.150</t>
  </si>
  <si>
    <t>911.02.151</t>
  </si>
  <si>
    <t>911.02.152</t>
  </si>
  <si>
    <t>911.02.153</t>
  </si>
  <si>
    <t>911.02.154</t>
  </si>
  <si>
    <t>911.02.155</t>
  </si>
  <si>
    <t>911.02.156</t>
  </si>
  <si>
    <t>911.02.157</t>
  </si>
  <si>
    <t>911.02.158</t>
  </si>
  <si>
    <t>911.02.161</t>
  </si>
  <si>
    <t>911.02.162</t>
  </si>
  <si>
    <t>911.02.165</t>
  </si>
  <si>
    <t>911.02.231</t>
  </si>
  <si>
    <t>911.02.400</t>
  </si>
  <si>
    <t>911.02.401</t>
  </si>
  <si>
    <t>911.02.402</t>
  </si>
  <si>
    <t>911.02.403</t>
  </si>
  <si>
    <t>911.02.404</t>
  </si>
  <si>
    <t>911.02.405</t>
  </si>
  <si>
    <t>911.02.406</t>
  </si>
  <si>
    <t>911.02.407</t>
  </si>
  <si>
    <t>911.02.448</t>
  </si>
  <si>
    <t>911.02.449</t>
  </si>
  <si>
    <t>911.02.450</t>
  </si>
  <si>
    <t>911.02.451</t>
  </si>
  <si>
    <t>911.02.452</t>
  </si>
  <si>
    <t>911.02.453</t>
  </si>
  <si>
    <t>911.02.454</t>
  </si>
  <si>
    <t>911.02.455</t>
  </si>
  <si>
    <t>911.02.464</t>
  </si>
  <si>
    <t>911.02.465</t>
  </si>
  <si>
    <t>911.02.466</t>
  </si>
  <si>
    <t>911.02.467</t>
  </si>
  <si>
    <t>911.02.468</t>
  </si>
  <si>
    <t>911.02.469</t>
  </si>
  <si>
    <t>911.02.470</t>
  </si>
  <si>
    <t>911.02.471</t>
  </si>
  <si>
    <t>911.02.480</t>
  </si>
  <si>
    <t>911.02.481</t>
  </si>
  <si>
    <t>911.02.482</t>
  </si>
  <si>
    <t>911.02.483</t>
  </si>
  <si>
    <t>911.02.484</t>
  </si>
  <si>
    <t>911.02.485</t>
  </si>
  <si>
    <t>911.02.486</t>
  </si>
  <si>
    <t>911.02.487</t>
  </si>
  <si>
    <t>911.02.488</t>
  </si>
  <si>
    <t>911.02.489</t>
  </si>
  <si>
    <t>911.02.490</t>
  </si>
  <si>
    <t>911.02.491</t>
  </si>
  <si>
    <t>911.02.492</t>
  </si>
  <si>
    <t>911.02.493</t>
  </si>
  <si>
    <t>911.02.494</t>
  </si>
  <si>
    <t>911.02.495</t>
  </si>
  <si>
    <t>911.02.528</t>
  </si>
  <si>
    <t>911.02.530</t>
  </si>
  <si>
    <t>911.02.531</t>
  </si>
  <si>
    <t>911.03.005</t>
  </si>
  <si>
    <t>911.03.01S</t>
  </si>
  <si>
    <t>911.03.029</t>
  </si>
  <si>
    <t>911.03.02S</t>
  </si>
  <si>
    <t>911.03.030</t>
  </si>
  <si>
    <t>911.03.031</t>
  </si>
  <si>
    <t>911.03.032</t>
  </si>
  <si>
    <t>911.03.03S</t>
  </si>
  <si>
    <t>911.03.03X</t>
  </si>
  <si>
    <t>911.03.04S</t>
  </si>
  <si>
    <t>911.03.05S</t>
  </si>
  <si>
    <t>911.03.06S</t>
  </si>
  <si>
    <t>911.03.093</t>
  </si>
  <si>
    <t>911.03.094</t>
  </si>
  <si>
    <t>911.03.095</t>
  </si>
  <si>
    <t>911.03.096</t>
  </si>
  <si>
    <t>911.03.097</t>
  </si>
  <si>
    <t>911.03.098</t>
  </si>
  <si>
    <t>911.03.099</t>
  </si>
  <si>
    <t>911.03.100</t>
  </si>
  <si>
    <t>911.03.101</t>
  </si>
  <si>
    <t>911.03.102</t>
  </si>
  <si>
    <t>911.03.109</t>
  </si>
  <si>
    <t>911.03.113</t>
  </si>
  <si>
    <t>911.03.114</t>
  </si>
  <si>
    <t>911.03.115</t>
  </si>
  <si>
    <t>911.03.116</t>
  </si>
  <si>
    <t>911.03.117</t>
  </si>
  <si>
    <t>911.03.118</t>
  </si>
  <si>
    <t>911.03.119</t>
  </si>
  <si>
    <t>911.03.120</t>
  </si>
  <si>
    <t>911.03.121</t>
  </si>
  <si>
    <t>911.03.122</t>
  </si>
  <si>
    <t>911.03.127</t>
  </si>
  <si>
    <t>911.03.12X</t>
  </si>
  <si>
    <t>911.03.13X</t>
  </si>
  <si>
    <t>911.03.14X</t>
  </si>
  <si>
    <t>911.03.183</t>
  </si>
  <si>
    <t>911.03.184</t>
  </si>
  <si>
    <t>911.03.185</t>
  </si>
  <si>
    <t>911.03.18X</t>
  </si>
  <si>
    <t>911.03.19X</t>
  </si>
  <si>
    <t>911.03.203</t>
  </si>
  <si>
    <t>911.03.204</t>
  </si>
  <si>
    <t>911.03.207</t>
  </si>
  <si>
    <t>911.03.209</t>
  </si>
  <si>
    <t>911.03.20X</t>
  </si>
  <si>
    <t>911.03.210</t>
  </si>
  <si>
    <t>911.03.213</t>
  </si>
  <si>
    <t>911.03.214</t>
  </si>
  <si>
    <t>911.03.215</t>
  </si>
  <si>
    <t>911.03.216</t>
  </si>
  <si>
    <t>911.03.217</t>
  </si>
  <si>
    <t>911.03.219</t>
  </si>
  <si>
    <t>911.03.220</t>
  </si>
  <si>
    <t>911.03.221</t>
  </si>
  <si>
    <t>911.03.222</t>
  </si>
  <si>
    <t>911.03.224</t>
  </si>
  <si>
    <t>911.03.227</t>
  </si>
  <si>
    <t>911.03.231</t>
  </si>
  <si>
    <t>911.03.232</t>
  </si>
  <si>
    <t>911.03.239</t>
  </si>
  <si>
    <t>911.03.243</t>
  </si>
  <si>
    <t>911.03.244</t>
  </si>
  <si>
    <t>911.03.245</t>
  </si>
  <si>
    <t>911.03.246</t>
  </si>
  <si>
    <t>911.03.250</t>
  </si>
  <si>
    <t>911.03.252</t>
  </si>
  <si>
    <t>911.03.253</t>
  </si>
  <si>
    <t>911.03.254</t>
  </si>
  <si>
    <t>911.03.255</t>
  </si>
  <si>
    <t>911.03.262</t>
  </si>
  <si>
    <t>911.03.264</t>
  </si>
  <si>
    <t>911.03.265</t>
  </si>
  <si>
    <t>911.03.266</t>
  </si>
  <si>
    <t>911.03.267</t>
  </si>
  <si>
    <t>911.03.276</t>
  </si>
  <si>
    <t>911.03.277</t>
  </si>
  <si>
    <t>911.03.278</t>
  </si>
  <si>
    <t>911.03.279</t>
  </si>
  <si>
    <t>911.03.286</t>
  </si>
  <si>
    <t>911.03.287</t>
  </si>
  <si>
    <t>911.03.410</t>
  </si>
  <si>
    <t>911.03.411</t>
  </si>
  <si>
    <t>911.03.413</t>
  </si>
  <si>
    <t>911.03.535</t>
  </si>
  <si>
    <t>911.03.536</t>
  </si>
  <si>
    <t>911.03.561</t>
  </si>
  <si>
    <t>911.03.562</t>
  </si>
  <si>
    <t>911.03.563</t>
  </si>
  <si>
    <t>911.03.564</t>
  </si>
  <si>
    <t>911.03.565</t>
  </si>
  <si>
    <t>911.03.566</t>
  </si>
  <si>
    <t>911.03.567</t>
  </si>
  <si>
    <t>911.03.568</t>
  </si>
  <si>
    <t>911.03.569</t>
  </si>
  <si>
    <t>911.03.570</t>
  </si>
  <si>
    <t>911.03.610</t>
  </si>
  <si>
    <t>911.03.611</t>
  </si>
  <si>
    <t>911.03.614</t>
  </si>
  <si>
    <t>911.03.615</t>
  </si>
  <si>
    <t>911.03.616</t>
  </si>
  <si>
    <t>911.03.617</t>
  </si>
  <si>
    <t>911.03.618</t>
  </si>
  <si>
    <t>911.03.619</t>
  </si>
  <si>
    <t>911.03.620</t>
  </si>
  <si>
    <t>911.03.621</t>
  </si>
  <si>
    <t>911.03.622</t>
  </si>
  <si>
    <t>911.03.623</t>
  </si>
  <si>
    <t>911.03.624</t>
  </si>
  <si>
    <t>911.03.625</t>
  </si>
  <si>
    <t>911.03.633</t>
  </si>
  <si>
    <t>911.03.634</t>
  </si>
  <si>
    <t>911.03.635</t>
  </si>
  <si>
    <t>911.03.636</t>
  </si>
  <si>
    <t>911.03.637</t>
  </si>
  <si>
    <t>911.03.638</t>
  </si>
  <si>
    <t>911.03.639</t>
  </si>
  <si>
    <t>911.03.640</t>
  </si>
  <si>
    <t>911.03.641</t>
  </si>
  <si>
    <t>911.03.642</t>
  </si>
  <si>
    <t>911.03.643</t>
  </si>
  <si>
    <t>911.03.644</t>
  </si>
  <si>
    <t>911.03.645</t>
  </si>
  <si>
    <t>911.03.646</t>
  </si>
  <si>
    <t>911.03.647</t>
  </si>
  <si>
    <t>911.03.648</t>
  </si>
  <si>
    <t>911.03.649</t>
  </si>
  <si>
    <t>911.03.650</t>
  </si>
  <si>
    <t>911.03.651</t>
  </si>
  <si>
    <t>911.03.652</t>
  </si>
  <si>
    <t>911.03.653</t>
  </si>
  <si>
    <t>911.03.654</t>
  </si>
  <si>
    <t>911.03.655</t>
  </si>
  <si>
    <t>911.03.656</t>
  </si>
  <si>
    <t>911.03.657</t>
  </si>
  <si>
    <t>911.03.662</t>
  </si>
  <si>
    <t>911.03.663</t>
  </si>
  <si>
    <t>911.03.664</t>
  </si>
  <si>
    <t>911.04.070</t>
  </si>
  <si>
    <t>911.04.101</t>
  </si>
  <si>
    <t>911.04.102</t>
  </si>
  <si>
    <t>911.04.157</t>
  </si>
  <si>
    <t>911.04.159</t>
  </si>
  <si>
    <t>911.04.160</t>
  </si>
  <si>
    <t>911.04.165</t>
  </si>
  <si>
    <t>911.04.171</t>
  </si>
  <si>
    <t>911.04.173</t>
  </si>
  <si>
    <t>911.04.174</t>
  </si>
  <si>
    <t>911.04.175</t>
  </si>
  <si>
    <t>911.04.176</t>
  </si>
  <si>
    <t>911.04.193</t>
  </si>
  <si>
    <t>911.04.194</t>
  </si>
  <si>
    <t>911.04.209</t>
  </si>
  <si>
    <t>911.04.217</t>
  </si>
  <si>
    <t>911.04.218</t>
  </si>
  <si>
    <t>911.04.223</t>
  </si>
  <si>
    <t>911.04.224</t>
  </si>
  <si>
    <t>911.04.225</t>
  </si>
  <si>
    <t>911.04.226</t>
  </si>
  <si>
    <t>911.04.253</t>
  </si>
  <si>
    <t>911.04.259</t>
  </si>
  <si>
    <t>911.04.260</t>
  </si>
  <si>
    <t>911.04.568</t>
  </si>
  <si>
    <t>911.04.570</t>
  </si>
  <si>
    <t>911.04.571</t>
  </si>
  <si>
    <t>911.04.572</t>
  </si>
  <si>
    <t>911.04.573</t>
  </si>
  <si>
    <t>911.04.574</t>
  </si>
  <si>
    <t>911.04.760</t>
  </si>
  <si>
    <t>911.04.761</t>
  </si>
  <si>
    <t>911.04.775</t>
  </si>
  <si>
    <t>911.04.776</t>
  </si>
  <si>
    <t>911.06.543</t>
  </si>
  <si>
    <t>911.07.034</t>
  </si>
  <si>
    <t>911.07.035</t>
  </si>
  <si>
    <t>911.07.036</t>
  </si>
  <si>
    <t>911.07.103</t>
  </si>
  <si>
    <t>911.07.104</t>
  </si>
  <si>
    <t>911.07.105</t>
  </si>
  <si>
    <t>911.07.106</t>
  </si>
  <si>
    <t>911.07.107</t>
  </si>
  <si>
    <t>911.07.108</t>
  </si>
  <si>
    <t>911.07.109</t>
  </si>
  <si>
    <t>911.07.110</t>
  </si>
  <si>
    <t>911.07.111</t>
  </si>
  <si>
    <t>911.07.112</t>
  </si>
  <si>
    <t>911.07.113</t>
  </si>
  <si>
    <t>911.07.114</t>
  </si>
  <si>
    <t>911.07.115</t>
  </si>
  <si>
    <t>911.07.116</t>
  </si>
  <si>
    <t>911.07.117</t>
  </si>
  <si>
    <t>911.07.118</t>
  </si>
  <si>
    <t>911.07.119</t>
  </si>
  <si>
    <t>911.07.120</t>
  </si>
  <si>
    <t>911.08.001</t>
  </si>
  <si>
    <t>911.08.002</t>
  </si>
  <si>
    <t>911.08.003</t>
  </si>
  <si>
    <t>911.08.004</t>
  </si>
  <si>
    <t>911.10.001</t>
  </si>
  <si>
    <t>911.10.002</t>
  </si>
  <si>
    <t>911.10.004</t>
  </si>
  <si>
    <t>911.10.005</t>
  </si>
  <si>
    <t>911.10.006</t>
  </si>
  <si>
    <t>911.10.007</t>
  </si>
  <si>
    <t>911.10.008</t>
  </si>
  <si>
    <t>911.12.011</t>
  </si>
  <si>
    <t>911.12.012</t>
  </si>
  <si>
    <t>911.12.014</t>
  </si>
  <si>
    <t>911.12.015</t>
  </si>
  <si>
    <t>911.12.016</t>
  </si>
  <si>
    <t>911.12.018</t>
  </si>
  <si>
    <t>911.12.019</t>
  </si>
  <si>
    <t>911.12.020</t>
  </si>
  <si>
    <t>911.13.009</t>
  </si>
  <si>
    <t>911.13.010</t>
  </si>
  <si>
    <t>911.13.015</t>
  </si>
  <si>
    <t>911.13.020</t>
  </si>
  <si>
    <t>911.13.025</t>
  </si>
  <si>
    <t>911.14.004</t>
  </si>
  <si>
    <t>911.17.008</t>
  </si>
  <si>
    <t>911.17.032</t>
  </si>
  <si>
    <t>911.17.034</t>
  </si>
  <si>
    <t>911.17.036</t>
  </si>
  <si>
    <t>911.17.037</t>
  </si>
  <si>
    <t>911.17.052</t>
  </si>
  <si>
    <t>911.17.053</t>
  </si>
  <si>
    <t>911.17.122</t>
  </si>
  <si>
    <t>911.17.124</t>
  </si>
  <si>
    <t>911.17.125</t>
  </si>
  <si>
    <t>911.17.126</t>
  </si>
  <si>
    <t>911.17.132</t>
  </si>
  <si>
    <t>911.17.133</t>
  </si>
  <si>
    <t>911.17.144</t>
  </si>
  <si>
    <t>911.17.222</t>
  </si>
  <si>
    <t>911.17.223</t>
  </si>
  <si>
    <t>911.17.229</t>
  </si>
  <si>
    <t>911.17.242</t>
  </si>
  <si>
    <t>911.17.243</t>
  </si>
  <si>
    <t>911.17.248</t>
  </si>
  <si>
    <t>911.17.249</t>
  </si>
  <si>
    <t>911.17.325</t>
  </si>
  <si>
    <t>911.17.342</t>
  </si>
  <si>
    <t>911.17.343</t>
  </si>
  <si>
    <t>911.17.500</t>
  </si>
  <si>
    <t>911.17.501</t>
  </si>
  <si>
    <t>911.17.502</t>
  </si>
  <si>
    <t>911.17.503</t>
  </si>
  <si>
    <t>911.17.513</t>
  </si>
  <si>
    <t>911.22.207</t>
  </si>
  <si>
    <t>911.22.294</t>
  </si>
  <si>
    <t>911.22.295</t>
  </si>
  <si>
    <t>911.22.296</t>
  </si>
  <si>
    <t>911.22.297</t>
  </si>
  <si>
    <t>911.22.298</t>
  </si>
  <si>
    <t>911.22.404</t>
  </si>
  <si>
    <t>911.22.490</t>
  </si>
  <si>
    <t>911.22.511</t>
  </si>
  <si>
    <t>911.22.512</t>
  </si>
  <si>
    <t>911.23.003</t>
  </si>
  <si>
    <t>911.23.004</t>
  </si>
  <si>
    <t>911.23.005</t>
  </si>
  <si>
    <t>911.23.006</t>
  </si>
  <si>
    <t>911.23.013</t>
  </si>
  <si>
    <t>911.23.014</t>
  </si>
  <si>
    <t>911.23.021</t>
  </si>
  <si>
    <t>911.23.061</t>
  </si>
  <si>
    <t>911.23.062</t>
  </si>
  <si>
    <t>911.23.140</t>
  </si>
  <si>
    <t>911.23.141</t>
  </si>
  <si>
    <t>911.23.142</t>
  </si>
  <si>
    <t>911.23.143</t>
  </si>
  <si>
    <t>911.23.144</t>
  </si>
  <si>
    <t>911.23.145</t>
  </si>
  <si>
    <t>911.23.299</t>
  </si>
  <si>
    <t>911.23.370</t>
  </si>
  <si>
    <t>911.23.444</t>
  </si>
  <si>
    <t>911.23.465</t>
  </si>
  <si>
    <t>911.23.466</t>
  </si>
  <si>
    <t>911.23.467</t>
  </si>
  <si>
    <t>911.23.468</t>
  </si>
  <si>
    <t>911.24.001</t>
  </si>
  <si>
    <t>911.24.002</t>
  </si>
  <si>
    <t>911.24.003</t>
  </si>
  <si>
    <t>911.24.004</t>
  </si>
  <si>
    <t>911.24.005</t>
  </si>
  <si>
    <t>911.24.006</t>
  </si>
  <si>
    <t>911.24.007</t>
  </si>
  <si>
    <t>911.24.008</t>
  </si>
  <si>
    <t>911.24.009</t>
  </si>
  <si>
    <t>911.24.011</t>
  </si>
  <si>
    <t>911.24.014</t>
  </si>
  <si>
    <t>911.26.023</t>
  </si>
  <si>
    <t>911.26.024</t>
  </si>
  <si>
    <t>911.26.026</t>
  </si>
  <si>
    <t>911.26.027</t>
  </si>
  <si>
    <t>911.26.029</t>
  </si>
  <si>
    <t>911.26.030</t>
  </si>
  <si>
    <t>911.26.044</t>
  </si>
  <si>
    <t>911.26.045</t>
  </si>
  <si>
    <t>911.26.051</t>
  </si>
  <si>
    <t>911.26.052</t>
  </si>
  <si>
    <t>911.26.054</t>
  </si>
  <si>
    <t>911.26.057</t>
  </si>
  <si>
    <t>911.26.059</t>
  </si>
  <si>
    <t>911.26.077</t>
  </si>
  <si>
    <t>911.26.080</t>
  </si>
  <si>
    <t>911.26.084</t>
  </si>
  <si>
    <t>911.26.085</t>
  </si>
  <si>
    <t>911.26.086</t>
  </si>
  <si>
    <t>911.26.087</t>
  </si>
  <si>
    <t>911.26.088</t>
  </si>
  <si>
    <t>911.26.08X</t>
  </si>
  <si>
    <t>911.26.092</t>
  </si>
  <si>
    <t>911.26.093</t>
  </si>
  <si>
    <t>911.26.094</t>
  </si>
  <si>
    <t>911.26.095</t>
  </si>
  <si>
    <t>911.26.105</t>
  </si>
  <si>
    <t>911.26.245</t>
  </si>
  <si>
    <t>911.26.246</t>
  </si>
  <si>
    <t>911.26.310</t>
  </si>
  <si>
    <t>911.26.319</t>
  </si>
  <si>
    <t>911.26.320</t>
  </si>
  <si>
    <t>911.26.328</t>
  </si>
  <si>
    <t>911.26.330</t>
  </si>
  <si>
    <t>911.26.338</t>
  </si>
  <si>
    <t>911.26.339</t>
  </si>
  <si>
    <t>911.26.340</t>
  </si>
  <si>
    <t>911.26.348</t>
  </si>
  <si>
    <t>911.26.349</t>
  </si>
  <si>
    <t>911.26.350</t>
  </si>
  <si>
    <t>911.26.359</t>
  </si>
  <si>
    <t>911.30.067</t>
  </si>
  <si>
    <t>911.30.082</t>
  </si>
  <si>
    <t>911.31.012</t>
  </si>
  <si>
    <t>911.39.001</t>
  </si>
  <si>
    <t>911.39.002</t>
  </si>
  <si>
    <t>911.39.003</t>
  </si>
  <si>
    <t>911.39.004</t>
  </si>
  <si>
    <t>911.39.005</t>
  </si>
  <si>
    <t>911.39.006</t>
  </si>
  <si>
    <t>911.39.007</t>
  </si>
  <si>
    <t>911.39.008</t>
  </si>
  <si>
    <t>911.39.009</t>
  </si>
  <si>
    <t>911.39.010</t>
  </si>
  <si>
    <t>911.39.011</t>
  </si>
  <si>
    <t>911.39.012</t>
  </si>
  <si>
    <t>911.39.013</t>
  </si>
  <si>
    <t>911.39.015</t>
  </si>
  <si>
    <t>911.39.016</t>
  </si>
  <si>
    <t>911.39.01X</t>
  </si>
  <si>
    <t>911.39.020</t>
  </si>
  <si>
    <t>911.39.021</t>
  </si>
  <si>
    <t>911.39.022</t>
  </si>
  <si>
    <t>911.39.023</t>
  </si>
  <si>
    <t>911.39.024</t>
  </si>
  <si>
    <t>911.39.025</t>
  </si>
  <si>
    <t>911.39.026</t>
  </si>
  <si>
    <t>911.39.027</t>
  </si>
  <si>
    <t>911.39.028</t>
  </si>
  <si>
    <t>911.39.029</t>
  </si>
  <si>
    <t>911.39.030</t>
  </si>
  <si>
    <t>911.39.036</t>
  </si>
  <si>
    <t>911.39.038</t>
  </si>
  <si>
    <t>911.39.039</t>
  </si>
  <si>
    <t>911.39.03X</t>
  </si>
  <si>
    <t>911.39.040</t>
  </si>
  <si>
    <t>911.39.053</t>
  </si>
  <si>
    <t>911.39.054</t>
  </si>
  <si>
    <t>911.39.055</t>
  </si>
  <si>
    <t>911.39.056</t>
  </si>
  <si>
    <t>911.39.059</t>
  </si>
  <si>
    <t>911.39.074</t>
  </si>
  <si>
    <t>911.39.087</t>
  </si>
  <si>
    <t>911.39.088</t>
  </si>
  <si>
    <t>911.39.089</t>
  </si>
  <si>
    <t>911.39.091</t>
  </si>
  <si>
    <t>911.39.092</t>
  </si>
  <si>
    <t>911.39.125</t>
  </si>
  <si>
    <t>911.39.128</t>
  </si>
  <si>
    <t>911.39.12S</t>
  </si>
  <si>
    <t>911.39.160</t>
  </si>
  <si>
    <t>911.39.170</t>
  </si>
  <si>
    <t>911.39.171</t>
  </si>
  <si>
    <t>911.39.213</t>
  </si>
  <si>
    <t>911.39.22S</t>
  </si>
  <si>
    <t>911.39.285</t>
  </si>
  <si>
    <t>911.39.310</t>
  </si>
  <si>
    <t>911.39.311</t>
  </si>
  <si>
    <t>911.39.312</t>
  </si>
  <si>
    <t>911.39.313</t>
  </si>
  <si>
    <t>911.39.315</t>
  </si>
  <si>
    <t>911.39.316</t>
  </si>
  <si>
    <t>911.39.317</t>
  </si>
  <si>
    <t>911.39.318</t>
  </si>
  <si>
    <t>911.39.321</t>
  </si>
  <si>
    <t>911.39.322</t>
  </si>
  <si>
    <t>911.39.323</t>
  </si>
  <si>
    <t>911.39.327</t>
  </si>
  <si>
    <t>911.39.32S</t>
  </si>
  <si>
    <t>911.39.332</t>
  </si>
  <si>
    <t>911.39.371</t>
  </si>
  <si>
    <t>911.39.399</t>
  </si>
  <si>
    <t>911.39.400</t>
  </si>
  <si>
    <t>911.39.42S</t>
  </si>
  <si>
    <t>911.39.498</t>
  </si>
  <si>
    <t>911.39.508</t>
  </si>
  <si>
    <t>911.39.512</t>
  </si>
  <si>
    <t>911.39.513</t>
  </si>
  <si>
    <t>911.39.514</t>
  </si>
  <si>
    <t>911.39.515</t>
  </si>
  <si>
    <t>911.39.516</t>
  </si>
  <si>
    <t>911.39.522</t>
  </si>
  <si>
    <t>911.39.523</t>
  </si>
  <si>
    <t>911.39.529</t>
  </si>
  <si>
    <t>911.39.52S</t>
  </si>
  <si>
    <t>911.39.562</t>
  </si>
  <si>
    <t>911.39.62S</t>
  </si>
  <si>
    <t>911.39.747</t>
  </si>
  <si>
    <t>911.39.756</t>
  </si>
  <si>
    <t>911.39.XX2</t>
  </si>
  <si>
    <t>911.40.004</t>
  </si>
  <si>
    <t>911.42.021</t>
  </si>
  <si>
    <t>911.42.022</t>
  </si>
  <si>
    <t>911.42.023</t>
  </si>
  <si>
    <t>911.42.025</t>
  </si>
  <si>
    <t>911.42.030</t>
  </si>
  <si>
    <t>911.42.032</t>
  </si>
  <si>
    <t>911.42.034</t>
  </si>
  <si>
    <t>911.42.035</t>
  </si>
  <si>
    <t>911.49.104</t>
  </si>
  <si>
    <t>911.50.131</t>
  </si>
  <si>
    <t>911.50.132</t>
  </si>
  <si>
    <t>911.50.133</t>
  </si>
  <si>
    <t>911.50.134</t>
  </si>
  <si>
    <t>911.50.143</t>
  </si>
  <si>
    <t>911.50.144</t>
  </si>
  <si>
    <t>911.50.460</t>
  </si>
  <si>
    <t>911.50.461</t>
  </si>
  <si>
    <t>911.50.462</t>
  </si>
  <si>
    <t>911.50.463</t>
  </si>
  <si>
    <t>911.50.499</t>
  </si>
  <si>
    <t>911.50.821</t>
  </si>
  <si>
    <t>911.50.841</t>
  </si>
  <si>
    <t>911.52.076</t>
  </si>
  <si>
    <t>911.52.112</t>
  </si>
  <si>
    <t>911.52.113</t>
  </si>
  <si>
    <t>911.52.114</t>
  </si>
  <si>
    <t>911.52.116</t>
  </si>
  <si>
    <t>911.52.117</t>
  </si>
  <si>
    <t>911.52.126</t>
  </si>
  <si>
    <t>911.52.127</t>
  </si>
  <si>
    <t>911.52.278</t>
  </si>
  <si>
    <t>911.52.279</t>
  </si>
  <si>
    <t>911.52.281</t>
  </si>
  <si>
    <t>911.52.287</t>
  </si>
  <si>
    <t>911.52.442</t>
  </si>
  <si>
    <t>911.52.451</t>
  </si>
  <si>
    <t>911.52.453</t>
  </si>
  <si>
    <t>911.52.455</t>
  </si>
  <si>
    <t>911.52.457</t>
  </si>
  <si>
    <t>911.52.652</t>
  </si>
  <si>
    <t>911.52.656</t>
  </si>
  <si>
    <t>911.52.657</t>
  </si>
  <si>
    <t>911.52.660</t>
  </si>
  <si>
    <t>911.52.663</t>
  </si>
  <si>
    <t>911.52.664</t>
  </si>
  <si>
    <t>911.52.665</t>
  </si>
  <si>
    <t>911.52.670</t>
  </si>
  <si>
    <t>911.53.013</t>
  </si>
  <si>
    <t>911.53.015</t>
  </si>
  <si>
    <t>911.53.016</t>
  </si>
  <si>
    <t>911.53.017</t>
  </si>
  <si>
    <t>911.53.018</t>
  </si>
  <si>
    <t>911.53.019</t>
  </si>
  <si>
    <t>911.53.111</t>
  </si>
  <si>
    <t>911.53.160</t>
  </si>
  <si>
    <t>911.53.161</t>
  </si>
  <si>
    <t>911.53.164</t>
  </si>
  <si>
    <t>911.53.168</t>
  </si>
  <si>
    <t>911.53.169</t>
  </si>
  <si>
    <t>911.53.433</t>
  </si>
  <si>
    <t>911.53.440</t>
  </si>
  <si>
    <t>911.53.441</t>
  </si>
  <si>
    <t>911.53.442</t>
  </si>
  <si>
    <t>911.53.443</t>
  </si>
  <si>
    <t>911.53.444</t>
  </si>
  <si>
    <t>911.53.445</t>
  </si>
  <si>
    <t>911.53.446</t>
  </si>
  <si>
    <t>911.53.447</t>
  </si>
  <si>
    <t>911.53.475</t>
  </si>
  <si>
    <t>911.53.476</t>
  </si>
  <si>
    <t>911.53.477</t>
  </si>
  <si>
    <t>911.53.495</t>
  </si>
  <si>
    <t>911.53.497</t>
  </si>
  <si>
    <t>911.55.000</t>
  </si>
  <si>
    <t>911.55.009</t>
  </si>
  <si>
    <t>911.55.076</t>
  </si>
  <si>
    <t>911.55.077</t>
  </si>
  <si>
    <t>911.55.078</t>
  </si>
  <si>
    <t>911.55.079</t>
  </si>
  <si>
    <t>911.56.006</t>
  </si>
  <si>
    <t>911.56.007</t>
  </si>
  <si>
    <t>911.56.019</t>
  </si>
  <si>
    <t>911.56.022</t>
  </si>
  <si>
    <t>911.56.023</t>
  </si>
  <si>
    <t>911.56.024</t>
  </si>
  <si>
    <t>911.56.025</t>
  </si>
  <si>
    <t>911.56.029</t>
  </si>
  <si>
    <t>911.56.036</t>
  </si>
  <si>
    <t>911.56.038</t>
  </si>
  <si>
    <t>911.56.154</t>
  </si>
  <si>
    <t>911.56.155</t>
  </si>
  <si>
    <t>911.56.162</t>
  </si>
  <si>
    <t>911.56.164</t>
  </si>
  <si>
    <t>911.56.165</t>
  </si>
  <si>
    <t>911.56.170</t>
  </si>
  <si>
    <t>911.56.180</t>
  </si>
  <si>
    <t>911.56.182</t>
  </si>
  <si>
    <t>911.56.183</t>
  </si>
  <si>
    <t>911.56.192</t>
  </si>
  <si>
    <t>911.56.193</t>
  </si>
  <si>
    <t>911.57.012</t>
  </si>
  <si>
    <t>911.58.052</t>
  </si>
  <si>
    <t>911.58.053</t>
  </si>
  <si>
    <t>911.58.054</t>
  </si>
  <si>
    <t>911.58.055</t>
  </si>
  <si>
    <t>911.58.094</t>
  </si>
  <si>
    <t>911.58.095</t>
  </si>
  <si>
    <t>911.58.096</t>
  </si>
  <si>
    <t>911.58.097</t>
  </si>
  <si>
    <t>911.58.098</t>
  </si>
  <si>
    <t>911.58.099</t>
  </si>
  <si>
    <t>911.58.111</t>
  </si>
  <si>
    <t>911.58.117</t>
  </si>
  <si>
    <t>911.59.089</t>
  </si>
  <si>
    <t>911.59.091</t>
  </si>
  <si>
    <t>911.59.092</t>
  </si>
  <si>
    <t>911.59.095</t>
  </si>
  <si>
    <t>911.59.151</t>
  </si>
  <si>
    <t>911.59.152</t>
  </si>
  <si>
    <t>911.59.155</t>
  </si>
  <si>
    <t>911.60.000</t>
  </si>
  <si>
    <t>911.60.005</t>
  </si>
  <si>
    <t>911.60.006</t>
  </si>
  <si>
    <t>911.60.007</t>
  </si>
  <si>
    <t>911.60.008</t>
  </si>
  <si>
    <t>911.60.021</t>
  </si>
  <si>
    <t>911.60.022</t>
  </si>
  <si>
    <t>911.60.023</t>
  </si>
  <si>
    <t>911.61.023</t>
  </si>
  <si>
    <t>911.61.041</t>
  </si>
  <si>
    <t>911.61.043</t>
  </si>
  <si>
    <t>911.61.045</t>
  </si>
  <si>
    <t>911.61.047</t>
  </si>
  <si>
    <t>911.61.051</t>
  </si>
  <si>
    <t>911.61.053</t>
  </si>
  <si>
    <t>911.61.060</t>
  </si>
  <si>
    <t>911.61.064</t>
  </si>
  <si>
    <t>911.61.065</t>
  </si>
  <si>
    <t>911.62.007</t>
  </si>
  <si>
    <t>911.62.010</t>
  </si>
  <si>
    <t>911.62.011</t>
  </si>
  <si>
    <t>911.62.013</t>
  </si>
  <si>
    <t>911.62.014</t>
  </si>
  <si>
    <t>911.62.017</t>
  </si>
  <si>
    <t>911.62.018</t>
  </si>
  <si>
    <t>911.62.025</t>
  </si>
  <si>
    <t>911.62.034</t>
  </si>
  <si>
    <t>911.62.035</t>
  </si>
  <si>
    <t>911.62.037</t>
  </si>
  <si>
    <t>911.62.038</t>
  </si>
  <si>
    <t>911.62.060</t>
  </si>
  <si>
    <t>911.62.061</t>
  </si>
  <si>
    <t>911.62.064</t>
  </si>
  <si>
    <t>911.62.065</t>
  </si>
  <si>
    <t>911.62.066</t>
  </si>
  <si>
    <t>911.62.067</t>
  </si>
  <si>
    <t>911.62.069</t>
  </si>
  <si>
    <t>911.62.070</t>
  </si>
  <si>
    <t>911.62.072</t>
  </si>
  <si>
    <t>911.62.101</t>
  </si>
  <si>
    <t>911.62.102</t>
  </si>
  <si>
    <t>911.62.104</t>
  </si>
  <si>
    <t>911.62.111</t>
  </si>
  <si>
    <t>911.62.130</t>
  </si>
  <si>
    <t>911.62.131</t>
  </si>
  <si>
    <t>911.62.135</t>
  </si>
  <si>
    <t>911.62.136</t>
  </si>
  <si>
    <t>911.62.137</t>
  </si>
  <si>
    <t>911.62.138</t>
  </si>
  <si>
    <t>911.62.150</t>
  </si>
  <si>
    <t>911.62.151</t>
  </si>
  <si>
    <t>911.62.152</t>
  </si>
  <si>
    <t>911.62.153</t>
  </si>
  <si>
    <t>911.62.168</t>
  </si>
  <si>
    <t>911.62.169</t>
  </si>
  <si>
    <t>911.62.180</t>
  </si>
  <si>
    <t>911.62.210</t>
  </si>
  <si>
    <t>911.62.230</t>
  </si>
  <si>
    <t>911.62.263</t>
  </si>
  <si>
    <t>911.62.281</t>
  </si>
  <si>
    <t>911.62.282</t>
  </si>
  <si>
    <t>911.62.296</t>
  </si>
  <si>
    <t>911.62.302</t>
  </si>
  <si>
    <t>911.62.305</t>
  </si>
  <si>
    <t>911.62.306</t>
  </si>
  <si>
    <t>911.62.330</t>
  </si>
  <si>
    <t>911.62.332</t>
  </si>
  <si>
    <t>911.62.335</t>
  </si>
  <si>
    <t>911.62.337</t>
  </si>
  <si>
    <t>911.62.338</t>
  </si>
  <si>
    <t>911.62.339</t>
  </si>
  <si>
    <t>911.62.507</t>
  </si>
  <si>
    <t>911.62.525</t>
  </si>
  <si>
    <t>911.62.684</t>
  </si>
  <si>
    <t>911.62.700</t>
  </si>
  <si>
    <t>911.62.722</t>
  </si>
  <si>
    <t>911.62.810</t>
  </si>
  <si>
    <t>911.62.811</t>
  </si>
  <si>
    <t>911.64.020</t>
  </si>
  <si>
    <t>911.64.021</t>
  </si>
  <si>
    <t>911.64.022</t>
  </si>
  <si>
    <t>911.64.023</t>
  </si>
  <si>
    <t>911.64.025</t>
  </si>
  <si>
    <t>911.64.045</t>
  </si>
  <si>
    <t>911.64.056</t>
  </si>
  <si>
    <t>911.64.058</t>
  </si>
  <si>
    <t>911.64.068</t>
  </si>
  <si>
    <t>911.64.080</t>
  </si>
  <si>
    <t>911.64.092</t>
  </si>
  <si>
    <t>911.64.104</t>
  </si>
  <si>
    <t>911.64.132</t>
  </si>
  <si>
    <t>911.64.160</t>
  </si>
  <si>
    <t>911.64.161</t>
  </si>
  <si>
    <t>911.64.162</t>
  </si>
  <si>
    <t>911.64.163</t>
  </si>
  <si>
    <t>911.64.164</t>
  </si>
  <si>
    <t>911.64.165</t>
  </si>
  <si>
    <t>911.64.166</t>
  </si>
  <si>
    <t>911.64.167</t>
  </si>
  <si>
    <t>911.64.168</t>
  </si>
  <si>
    <t>911.68.000</t>
  </si>
  <si>
    <t>911.68.004</t>
  </si>
  <si>
    <t>911.68.019</t>
  </si>
  <si>
    <t>911.68.023</t>
  </si>
  <si>
    <t>911.68.024</t>
  </si>
  <si>
    <t>911.68.025</t>
  </si>
  <si>
    <t>911.68.02D</t>
  </si>
  <si>
    <t>911.68.040</t>
  </si>
  <si>
    <t>911.68.041</t>
  </si>
  <si>
    <t>911.68.045</t>
  </si>
  <si>
    <t>911.68.046</t>
  </si>
  <si>
    <t>911.68.056</t>
  </si>
  <si>
    <t>911.68.057</t>
  </si>
  <si>
    <t>911.68.061</t>
  </si>
  <si>
    <t>911.68.180</t>
  </si>
  <si>
    <t>911.68.181</t>
  </si>
  <si>
    <t>911.68.182</t>
  </si>
  <si>
    <t>911.68.183</t>
  </si>
  <si>
    <t>911.68.184</t>
  </si>
  <si>
    <t>911.68.185</t>
  </si>
  <si>
    <t>911.68.186</t>
  </si>
  <si>
    <t>911.75.840</t>
  </si>
  <si>
    <t>911.75.928</t>
  </si>
  <si>
    <t>911.75.929</t>
  </si>
  <si>
    <t>911.75.967</t>
  </si>
  <si>
    <t>911.75.968</t>
  </si>
  <si>
    <t>911.75.969</t>
  </si>
  <si>
    <t>911.75.970</t>
  </si>
  <si>
    <t>911.75.973</t>
  </si>
  <si>
    <t>911.75.980</t>
  </si>
  <si>
    <t>911.75.981</t>
  </si>
  <si>
    <t>911.75.982</t>
  </si>
  <si>
    <t>911.75.983</t>
  </si>
  <si>
    <t>911.75.984</t>
  </si>
  <si>
    <t>911.76.011</t>
  </si>
  <si>
    <t>911.76.016</t>
  </si>
  <si>
    <t>911.76.035</t>
  </si>
  <si>
    <t>911.76.036</t>
  </si>
  <si>
    <t>911.77.200</t>
  </si>
  <si>
    <t>911.77.201</t>
  </si>
  <si>
    <t>911.77.202</t>
  </si>
  <si>
    <t>911.77.203</t>
  </si>
  <si>
    <t>911.77.204</t>
  </si>
  <si>
    <t>911.77.205</t>
  </si>
  <si>
    <t>911.77.206</t>
  </si>
  <si>
    <t>911.77.207</t>
  </si>
  <si>
    <t>911.77.208</t>
  </si>
  <si>
    <t>911.77.209</t>
  </si>
  <si>
    <t>911.77.210</t>
  </si>
  <si>
    <t>911.77.217</t>
  </si>
  <si>
    <t>911.77.235</t>
  </si>
  <si>
    <t>912.01.000</t>
  </si>
  <si>
    <t>912.01.001</t>
  </si>
  <si>
    <t>912.01.005</t>
  </si>
  <si>
    <t>912.01.006</t>
  </si>
  <si>
    <t>912.01.00X</t>
  </si>
  <si>
    <t>912.01.021</t>
  </si>
  <si>
    <t>912.01.022</t>
  </si>
  <si>
    <t>912.01.023</t>
  </si>
  <si>
    <t>912.01.024</t>
  </si>
  <si>
    <t>912.01.027</t>
  </si>
  <si>
    <t>912.02.003</t>
  </si>
  <si>
    <t>912.02.009</t>
  </si>
  <si>
    <t>912.02.010</t>
  </si>
  <si>
    <t>912.02.029</t>
  </si>
  <si>
    <t>912.02.045</t>
  </si>
  <si>
    <t>912.02.047</t>
  </si>
  <si>
    <t>912.02.048</t>
  </si>
  <si>
    <t>912.02.090</t>
  </si>
  <si>
    <t>912.02.091</t>
  </si>
  <si>
    <t>912.02.095</t>
  </si>
  <si>
    <t>912.03.014</t>
  </si>
  <si>
    <t>912.03.022</t>
  </si>
  <si>
    <t>912.05.231</t>
  </si>
  <si>
    <t>912.05.233</t>
  </si>
  <si>
    <t>912.05.237</t>
  </si>
  <si>
    <t>912.05.262</t>
  </si>
  <si>
    <t>912.05.263</t>
  </si>
  <si>
    <t>912.05.264</t>
  </si>
  <si>
    <t>912.05.265</t>
  </si>
  <si>
    <t>912.05.266</t>
  </si>
  <si>
    <t>912.05.267</t>
  </si>
  <si>
    <t>912.08.610</t>
  </si>
  <si>
    <t>912.08.613</t>
  </si>
  <si>
    <t>912.08.614</t>
  </si>
  <si>
    <t>912.08.615</t>
  </si>
  <si>
    <t>912.08.616</t>
  </si>
  <si>
    <t>912.08.617</t>
  </si>
  <si>
    <t>912.08.619</t>
  </si>
  <si>
    <t>912.08.620</t>
  </si>
  <si>
    <t>912.08.623</t>
  </si>
  <si>
    <t>912.08.624</t>
  </si>
  <si>
    <t>912.08.625</t>
  </si>
  <si>
    <t>912.08.626</t>
  </si>
  <si>
    <t>912.08.627</t>
  </si>
  <si>
    <t>912.08.629</t>
  </si>
  <si>
    <t>912.08.710</t>
  </si>
  <si>
    <t>912.08.711</t>
  </si>
  <si>
    <t>912.08.712</t>
  </si>
  <si>
    <t>912.08.716</t>
  </si>
  <si>
    <t>912.08.717</t>
  </si>
  <si>
    <t>912.08.718</t>
  </si>
  <si>
    <t>912.08.719</t>
  </si>
  <si>
    <t>912.08.720</t>
  </si>
  <si>
    <t>912.08.721</t>
  </si>
  <si>
    <t>912.08.722</t>
  </si>
  <si>
    <t>912.08.726</t>
  </si>
  <si>
    <t>912.08.727</t>
  </si>
  <si>
    <t>912.08.728</t>
  </si>
  <si>
    <t>912.08.729</t>
  </si>
  <si>
    <t>912.08.730</t>
  </si>
  <si>
    <t>912.08.731</t>
  </si>
  <si>
    <t>912.08.732</t>
  </si>
  <si>
    <t>912.08.736</t>
  </si>
  <si>
    <t>912.08.737</t>
  </si>
  <si>
    <t>912.08.738</t>
  </si>
  <si>
    <t>912.08.739</t>
  </si>
  <si>
    <t>912.08.740</t>
  </si>
  <si>
    <t>912.08.741</t>
  </si>
  <si>
    <t>912.08.742</t>
  </si>
  <si>
    <t>912.08.746</t>
  </si>
  <si>
    <t>912.08.747</t>
  </si>
  <si>
    <t>912.08.748</t>
  </si>
  <si>
    <t>912.08.749</t>
  </si>
  <si>
    <t>912.08.750</t>
  </si>
  <si>
    <t>912.08.751</t>
  </si>
  <si>
    <t>912.08.752</t>
  </si>
  <si>
    <t>912.08.756</t>
  </si>
  <si>
    <t>912.08.757</t>
  </si>
  <si>
    <t>912.08.758</t>
  </si>
  <si>
    <t>912.08.759</t>
  </si>
  <si>
    <t>912.08.760</t>
  </si>
  <si>
    <t>912.08.761</t>
  </si>
  <si>
    <t>912.08.762</t>
  </si>
  <si>
    <t>912.08.766</t>
  </si>
  <si>
    <t>912.08.767</t>
  </si>
  <si>
    <t>912.08.768</t>
  </si>
  <si>
    <t>912.08.769</t>
  </si>
  <si>
    <t>912.08.810</t>
  </si>
  <si>
    <t>912.08.811</t>
  </si>
  <si>
    <t>912.08.813</t>
  </si>
  <si>
    <t>912.08.814</t>
  </si>
  <si>
    <t>912.08.817</t>
  </si>
  <si>
    <t>912.08.819</t>
  </si>
  <si>
    <t>912.08.820</t>
  </si>
  <si>
    <t>912.08.821</t>
  </si>
  <si>
    <t>912.08.823</t>
  </si>
  <si>
    <t>912.08.824</t>
  </si>
  <si>
    <t>912.08.827</t>
  </si>
  <si>
    <t>912.08.829</t>
  </si>
  <si>
    <t>912.08.830</t>
  </si>
  <si>
    <t>912.08.831</t>
  </si>
  <si>
    <t>912.08.833</t>
  </si>
  <si>
    <t>912.08.834</t>
  </si>
  <si>
    <t>912.08.837</t>
  </si>
  <si>
    <t>912.08.839</t>
  </si>
  <si>
    <t>912.08.840</t>
  </si>
  <si>
    <t>912.08.841</t>
  </si>
  <si>
    <t>912.08.843</t>
  </si>
  <si>
    <t>912.08.844</t>
  </si>
  <si>
    <t>912.08.847</t>
  </si>
  <si>
    <t>912.08.849</t>
  </si>
  <si>
    <t>912.08.850</t>
  </si>
  <si>
    <t>912.08.851</t>
  </si>
  <si>
    <t>912.08.853</t>
  </si>
  <si>
    <t>912.08.854</t>
  </si>
  <si>
    <t>912.08.857</t>
  </si>
  <si>
    <t>912.08.859</t>
  </si>
  <si>
    <t>912.08.860</t>
  </si>
  <si>
    <t>912.08.861</t>
  </si>
  <si>
    <t>912.08.863</t>
  </si>
  <si>
    <t>912.08.864</t>
  </si>
  <si>
    <t>912.08.867</t>
  </si>
  <si>
    <t>912.08.869</t>
  </si>
  <si>
    <t>912.09.210</t>
  </si>
  <si>
    <t>912.09.500</t>
  </si>
  <si>
    <t>912.09.50X</t>
  </si>
  <si>
    <t>912.09.510</t>
  </si>
  <si>
    <t>912.09.518</t>
  </si>
  <si>
    <t>912.09.51X</t>
  </si>
  <si>
    <t>912.09.521</t>
  </si>
  <si>
    <t>912.09.52X</t>
  </si>
  <si>
    <t>912.09.53X</t>
  </si>
  <si>
    <t>912.09.54X</t>
  </si>
  <si>
    <t>912.09.55X</t>
  </si>
  <si>
    <t>912.09.56X</t>
  </si>
  <si>
    <t>912.09.57X</t>
  </si>
  <si>
    <t>912.09.580</t>
  </si>
  <si>
    <t>912.09.584</t>
  </si>
  <si>
    <t>912.09.589</t>
  </si>
  <si>
    <t>912.09.590</t>
  </si>
  <si>
    <t>912.09.592</t>
  </si>
  <si>
    <t>912.09.594</t>
  </si>
  <si>
    <t>912.10.605</t>
  </si>
  <si>
    <t>916.00.007</t>
  </si>
  <si>
    <t>916.00.051</t>
  </si>
  <si>
    <t>916.00.603</t>
  </si>
  <si>
    <t>916.00.606</t>
  </si>
  <si>
    <t>916.01.007</t>
  </si>
  <si>
    <t>916.01.051</t>
  </si>
  <si>
    <t>916.02.153</t>
  </si>
  <si>
    <t>916.02.400</t>
  </si>
  <si>
    <t>916.02.431</t>
  </si>
  <si>
    <t>916.02.435</t>
  </si>
  <si>
    <t>916.02.465</t>
  </si>
  <si>
    <t>916.02.500</t>
  </si>
  <si>
    <t>916.02.531</t>
  </si>
  <si>
    <t>916.02.536</t>
  </si>
  <si>
    <t>916.02.5X1</t>
  </si>
  <si>
    <t>916.02.5X2</t>
  </si>
  <si>
    <t>916.02.5X3</t>
  </si>
  <si>
    <t>916.02.5X4</t>
  </si>
  <si>
    <t>916.02.5X5</t>
  </si>
  <si>
    <t>916.02.5X6</t>
  </si>
  <si>
    <t>916.02.5X7</t>
  </si>
  <si>
    <t>916.04.13X</t>
  </si>
  <si>
    <t>916.07.100</t>
  </si>
  <si>
    <t>916.07.200</t>
  </si>
  <si>
    <t>916.07.231</t>
  </si>
  <si>
    <t>916.07.331</t>
  </si>
  <si>
    <t>916.07.415</t>
  </si>
  <si>
    <t>916.07.431</t>
  </si>
  <si>
    <t>916.07.500</t>
  </si>
  <si>
    <t>916.07.531</t>
  </si>
  <si>
    <t>916.09.012</t>
  </si>
  <si>
    <t>916.09.017</t>
  </si>
  <si>
    <t>916.09.018</t>
  </si>
  <si>
    <t>916.09.019</t>
  </si>
  <si>
    <t>916.09.021</t>
  </si>
  <si>
    <t>916.09.026</t>
  </si>
  <si>
    <t>916.09.065</t>
  </si>
  <si>
    <t>916.09.066</t>
  </si>
  <si>
    <t>916.09.074</t>
  </si>
  <si>
    <t>916.09.078</t>
  </si>
  <si>
    <t>916.09.08X</t>
  </si>
  <si>
    <t>916.09.08Х</t>
  </si>
  <si>
    <t>916.09.09Х</t>
  </si>
  <si>
    <t>916.09.731</t>
  </si>
  <si>
    <t>916.10.400</t>
  </si>
  <si>
    <t>916.10.402</t>
  </si>
  <si>
    <t>916.12.400</t>
  </si>
  <si>
    <t>916.12.402</t>
  </si>
  <si>
    <t>916.20.102</t>
  </si>
  <si>
    <t>916.22.001</t>
  </si>
  <si>
    <t>916.22.002</t>
  </si>
  <si>
    <t>916.22.003</t>
  </si>
  <si>
    <t>916.22.004</t>
  </si>
  <si>
    <t>916.22.005</t>
  </si>
  <si>
    <t>916.22.006</t>
  </si>
  <si>
    <t>916.22.007</t>
  </si>
  <si>
    <t>916.22.008</t>
  </si>
  <si>
    <t>916.22.009</t>
  </si>
  <si>
    <t>916.22.010</t>
  </si>
  <si>
    <t>916.22.011</t>
  </si>
  <si>
    <t>916.22.012</t>
  </si>
  <si>
    <t>916.22.013</t>
  </si>
  <si>
    <t>916.22.014</t>
  </si>
  <si>
    <t>916.22.015</t>
  </si>
  <si>
    <t>916.22.016</t>
  </si>
  <si>
    <t>916.22.017</t>
  </si>
  <si>
    <t>916.22.018</t>
  </si>
  <si>
    <t>916.22.019</t>
  </si>
  <si>
    <t>916.22.020</t>
  </si>
  <si>
    <t>916.22.021</t>
  </si>
  <si>
    <t>916.22.022</t>
  </si>
  <si>
    <t>916.22.023</t>
  </si>
  <si>
    <t>916.22.024</t>
  </si>
  <si>
    <t>916.22.025</t>
  </si>
  <si>
    <t>916.22.026</t>
  </si>
  <si>
    <t>916.22.101</t>
  </si>
  <si>
    <t>916.22.102</t>
  </si>
  <si>
    <t>916.22.103</t>
  </si>
  <si>
    <t>916.22.104</t>
  </si>
  <si>
    <t>916.22.105</t>
  </si>
  <si>
    <t>916.22.106</t>
  </si>
  <si>
    <t>916.22.107</t>
  </si>
  <si>
    <t>916.22.108</t>
  </si>
  <si>
    <t>916.22.109</t>
  </si>
  <si>
    <t>916.22.110</t>
  </si>
  <si>
    <t>916.22.111</t>
  </si>
  <si>
    <t>916.22.112</t>
  </si>
  <si>
    <t>916.22.113</t>
  </si>
  <si>
    <t>916.22.114</t>
  </si>
  <si>
    <t>916.22.115</t>
  </si>
  <si>
    <t>916.22.116</t>
  </si>
  <si>
    <t>916.22.117</t>
  </si>
  <si>
    <t>916.22.118</t>
  </si>
  <si>
    <t>916.22.119</t>
  </si>
  <si>
    <t>916.22.120</t>
  </si>
  <si>
    <t>916.22.121</t>
  </si>
  <si>
    <t>916.22.122</t>
  </si>
  <si>
    <t>916.22.123</t>
  </si>
  <si>
    <t>916.22.124</t>
  </si>
  <si>
    <t>916.22.125</t>
  </si>
  <si>
    <t>916.22.126</t>
  </si>
  <si>
    <t>916.22.202</t>
  </si>
  <si>
    <t>916.22.203</t>
  </si>
  <si>
    <t>916.22.204</t>
  </si>
  <si>
    <t>916.22.205</t>
  </si>
  <si>
    <t>916.22.206</t>
  </si>
  <si>
    <t>916.22.207</t>
  </si>
  <si>
    <t>916.22.208</t>
  </si>
  <si>
    <t>916.22.209</t>
  </si>
  <si>
    <t>916.22.210</t>
  </si>
  <si>
    <t>916.22.211</t>
  </si>
  <si>
    <t>916.22.212</t>
  </si>
  <si>
    <t>916.22.213</t>
  </si>
  <si>
    <t>916.22.214</t>
  </si>
  <si>
    <t>916.22.215</t>
  </si>
  <si>
    <t>916.22.216</t>
  </si>
  <si>
    <t>916.22.217</t>
  </si>
  <si>
    <t>916.22.218</t>
  </si>
  <si>
    <t>916.22.219</t>
  </si>
  <si>
    <t>916.22.220</t>
  </si>
  <si>
    <t>916.22.221</t>
  </si>
  <si>
    <t>916.22.222</t>
  </si>
  <si>
    <t>916.22.223</t>
  </si>
  <si>
    <t>916.22.224</t>
  </si>
  <si>
    <t>916.22.225</t>
  </si>
  <si>
    <t>916.22.226</t>
  </si>
  <si>
    <t>916.22.302</t>
  </si>
  <si>
    <t>916.22.303</t>
  </si>
  <si>
    <t>916.22.304</t>
  </si>
  <si>
    <t>916.22.305</t>
  </si>
  <si>
    <t>916.22.306</t>
  </si>
  <si>
    <t>916.22.307</t>
  </si>
  <si>
    <t>916.22.308</t>
  </si>
  <si>
    <t>916.22.309</t>
  </si>
  <si>
    <t>916.22.310</t>
  </si>
  <si>
    <t>916.22.311</t>
  </si>
  <si>
    <t>916.22.312</t>
  </si>
  <si>
    <t>916.22.313</t>
  </si>
  <si>
    <t>916.22.314</t>
  </si>
  <si>
    <t>916.22.315</t>
  </si>
  <si>
    <t>916.22.316</t>
  </si>
  <si>
    <t>916.22.317</t>
  </si>
  <si>
    <t>916.22.318</t>
  </si>
  <si>
    <t>916.22.319</t>
  </si>
  <si>
    <t>916.22.320</t>
  </si>
  <si>
    <t>916.22.321</t>
  </si>
  <si>
    <t>916.22.322</t>
  </si>
  <si>
    <t>916.22.323</t>
  </si>
  <si>
    <t>916.22.324</t>
  </si>
  <si>
    <t>916.22.325</t>
  </si>
  <si>
    <t>916.22.326</t>
  </si>
  <si>
    <t>916.22.401</t>
  </si>
  <si>
    <t>916.22.402</t>
  </si>
  <si>
    <t>916.22.403</t>
  </si>
  <si>
    <t>916.22.404</t>
  </si>
  <si>
    <t>916.22.405</t>
  </si>
  <si>
    <t>916.22.406</t>
  </si>
  <si>
    <t>916.22.407</t>
  </si>
  <si>
    <t>916.22.408</t>
  </si>
  <si>
    <t>916.22.409</t>
  </si>
  <si>
    <t>916.22.410</t>
  </si>
  <si>
    <t>916.22.411</t>
  </si>
  <si>
    <t>916.22.412</t>
  </si>
  <si>
    <t>916.22.413</t>
  </si>
  <si>
    <t>916.22.414</t>
  </si>
  <si>
    <t>916.22.415</t>
  </si>
  <si>
    <t>916.22.416</t>
  </si>
  <si>
    <t>916.22.417</t>
  </si>
  <si>
    <t>916.22.418</t>
  </si>
  <si>
    <t>916.22.419</t>
  </si>
  <si>
    <t>916.22.420</t>
  </si>
  <si>
    <t>916.22.421</t>
  </si>
  <si>
    <t>916.22.422</t>
  </si>
  <si>
    <t>916.22.423</t>
  </si>
  <si>
    <t>916.22.424</t>
  </si>
  <si>
    <t>916.22.425</t>
  </si>
  <si>
    <t>916.22.426</t>
  </si>
  <si>
    <t>916.22.501</t>
  </si>
  <si>
    <t>916.22.502</t>
  </si>
  <si>
    <t>916.22.503</t>
  </si>
  <si>
    <t>916.22.504</t>
  </si>
  <si>
    <t>916.22.505</t>
  </si>
  <si>
    <t>916.22.506</t>
  </si>
  <si>
    <t>916.22.507</t>
  </si>
  <si>
    <t>916.22.508</t>
  </si>
  <si>
    <t>916.22.509</t>
  </si>
  <si>
    <t>916.22.510</t>
  </si>
  <si>
    <t>916.22.511</t>
  </si>
  <si>
    <t>916.22.512</t>
  </si>
  <si>
    <t>916.22.513</t>
  </si>
  <si>
    <t>916.22.514</t>
  </si>
  <si>
    <t>916.22.515</t>
  </si>
  <si>
    <t>916.22.516</t>
  </si>
  <si>
    <t>916.22.517</t>
  </si>
  <si>
    <t>916.22.518</t>
  </si>
  <si>
    <t>916.22.519</t>
  </si>
  <si>
    <t>916.22.520</t>
  </si>
  <si>
    <t>916.22.521</t>
  </si>
  <si>
    <t>916.22.522</t>
  </si>
  <si>
    <t>916.22.523</t>
  </si>
  <si>
    <t>916.22.524</t>
  </si>
  <si>
    <t>916.22.525</t>
  </si>
  <si>
    <t>916.22.526</t>
  </si>
  <si>
    <t>916.22.602</t>
  </si>
  <si>
    <t>916.22.603</t>
  </si>
  <si>
    <t>916.22.604</t>
  </si>
  <si>
    <t>916.22.605</t>
  </si>
  <si>
    <t>916.22.606</t>
  </si>
  <si>
    <t>916.22.607</t>
  </si>
  <si>
    <t>916.22.608</t>
  </si>
  <si>
    <t>916.22.610</t>
  </si>
  <si>
    <t>916.22.701</t>
  </si>
  <si>
    <t>916.22.702</t>
  </si>
  <si>
    <t>916.22.703</t>
  </si>
  <si>
    <t>916.22.705</t>
  </si>
  <si>
    <t>916.22.706</t>
  </si>
  <si>
    <t>916.22.707</t>
  </si>
  <si>
    <t>916.22.708</t>
  </si>
  <si>
    <t>916.22.709</t>
  </si>
  <si>
    <t>916.22.710</t>
  </si>
  <si>
    <t>916.23.001</t>
  </si>
  <si>
    <t>916.23.002</t>
  </si>
  <si>
    <t>916.23.003</t>
  </si>
  <si>
    <t>916.23.004</t>
  </si>
  <si>
    <t>916.23.005</t>
  </si>
  <si>
    <t>916.23.006</t>
  </si>
  <si>
    <t>916.23.007</t>
  </si>
  <si>
    <t>916.23.008</t>
  </si>
  <si>
    <t>916.23.009</t>
  </si>
  <si>
    <t>916.23.010</t>
  </si>
  <si>
    <t>916.23.011</t>
  </si>
  <si>
    <t>916.23.012</t>
  </si>
  <si>
    <t>916.23.013</t>
  </si>
  <si>
    <t>916.23.014</t>
  </si>
  <si>
    <t>916.23.015</t>
  </si>
  <si>
    <t>916.23.016</t>
  </si>
  <si>
    <t>916.23.017</t>
  </si>
  <si>
    <t>916.23.018</t>
  </si>
  <si>
    <t>916.23.019</t>
  </si>
  <si>
    <t>916.23.020</t>
  </si>
  <si>
    <t>916.23.021</t>
  </si>
  <si>
    <t>916.23.022</t>
  </si>
  <si>
    <t>916.23.023</t>
  </si>
  <si>
    <t>916.23.024</t>
  </si>
  <si>
    <t>916.23.025</t>
  </si>
  <si>
    <t>916.23.026</t>
  </si>
  <si>
    <t>916.23.102</t>
  </si>
  <si>
    <t>916.23.103</t>
  </si>
  <si>
    <t>916.23.104</t>
  </si>
  <si>
    <t>916.23.105</t>
  </si>
  <si>
    <t>916.23.106</t>
  </si>
  <si>
    <t>916.23.107</t>
  </si>
  <si>
    <t>916.23.108</t>
  </si>
  <si>
    <t>916.23.109</t>
  </si>
  <si>
    <t>916.23.110</t>
  </si>
  <si>
    <t>916.23.111</t>
  </si>
  <si>
    <t>916.23.112</t>
  </si>
  <si>
    <t>916.23.113</t>
  </si>
  <si>
    <t>916.23.114</t>
  </si>
  <si>
    <t>916.23.115</t>
  </si>
  <si>
    <t>916.23.116</t>
  </si>
  <si>
    <t>916.23.117</t>
  </si>
  <si>
    <t>916.23.118</t>
  </si>
  <si>
    <t>916.23.119</t>
  </si>
  <si>
    <t>916.23.120</t>
  </si>
  <si>
    <t>916.23.121</t>
  </si>
  <si>
    <t>916.23.122</t>
  </si>
  <si>
    <t>916.23.123</t>
  </si>
  <si>
    <t>916.23.124</t>
  </si>
  <si>
    <t>916.23.125</t>
  </si>
  <si>
    <t>916.23.126</t>
  </si>
  <si>
    <t>916.23.201</t>
  </si>
  <si>
    <t>916.23.202</t>
  </si>
  <si>
    <t>916.23.203</t>
  </si>
  <si>
    <t>916.23.204</t>
  </si>
  <si>
    <t>916.23.205</t>
  </si>
  <si>
    <t>916.23.206</t>
  </si>
  <si>
    <t>916.23.207</t>
  </si>
  <si>
    <t>916.23.208</t>
  </si>
  <si>
    <t>916.23.209</t>
  </si>
  <si>
    <t>916.23.210</t>
  </si>
  <si>
    <t>916.23.211</t>
  </si>
  <si>
    <t>916.23.212</t>
  </si>
  <si>
    <t>916.23.213</t>
  </si>
  <si>
    <t>916.23.214</t>
  </si>
  <si>
    <t>916.23.215</t>
  </si>
  <si>
    <t>916.23.216</t>
  </si>
  <si>
    <t>916.23.217</t>
  </si>
  <si>
    <t>916.23.218</t>
  </si>
  <si>
    <t>916.23.219</t>
  </si>
  <si>
    <t>916.23.220</t>
  </si>
  <si>
    <t>916.23.221</t>
  </si>
  <si>
    <t>916.23.222</t>
  </si>
  <si>
    <t>916.23.223</t>
  </si>
  <si>
    <t>916.23.224</t>
  </si>
  <si>
    <t>916.23.225</t>
  </si>
  <si>
    <t>916.23.226</t>
  </si>
  <si>
    <t>916.23.301</t>
  </si>
  <si>
    <t>916.23.302</t>
  </si>
  <si>
    <t>916.23.303</t>
  </si>
  <si>
    <t>916.23.304</t>
  </si>
  <si>
    <t>916.23.305</t>
  </si>
  <si>
    <t>916.23.306</t>
  </si>
  <si>
    <t>916.23.307</t>
  </si>
  <si>
    <t>916.23.308</t>
  </si>
  <si>
    <t>916.23.309</t>
  </si>
  <si>
    <t>916.23.310</t>
  </si>
  <si>
    <t>916.23.900</t>
  </si>
  <si>
    <t>916.23.901</t>
  </si>
  <si>
    <t>916.23.902</t>
  </si>
  <si>
    <t>916.23.903</t>
  </si>
  <si>
    <t>916.31.400</t>
  </si>
  <si>
    <t>916.31.401</t>
  </si>
  <si>
    <t>916.31.402</t>
  </si>
  <si>
    <t>916.59.007</t>
  </si>
  <si>
    <t>916.59.008</t>
  </si>
  <si>
    <t>916.59.202</t>
  </si>
  <si>
    <t>916.59.203</t>
  </si>
  <si>
    <t>916.59.407</t>
  </si>
  <si>
    <t>916.59.408</t>
  </si>
  <si>
    <t>916.59.410</t>
  </si>
  <si>
    <t>916.59.900</t>
  </si>
  <si>
    <t>916.80.000</t>
  </si>
  <si>
    <t>916.80.002</t>
  </si>
  <si>
    <t>916.91.000</t>
  </si>
  <si>
    <t>916.91.020</t>
  </si>
  <si>
    <t>916.91.040</t>
  </si>
  <si>
    <t>916.91.070</t>
  </si>
  <si>
    <t>916.91.100</t>
  </si>
  <si>
    <t>916.91.120</t>
  </si>
  <si>
    <t>916.91.180</t>
  </si>
  <si>
    <t>916.91.182</t>
  </si>
  <si>
    <t>916.91.190</t>
  </si>
  <si>
    <t>916.91.191</t>
  </si>
  <si>
    <t>916.91.192</t>
  </si>
  <si>
    <t>916.91.300</t>
  </si>
  <si>
    <t>916.91.320</t>
  </si>
  <si>
    <t>916.91.340</t>
  </si>
  <si>
    <t>916.91.360</t>
  </si>
  <si>
    <t>916.91.370</t>
  </si>
  <si>
    <t>916.91.380</t>
  </si>
  <si>
    <t>916.91.401</t>
  </si>
  <si>
    <t>916.91.800</t>
  </si>
  <si>
    <t>916.91.830</t>
  </si>
  <si>
    <t>916.91.850</t>
  </si>
  <si>
    <t>916.91.870</t>
  </si>
  <si>
    <t>916.91.900</t>
  </si>
  <si>
    <t>916.91.901</t>
  </si>
  <si>
    <t>916.91.902</t>
  </si>
  <si>
    <t>916.91.950</t>
  </si>
  <si>
    <t>916.91.951</t>
  </si>
  <si>
    <t>916.91.952</t>
  </si>
  <si>
    <t>916.99.012</t>
  </si>
  <si>
    <t>916.99.013</t>
  </si>
  <si>
    <t>917.04.000</t>
  </si>
  <si>
    <t>917.42.021</t>
  </si>
  <si>
    <t>917.42.027</t>
  </si>
  <si>
    <t>917.42.029</t>
  </si>
  <si>
    <t>917.42.120</t>
  </si>
  <si>
    <t>917.42.122</t>
  </si>
  <si>
    <t>917.44.081</t>
  </si>
  <si>
    <t>917.44.087</t>
  </si>
  <si>
    <t>917.44.105</t>
  </si>
  <si>
    <t>917.44.107</t>
  </si>
  <si>
    <t>917.44.108</t>
  </si>
  <si>
    <t>917.44.109</t>
  </si>
  <si>
    <t>917.44.143</t>
  </si>
  <si>
    <t>917.46.500</t>
  </si>
  <si>
    <t>917.46.501</t>
  </si>
  <si>
    <t>917.46.502</t>
  </si>
  <si>
    <t>917.46.508</t>
  </si>
  <si>
    <t>917.46.520</t>
  </si>
  <si>
    <t>917.46.700</t>
  </si>
  <si>
    <t>917.46.701</t>
  </si>
  <si>
    <t>917.50.340</t>
  </si>
  <si>
    <t>917.50.360</t>
  </si>
  <si>
    <t>917.50.511</t>
  </si>
  <si>
    <t>917.54.520</t>
  </si>
  <si>
    <t>917.54.521</t>
  </si>
  <si>
    <t>917.54.528</t>
  </si>
  <si>
    <t>917.54.570</t>
  </si>
  <si>
    <t>917.54.900</t>
  </si>
  <si>
    <t>917.54.901</t>
  </si>
  <si>
    <t>917.54.908</t>
  </si>
  <si>
    <t>917.56.000</t>
  </si>
  <si>
    <t>917.56.005</t>
  </si>
  <si>
    <t>917.56.008</t>
  </si>
  <si>
    <t>917.56.018</t>
  </si>
  <si>
    <t>917.56.020</t>
  </si>
  <si>
    <t>917.56.050</t>
  </si>
  <si>
    <t>917.56.055</t>
  </si>
  <si>
    <t>917.56.058</t>
  </si>
  <si>
    <t>917.56.068</t>
  </si>
  <si>
    <t>917.56.070</t>
  </si>
  <si>
    <t>917.56.120</t>
  </si>
  <si>
    <t>917.56.170</t>
  </si>
  <si>
    <t>917.56.200</t>
  </si>
  <si>
    <t>917.56.220</t>
  </si>
  <si>
    <t>917.80.214</t>
  </si>
  <si>
    <t>917.80.224</t>
  </si>
  <si>
    <t>917.80.234</t>
  </si>
  <si>
    <t>917.80.318</t>
  </si>
  <si>
    <t>917.80.365</t>
  </si>
  <si>
    <t>917.80.721</t>
  </si>
  <si>
    <t>917.80.722</t>
  </si>
  <si>
    <t>917.80.904</t>
  </si>
  <si>
    <t>917.80.905</t>
  </si>
  <si>
    <t>917.80.915</t>
  </si>
  <si>
    <t>917.80.922</t>
  </si>
  <si>
    <t>917.80.924</t>
  </si>
  <si>
    <t>917.80.944</t>
  </si>
  <si>
    <t>917.80.964</t>
  </si>
  <si>
    <t>917.80.984</t>
  </si>
  <si>
    <t>917.81.094</t>
  </si>
  <si>
    <t>917.81.104</t>
  </si>
  <si>
    <t>917.81.105</t>
  </si>
  <si>
    <t>917.81.210</t>
  </si>
  <si>
    <t>917.81.280</t>
  </si>
  <si>
    <t>917.81.400</t>
  </si>
  <si>
    <t>917.81.401</t>
  </si>
  <si>
    <t>917.81.410</t>
  </si>
  <si>
    <t>917.81.411</t>
  </si>
  <si>
    <t>917.81.420</t>
  </si>
  <si>
    <t>917.81.421</t>
  </si>
  <si>
    <t>917.81.425</t>
  </si>
  <si>
    <t>917.81.430</t>
  </si>
  <si>
    <t>917.81.431</t>
  </si>
  <si>
    <t>917.81.450</t>
  </si>
  <si>
    <t>917.81.451</t>
  </si>
  <si>
    <t>917.81.458</t>
  </si>
  <si>
    <t>917.81.460</t>
  </si>
  <si>
    <t>917.81.461</t>
  </si>
  <si>
    <t>917.81.468</t>
  </si>
  <si>
    <t>917.81.470</t>
  </si>
  <si>
    <t>917.81.471</t>
  </si>
  <si>
    <t>917.81.478</t>
  </si>
  <si>
    <t>917.81.480</t>
  </si>
  <si>
    <t>917.81.481</t>
  </si>
  <si>
    <t>917.81.488</t>
  </si>
  <si>
    <t>917.81.520</t>
  </si>
  <si>
    <t>917.81.540</t>
  </si>
  <si>
    <t>917.81.541</t>
  </si>
  <si>
    <t>917.81.542</t>
  </si>
  <si>
    <t>917.81.543</t>
  </si>
  <si>
    <t>917.81.544</t>
  </si>
  <si>
    <t>917.81.801</t>
  </si>
  <si>
    <t>917.81.802</t>
  </si>
  <si>
    <t>917.81.803</t>
  </si>
  <si>
    <t>917.81.902</t>
  </si>
  <si>
    <t>917.81.950</t>
  </si>
  <si>
    <t>917.82.200</t>
  </si>
  <si>
    <t>917.82.208</t>
  </si>
  <si>
    <t>917.82.230</t>
  </si>
  <si>
    <t>917.90.052</t>
  </si>
  <si>
    <t>917.90.054</t>
  </si>
  <si>
    <t>917.90.055</t>
  </si>
  <si>
    <t>917.90.058</t>
  </si>
  <si>
    <t>917.90.070</t>
  </si>
  <si>
    <t>917.90.071</t>
  </si>
  <si>
    <t>917.90.074</t>
  </si>
  <si>
    <t>917.90.075</t>
  </si>
  <si>
    <t>917.90.214</t>
  </si>
  <si>
    <t>917.90.265</t>
  </si>
  <si>
    <t>917.90.266</t>
  </si>
  <si>
    <t>917.90.310</t>
  </si>
  <si>
    <t>917.90.318</t>
  </si>
  <si>
    <t>917.90.441</t>
  </si>
  <si>
    <t>917.90.442</t>
  </si>
  <si>
    <t>917.90.443</t>
  </si>
  <si>
    <t>917.90.444</t>
  </si>
  <si>
    <t>917.90.445</t>
  </si>
  <si>
    <t>917.90.450</t>
  </si>
  <si>
    <t>917.90.451</t>
  </si>
  <si>
    <t>917.90.460</t>
  </si>
  <si>
    <t>917.90.461</t>
  </si>
  <si>
    <t>917.90.462</t>
  </si>
  <si>
    <t>917.90.463</t>
  </si>
  <si>
    <t>917.90.464</t>
  </si>
  <si>
    <t>917.90.465</t>
  </si>
  <si>
    <t>917.90.466</t>
  </si>
  <si>
    <t>917.90.467</t>
  </si>
  <si>
    <t>917.90.471</t>
  </si>
  <si>
    <t>917.90.477</t>
  </si>
  <si>
    <t>917.90.497</t>
  </si>
  <si>
    <t>917.90.500</t>
  </si>
  <si>
    <t>917.90.501</t>
  </si>
  <si>
    <t>917.90.502</t>
  </si>
  <si>
    <t>917.90.510</t>
  </si>
  <si>
    <t>917.90.511</t>
  </si>
  <si>
    <t>917.90.512</t>
  </si>
  <si>
    <t>917.90.560</t>
  </si>
  <si>
    <t>917.90.561</t>
  </si>
  <si>
    <t>917.90.562</t>
  </si>
  <si>
    <t>917.90.563</t>
  </si>
  <si>
    <t>917.90.564</t>
  </si>
  <si>
    <t>917.90.565</t>
  </si>
  <si>
    <t>917.90.566</t>
  </si>
  <si>
    <t>917.90.567</t>
  </si>
  <si>
    <t>917.91.013</t>
  </si>
  <si>
    <t>917.91.176</t>
  </si>
  <si>
    <t>917.92.034</t>
  </si>
  <si>
    <t>917.92.044</t>
  </si>
  <si>
    <t>917.93.019</t>
  </si>
  <si>
    <t>917.93.023</t>
  </si>
  <si>
    <t>917.93.207</t>
  </si>
  <si>
    <t>917.93.208</t>
  </si>
  <si>
    <t>917.93.213</t>
  </si>
  <si>
    <t>917.93.306</t>
  </si>
  <si>
    <t>917.93.307</t>
  </si>
  <si>
    <t>917.93.380</t>
  </si>
  <si>
    <t>917.93.390</t>
  </si>
  <si>
    <t>917.93.391</t>
  </si>
  <si>
    <t>917.93.600</t>
  </si>
  <si>
    <t>917.93.611</t>
  </si>
  <si>
    <t>921.01.103</t>
  </si>
  <si>
    <t>921.07.116</t>
  </si>
  <si>
    <t>921.07.400</t>
  </si>
  <si>
    <t>921.08.590</t>
  </si>
  <si>
    <t>921.09.111</t>
  </si>
  <si>
    <t>922.00.270</t>
  </si>
  <si>
    <t>922.00.290</t>
  </si>
  <si>
    <t>922.00.390</t>
  </si>
  <si>
    <t>922.00.990</t>
  </si>
  <si>
    <t>922.01.303</t>
  </si>
  <si>
    <t>922.01.341</t>
  </si>
  <si>
    <t>922.01.390</t>
  </si>
  <si>
    <t>922.01.490</t>
  </si>
  <si>
    <t>922.01.990</t>
  </si>
  <si>
    <t>922.02.003</t>
  </si>
  <si>
    <t>922.02.103</t>
  </si>
  <si>
    <t>922.02.290</t>
  </si>
  <si>
    <t>922.02.390</t>
  </si>
  <si>
    <t>922.02.490</t>
  </si>
  <si>
    <t>922.02.590</t>
  </si>
  <si>
    <t>922.02.699</t>
  </si>
  <si>
    <t>922.02.799</t>
  </si>
  <si>
    <t>922.03.103</t>
  </si>
  <si>
    <t>922.04.041</t>
  </si>
  <si>
    <t>922.04.582</t>
  </si>
  <si>
    <t>922.05.670</t>
  </si>
  <si>
    <t>922.06.006</t>
  </si>
  <si>
    <t>922.08.190</t>
  </si>
  <si>
    <t>922.11.103</t>
  </si>
  <si>
    <t>922.11.190</t>
  </si>
  <si>
    <t>922.11.203</t>
  </si>
  <si>
    <t>922.11.290</t>
  </si>
  <si>
    <t>922.11.582</t>
  </si>
  <si>
    <t>922.11.770</t>
  </si>
  <si>
    <t>922.12.000</t>
  </si>
  <si>
    <t>922.12.003</t>
  </si>
  <si>
    <t>922.12.090</t>
  </si>
  <si>
    <t>922.12.103</t>
  </si>
  <si>
    <t>922.12.190</t>
  </si>
  <si>
    <t>922.12.200</t>
  </si>
  <si>
    <t>922.12.203</t>
  </si>
  <si>
    <t>922.12.290</t>
  </si>
  <si>
    <t>922.12.303</t>
  </si>
  <si>
    <t>922.12.390</t>
  </si>
  <si>
    <t>922.12.400</t>
  </si>
  <si>
    <t>922.12.403</t>
  </si>
  <si>
    <t>922.12.490</t>
  </si>
  <si>
    <t>922.12.600</t>
  </si>
  <si>
    <t>922.12.603</t>
  </si>
  <si>
    <t>922.12.690</t>
  </si>
  <si>
    <t>922.13.400</t>
  </si>
  <si>
    <t>922.13.403</t>
  </si>
  <si>
    <t>922.13.490</t>
  </si>
  <si>
    <t>922.13.4X0</t>
  </si>
  <si>
    <t>922.13.4X1</t>
  </si>
  <si>
    <t>922.13.500</t>
  </si>
  <si>
    <t>922.13.503</t>
  </si>
  <si>
    <t>922.13.590</t>
  </si>
  <si>
    <t>922.13.600</t>
  </si>
  <si>
    <t>922.13.603</t>
  </si>
  <si>
    <t>922.13.690</t>
  </si>
  <si>
    <t>922.13.700</t>
  </si>
  <si>
    <t>922.13.703</t>
  </si>
  <si>
    <t>922.13.790</t>
  </si>
  <si>
    <t>922.13.849</t>
  </si>
  <si>
    <t>922.15.003</t>
  </si>
  <si>
    <t>922.15.070</t>
  </si>
  <si>
    <t>922.15.090</t>
  </si>
  <si>
    <t>922.15.103</t>
  </si>
  <si>
    <t>922.15.170</t>
  </si>
  <si>
    <t>922.15.190</t>
  </si>
  <si>
    <t>922.15.530</t>
  </si>
  <si>
    <t>922.15.538</t>
  </si>
  <si>
    <t>922.15.543</t>
  </si>
  <si>
    <t>922.15.579</t>
  </si>
  <si>
    <t>922.15.597</t>
  </si>
  <si>
    <t>922.15.606</t>
  </si>
  <si>
    <t>922.15.640</t>
  </si>
  <si>
    <t>922.15.641</t>
  </si>
  <si>
    <t>922.15.654</t>
  </si>
  <si>
    <t>922.15.655</t>
  </si>
  <si>
    <t>922.15.747</t>
  </si>
  <si>
    <t>922.19.040</t>
  </si>
  <si>
    <t>922.19.102</t>
  </si>
  <si>
    <t>922.19.302</t>
  </si>
  <si>
    <t>922.19.502</t>
  </si>
  <si>
    <t>922.19.700</t>
  </si>
  <si>
    <t>922.19.710</t>
  </si>
  <si>
    <t>922.19.741</t>
  </si>
  <si>
    <t>922.19.746</t>
  </si>
  <si>
    <t>922.19.771</t>
  </si>
  <si>
    <t>922.19.782</t>
  </si>
  <si>
    <t>922.20.400</t>
  </si>
  <si>
    <t>922.20.443</t>
  </si>
  <si>
    <t>922.20.502</t>
  </si>
  <si>
    <t>922.20.518</t>
  </si>
  <si>
    <t>922.20.540</t>
  </si>
  <si>
    <t>922.20.602</t>
  </si>
  <si>
    <t>922.20.640</t>
  </si>
  <si>
    <t>922.22.090</t>
  </si>
  <si>
    <t>922.22.190</t>
  </si>
  <si>
    <t>922.22.290</t>
  </si>
  <si>
    <t>922.22.770</t>
  </si>
  <si>
    <t>922.22.771</t>
  </si>
  <si>
    <t>922.23.200</t>
  </si>
  <si>
    <t>922.23.21X</t>
  </si>
  <si>
    <t>922.23.241</t>
  </si>
  <si>
    <t>922.23.246</t>
  </si>
  <si>
    <t>922.23.271</t>
  </si>
  <si>
    <t>922.23.282</t>
  </si>
  <si>
    <t>922.23.2X1</t>
  </si>
  <si>
    <t>922.24.090</t>
  </si>
  <si>
    <t>922.24.091</t>
  </si>
  <si>
    <t>922.24.190</t>
  </si>
  <si>
    <t>922.24.191</t>
  </si>
  <si>
    <t>922.24.290</t>
  </si>
  <si>
    <t>922.24.291</t>
  </si>
  <si>
    <t>922.24.390</t>
  </si>
  <si>
    <t>922.24.391</t>
  </si>
  <si>
    <t>922.24.490</t>
  </si>
  <si>
    <t>922.24.491</t>
  </si>
  <si>
    <t>922.24.590</t>
  </si>
  <si>
    <t>922.24.591</t>
  </si>
  <si>
    <t>922.24.802</t>
  </si>
  <si>
    <t>922.24.803</t>
  </si>
  <si>
    <t>922.24.804</t>
  </si>
  <si>
    <t>922.24.805</t>
  </si>
  <si>
    <t>922.24.902</t>
  </si>
  <si>
    <t>922.24.906</t>
  </si>
  <si>
    <t>922.24.907</t>
  </si>
  <si>
    <t>922.24.908</t>
  </si>
  <si>
    <t>922.24.912</t>
  </si>
  <si>
    <t>922.24.916</t>
  </si>
  <si>
    <t>922.24.917</t>
  </si>
  <si>
    <t>922.24.918</t>
  </si>
  <si>
    <t>922.24.922</t>
  </si>
  <si>
    <t>922.24.926</t>
  </si>
  <si>
    <t>922.24.927</t>
  </si>
  <si>
    <t>922.24.928</t>
  </si>
  <si>
    <t>922.24.932</t>
  </si>
  <si>
    <t>922.24.936</t>
  </si>
  <si>
    <t>922.24.937</t>
  </si>
  <si>
    <t>922.24.938</t>
  </si>
  <si>
    <t>922.24.XX1</t>
  </si>
  <si>
    <t>922.26.904</t>
  </si>
  <si>
    <t>922.32.071</t>
  </si>
  <si>
    <t>922.32.203</t>
  </si>
  <si>
    <t>922.32.271</t>
  </si>
  <si>
    <t>922.32.403</t>
  </si>
  <si>
    <t>922.32.471</t>
  </si>
  <si>
    <t>922.32.503</t>
  </si>
  <si>
    <t>922.32.571</t>
  </si>
  <si>
    <t>922.32.671</t>
  </si>
  <si>
    <t>922.32.771</t>
  </si>
  <si>
    <t>922.39.040</t>
  </si>
  <si>
    <t>922.40.070</t>
  </si>
  <si>
    <t>922.40.080</t>
  </si>
  <si>
    <t>922.40.170</t>
  </si>
  <si>
    <t>922.40.180</t>
  </si>
  <si>
    <t>922.40.303</t>
  </si>
  <si>
    <t>922.40.370</t>
  </si>
  <si>
    <t>922.41.770</t>
  </si>
  <si>
    <t>922.52.104</t>
  </si>
  <si>
    <t>922.53.002</t>
  </si>
  <si>
    <t>922.53.402</t>
  </si>
  <si>
    <t>922.53.702</t>
  </si>
  <si>
    <t>922.59.090</t>
  </si>
  <si>
    <t>922.59.190</t>
  </si>
  <si>
    <t>922.60.190</t>
  </si>
  <si>
    <t>922.61.202</t>
  </si>
  <si>
    <t>922.61.302</t>
  </si>
  <si>
    <t>922.62.090</t>
  </si>
  <si>
    <t>922.62.091</t>
  </si>
  <si>
    <t>922.62.190</t>
  </si>
  <si>
    <t>922.62.191</t>
  </si>
  <si>
    <t>922.62.290</t>
  </si>
  <si>
    <t>922.62.291</t>
  </si>
  <si>
    <t>922.62.390</t>
  </si>
  <si>
    <t>922.62.391</t>
  </si>
  <si>
    <t>922.63.202</t>
  </si>
  <si>
    <t>924.00.080</t>
  </si>
  <si>
    <t>924.00.203</t>
  </si>
  <si>
    <t>924.00.271</t>
  </si>
  <si>
    <t>924.00.580</t>
  </si>
  <si>
    <t>924.01.071</t>
  </si>
  <si>
    <t>924.01.080</t>
  </si>
  <si>
    <t>924.01.203</t>
  </si>
  <si>
    <t>924.01.280</t>
  </si>
  <si>
    <t>924.02.320</t>
  </si>
  <si>
    <t>924.02.330</t>
  </si>
  <si>
    <t>924.04.983</t>
  </si>
  <si>
    <t>924.05.083</t>
  </si>
  <si>
    <t>924.05.603</t>
  </si>
  <si>
    <t>924.05.680</t>
  </si>
  <si>
    <t>924.05.880</t>
  </si>
  <si>
    <t>924.07.203</t>
  </si>
  <si>
    <t>924.07.303</t>
  </si>
  <si>
    <t>924.07.371</t>
  </si>
  <si>
    <t>924.07.490</t>
  </si>
  <si>
    <t>924.07.590</t>
  </si>
  <si>
    <t>924.07.690</t>
  </si>
  <si>
    <t>924.07.790</t>
  </si>
  <si>
    <t>924.08.701</t>
  </si>
  <si>
    <t>924.10.080</t>
  </si>
  <si>
    <t>924.12.003</t>
  </si>
  <si>
    <t>924.12.080</t>
  </si>
  <si>
    <t>924.12.280</t>
  </si>
  <si>
    <t>924.13.203</t>
  </si>
  <si>
    <t>924.13.241</t>
  </si>
  <si>
    <t>924.13.271</t>
  </si>
  <si>
    <t>924.13.280</t>
  </si>
  <si>
    <t>924.13.303</t>
  </si>
  <si>
    <t>924.14.171</t>
  </si>
  <si>
    <t>924.16.103</t>
  </si>
  <si>
    <t>924.16.403</t>
  </si>
  <si>
    <t>924.16.803</t>
  </si>
  <si>
    <t>924.17.004</t>
  </si>
  <si>
    <t>924.17.021</t>
  </si>
  <si>
    <t>924.17.022</t>
  </si>
  <si>
    <t>924.17.098</t>
  </si>
  <si>
    <t>924.17.099</t>
  </si>
  <si>
    <t>924.17.0X3</t>
  </si>
  <si>
    <t>924.17.0X4</t>
  </si>
  <si>
    <t>924.17.104</t>
  </si>
  <si>
    <t>924.17.121</t>
  </si>
  <si>
    <t>924.17.122</t>
  </si>
  <si>
    <t>924.17.12X</t>
  </si>
  <si>
    <t>924.17.198</t>
  </si>
  <si>
    <t>924.17.199</t>
  </si>
  <si>
    <t>924.17.1X2</t>
  </si>
  <si>
    <t>924.17.204</t>
  </si>
  <si>
    <t>924.17.221</t>
  </si>
  <si>
    <t>924.17.222</t>
  </si>
  <si>
    <t>924.17.298</t>
  </si>
  <si>
    <t>924.17.299</t>
  </si>
  <si>
    <t>924.17.304</t>
  </si>
  <si>
    <t>924.17.321</t>
  </si>
  <si>
    <t>924.17.322</t>
  </si>
  <si>
    <t>924.17.404</t>
  </si>
  <si>
    <t>924.17.421</t>
  </si>
  <si>
    <t>924.17.422</t>
  </si>
  <si>
    <t>924.17.498</t>
  </si>
  <si>
    <t>924.17.499</t>
  </si>
  <si>
    <t>924.17.504</t>
  </si>
  <si>
    <t>924.17.521</t>
  </si>
  <si>
    <t>924.17.522</t>
  </si>
  <si>
    <t>924.17.600</t>
  </si>
  <si>
    <t>924.17.601</t>
  </si>
  <si>
    <t>924.17.60X</t>
  </si>
  <si>
    <t>924.17.611</t>
  </si>
  <si>
    <t>924.17.612</t>
  </si>
  <si>
    <t>924.17.621</t>
  </si>
  <si>
    <t>924.17.622</t>
  </si>
  <si>
    <t>924.17.623</t>
  </si>
  <si>
    <t>924.17.632</t>
  </si>
  <si>
    <t>924.17.633</t>
  </si>
  <si>
    <t>924.17.799</t>
  </si>
  <si>
    <t>924.17.899</t>
  </si>
  <si>
    <t>924.19.010</t>
  </si>
  <si>
    <t>924.19.019</t>
  </si>
  <si>
    <t>924.20.703</t>
  </si>
  <si>
    <t>924.20.771</t>
  </si>
  <si>
    <t>924.20.803</t>
  </si>
  <si>
    <t>924.20.871</t>
  </si>
  <si>
    <t>924.22.403</t>
  </si>
  <si>
    <t>924.22.471</t>
  </si>
  <si>
    <t>924.24.003</t>
  </si>
  <si>
    <t>924.24.071</t>
  </si>
  <si>
    <t>924.24.103</t>
  </si>
  <si>
    <t>924.24.803</t>
  </si>
  <si>
    <t>924.25.503</t>
  </si>
  <si>
    <t>924.25.603</t>
  </si>
  <si>
    <t>924.27.290</t>
  </si>
  <si>
    <t>924.28.091</t>
  </si>
  <si>
    <t>924.30.803</t>
  </si>
  <si>
    <t>924.32.003</t>
  </si>
  <si>
    <t>924.32.103</t>
  </si>
  <si>
    <t>924.32.171</t>
  </si>
  <si>
    <t>926.00.890</t>
  </si>
  <si>
    <t>926.00.990</t>
  </si>
  <si>
    <t>926.01.490</t>
  </si>
  <si>
    <t>926.01.590</t>
  </si>
  <si>
    <t>926.02.290</t>
  </si>
  <si>
    <t>926.02.297</t>
  </si>
  <si>
    <t>926.02.299</t>
  </si>
  <si>
    <t>926.02.390</t>
  </si>
  <si>
    <t>926.02.397</t>
  </si>
  <si>
    <t>926.02.399</t>
  </si>
  <si>
    <t>926.02.490</t>
  </si>
  <si>
    <t>926.02.495</t>
  </si>
  <si>
    <t>926.02.497</t>
  </si>
  <si>
    <t>926.02.499</t>
  </si>
  <si>
    <t>926.02.590</t>
  </si>
  <si>
    <t>926.02.595</t>
  </si>
  <si>
    <t>926.02.597</t>
  </si>
  <si>
    <t>926.02.599</t>
  </si>
  <si>
    <t>926.10.041</t>
  </si>
  <si>
    <t>926.10.080</t>
  </si>
  <si>
    <t>926.10.141</t>
  </si>
  <si>
    <t>926.13.903</t>
  </si>
  <si>
    <t>926.16.040</t>
  </si>
  <si>
    <t>926.16.080</t>
  </si>
  <si>
    <t>926.16.140</t>
  </si>
  <si>
    <t>926.16.180</t>
  </si>
  <si>
    <t>926.16.280</t>
  </si>
  <si>
    <t>926.16.340</t>
  </si>
  <si>
    <t>926.16.380</t>
  </si>
  <si>
    <t>926.16.440</t>
  </si>
  <si>
    <t>926.16.480</t>
  </si>
  <si>
    <t>926.16.540</t>
  </si>
  <si>
    <t>926.16.580</t>
  </si>
  <si>
    <t>926.16.640</t>
  </si>
  <si>
    <t>926.16.680</t>
  </si>
  <si>
    <t>926.16.740</t>
  </si>
  <si>
    <t>926.16.780</t>
  </si>
  <si>
    <t>926.16.840</t>
  </si>
  <si>
    <t>926.16.880</t>
  </si>
  <si>
    <t>926.16.940</t>
  </si>
  <si>
    <t>926.16.980</t>
  </si>
  <si>
    <t>926.17.040</t>
  </si>
  <si>
    <t>926.17.080</t>
  </si>
  <si>
    <t>926.17.140</t>
  </si>
  <si>
    <t>926.17.180</t>
  </si>
  <si>
    <t>926.17.240</t>
  </si>
  <si>
    <t>926.17.280</t>
  </si>
  <si>
    <t>926.17.340</t>
  </si>
  <si>
    <t>926.17.380</t>
  </si>
  <si>
    <t>926.17.440</t>
  </si>
  <si>
    <t>926.17.480</t>
  </si>
  <si>
    <t>926.17.540</t>
  </si>
  <si>
    <t>926.17.580</t>
  </si>
  <si>
    <t>926.17.680</t>
  </si>
  <si>
    <t>926.17.780</t>
  </si>
  <si>
    <t>926.17.880</t>
  </si>
  <si>
    <t>926.17.980</t>
  </si>
  <si>
    <t>926.18.080</t>
  </si>
  <si>
    <t>926.18.180</t>
  </si>
  <si>
    <t>926.18.280</t>
  </si>
  <si>
    <t>926.18.380</t>
  </si>
  <si>
    <t>926.18.480</t>
  </si>
  <si>
    <t>926.18.580</t>
  </si>
  <si>
    <t>926.18.680</t>
  </si>
  <si>
    <t>926.18.780</t>
  </si>
  <si>
    <t>926.18.880</t>
  </si>
  <si>
    <t>926.18.980</t>
  </si>
  <si>
    <t>926.19.080</t>
  </si>
  <si>
    <t>926.19.180</t>
  </si>
  <si>
    <t>926.20.003</t>
  </si>
  <si>
    <t>926.20.041</t>
  </si>
  <si>
    <t>926.20.080</t>
  </si>
  <si>
    <t>926.20.103</t>
  </si>
  <si>
    <t>926.20.180</t>
  </si>
  <si>
    <t>926.20.203</t>
  </si>
  <si>
    <t>926.20.280</t>
  </si>
  <si>
    <t>926.20.303</t>
  </si>
  <si>
    <t>926.20.403</t>
  </si>
  <si>
    <t>926.20.480</t>
  </si>
  <si>
    <t>926.20.503</t>
  </si>
  <si>
    <t>926.20.580</t>
  </si>
  <si>
    <t>926.20.802</t>
  </si>
  <si>
    <t>926.21.003</t>
  </si>
  <si>
    <t>926.22.103</t>
  </si>
  <si>
    <t>926.25.803</t>
  </si>
  <si>
    <t>926.25.880</t>
  </si>
  <si>
    <t>926.26.003</t>
  </si>
  <si>
    <t>926.26.103</t>
  </si>
  <si>
    <t>926.26.203</t>
  </si>
  <si>
    <t>926.26.303</t>
  </si>
  <si>
    <t>926.29.603</t>
  </si>
  <si>
    <t>926.29.703</t>
  </si>
  <si>
    <t>926.30.008</t>
  </si>
  <si>
    <t>926.30.009</t>
  </si>
  <si>
    <t>926.30.010</t>
  </si>
  <si>
    <t>926.30.018</t>
  </si>
  <si>
    <t>926.30.029</t>
  </si>
  <si>
    <t>926.30.030</t>
  </si>
  <si>
    <t>926.33.003</t>
  </si>
  <si>
    <t>926.33.102</t>
  </si>
  <si>
    <t>926.33.202</t>
  </si>
  <si>
    <t>926.33.203</t>
  </si>
  <si>
    <t>926.33.286</t>
  </si>
  <si>
    <t>926.33.287</t>
  </si>
  <si>
    <t>926.33.303</t>
  </si>
  <si>
    <t>926.33.403</t>
  </si>
  <si>
    <t>926.33.486</t>
  </si>
  <si>
    <t>926.33.503</t>
  </si>
  <si>
    <t>926.33.603</t>
  </si>
  <si>
    <t>926.35.003</t>
  </si>
  <si>
    <t>926.35.086</t>
  </si>
  <si>
    <t>926.36.603</t>
  </si>
  <si>
    <t>926.36.703</t>
  </si>
  <si>
    <t>926.37.003</t>
  </si>
  <si>
    <t>926.37.103</t>
  </si>
  <si>
    <t>926.37.203</t>
  </si>
  <si>
    <t>926.37.703</t>
  </si>
  <si>
    <t>926.88.165</t>
  </si>
  <si>
    <t>926.90.203</t>
  </si>
  <si>
    <t>926.90.213</t>
  </si>
  <si>
    <t>926.90.280</t>
  </si>
  <si>
    <t>926.90.281</t>
  </si>
  <si>
    <t>926.90.290</t>
  </si>
  <si>
    <t>926.94.047</t>
  </si>
  <si>
    <t>926.94.048</t>
  </si>
  <si>
    <t>926.94.203</t>
  </si>
  <si>
    <t>926.94.303</t>
  </si>
  <si>
    <t>926.94.380</t>
  </si>
  <si>
    <t>926.94.403</t>
  </si>
  <si>
    <t>926.94.480</t>
  </si>
  <si>
    <t>926.94.503</t>
  </si>
  <si>
    <t>926.94.580</t>
  </si>
  <si>
    <t>926.94.603</t>
  </si>
  <si>
    <t>926.94.703</t>
  </si>
  <si>
    <t>927.00.371</t>
  </si>
  <si>
    <t>927.00.435</t>
  </si>
  <si>
    <t>927.00.535</t>
  </si>
  <si>
    <t>927.01.003</t>
  </si>
  <si>
    <t>927.01.070</t>
  </si>
  <si>
    <t>927.01.081</t>
  </si>
  <si>
    <t>927.01.103</t>
  </si>
  <si>
    <t>927.01.170</t>
  </si>
  <si>
    <t>927.01.181</t>
  </si>
  <si>
    <t>927.01.203</t>
  </si>
  <si>
    <t>927.01.270</t>
  </si>
  <si>
    <t>927.01.281</t>
  </si>
  <si>
    <t>927.01.303</t>
  </si>
  <si>
    <t>927.01.370</t>
  </si>
  <si>
    <t>927.01.381</t>
  </si>
  <si>
    <t>927.02.071</t>
  </si>
  <si>
    <t>927.02.203</t>
  </si>
  <si>
    <t>927.02.503</t>
  </si>
  <si>
    <t>927.02.571</t>
  </si>
  <si>
    <t>927.02.580</t>
  </si>
  <si>
    <t>927.02.590</t>
  </si>
  <si>
    <t>927.02.603</t>
  </si>
  <si>
    <t>927.02.671</t>
  </si>
  <si>
    <t>927.02.680</t>
  </si>
  <si>
    <t>927.02.690</t>
  </si>
  <si>
    <t>927.02.703</t>
  </si>
  <si>
    <t>927.02.771</t>
  </si>
  <si>
    <t>927.02.790</t>
  </si>
  <si>
    <t>927.02.803</t>
  </si>
  <si>
    <t>927.02.871</t>
  </si>
  <si>
    <t>927.02.880</t>
  </si>
  <si>
    <t>927.02.890</t>
  </si>
  <si>
    <t>927.32.006</t>
  </si>
  <si>
    <t>927.32.007</t>
  </si>
  <si>
    <t>927.32.008</t>
  </si>
  <si>
    <t>927.32.016</t>
  </si>
  <si>
    <t>927.32.017</t>
  </si>
  <si>
    <t>927.32.018</t>
  </si>
  <si>
    <t>927.32.036</t>
  </si>
  <si>
    <t>927.50.207</t>
  </si>
  <si>
    <t>927.51.003</t>
  </si>
  <si>
    <t>927.54.090</t>
  </si>
  <si>
    <t>927.54.141</t>
  </si>
  <si>
    <t>927.54.180</t>
  </si>
  <si>
    <t>927.54.200</t>
  </si>
  <si>
    <t>927.91.424</t>
  </si>
  <si>
    <t>927.91.426</t>
  </si>
  <si>
    <t>927.91.428</t>
  </si>
  <si>
    <t>927.91.434</t>
  </si>
  <si>
    <t>927.91.436</t>
  </si>
  <si>
    <t>927.91.438</t>
  </si>
  <si>
    <t>927.91.490</t>
  </si>
  <si>
    <t>927.91.524</t>
  </si>
  <si>
    <t>927.91.526</t>
  </si>
  <si>
    <t>927.91.528</t>
  </si>
  <si>
    <t>927.91.534</t>
  </si>
  <si>
    <t>927.91.536</t>
  </si>
  <si>
    <t>927.91.538</t>
  </si>
  <si>
    <t>927.91.544</t>
  </si>
  <si>
    <t>927.91.546</t>
  </si>
  <si>
    <t>927.91.548</t>
  </si>
  <si>
    <t>927.91.554</t>
  </si>
  <si>
    <t>927.91.558</t>
  </si>
  <si>
    <t>927.91.590</t>
  </si>
  <si>
    <t>927.91.5X6</t>
  </si>
  <si>
    <t>927.91.604</t>
  </si>
  <si>
    <t>927.91.606</t>
  </si>
  <si>
    <t>927.91.614</t>
  </si>
  <si>
    <t>927.91.616</t>
  </si>
  <si>
    <t>927.91.624</t>
  </si>
  <si>
    <t>927.91.626</t>
  </si>
  <si>
    <t>927.91.634</t>
  </si>
  <si>
    <t>927.91.636</t>
  </si>
  <si>
    <t>927.91.644</t>
  </si>
  <si>
    <t>927.91.646</t>
  </si>
  <si>
    <t>927.91.903</t>
  </si>
  <si>
    <t>927.91.904</t>
  </si>
  <si>
    <t>927.91.911</t>
  </si>
  <si>
    <t>927.91.913</t>
  </si>
  <si>
    <t>927.96.015</t>
  </si>
  <si>
    <t>927.96.016</t>
  </si>
  <si>
    <t>930.11.307</t>
  </si>
  <si>
    <t>930.11.311</t>
  </si>
  <si>
    <t>930.11.313</t>
  </si>
  <si>
    <t>930.11.317</t>
  </si>
  <si>
    <t>930.11.321</t>
  </si>
  <si>
    <t>930.11.323</t>
  </si>
  <si>
    <t>930.11.327</t>
  </si>
  <si>
    <t>930.11.331</t>
  </si>
  <si>
    <t>930.11.333</t>
  </si>
  <si>
    <t>930.11.337</t>
  </si>
  <si>
    <t>930.11.500</t>
  </si>
  <si>
    <t>930.11.510</t>
  </si>
  <si>
    <t>930.11.520</t>
  </si>
  <si>
    <t>930.11.530</t>
  </si>
  <si>
    <t>930.11.541</t>
  </si>
  <si>
    <t>930.11.550</t>
  </si>
  <si>
    <t>930.11.560</t>
  </si>
  <si>
    <t>930.11.570</t>
  </si>
  <si>
    <t>930.11.580</t>
  </si>
  <si>
    <t>930.11.590</t>
  </si>
  <si>
    <t>930.11.600</t>
  </si>
  <si>
    <t>930.11.610</t>
  </si>
  <si>
    <t>930.11.631</t>
  </si>
  <si>
    <t>930.11.637</t>
  </si>
  <si>
    <t>931.00.879</t>
  </si>
  <si>
    <t>931.01.089</t>
  </si>
  <si>
    <t>931.01.309</t>
  </si>
  <si>
    <t>931.01.330</t>
  </si>
  <si>
    <t>931.01.339</t>
  </si>
  <si>
    <t>931.01.340</t>
  </si>
  <si>
    <t>931.01.358</t>
  </si>
  <si>
    <t>931.01.500</t>
  </si>
  <si>
    <t>931.01.508</t>
  </si>
  <si>
    <t>931.01.509</t>
  </si>
  <si>
    <t>931.02.009</t>
  </si>
  <si>
    <t>931.02.060</t>
  </si>
  <si>
    <t>931.02.069</t>
  </si>
  <si>
    <t>931.02.080</t>
  </si>
  <si>
    <t>931.02.098</t>
  </si>
  <si>
    <t>931.02.100</t>
  </si>
  <si>
    <t>931.02.108</t>
  </si>
  <si>
    <t>931.02.110</t>
  </si>
  <si>
    <t>931.02.118</t>
  </si>
  <si>
    <t>931.02.130</t>
  </si>
  <si>
    <t>931.02.227</t>
  </si>
  <si>
    <t>931.02.230</t>
  </si>
  <si>
    <t>931.04.002</t>
  </si>
  <si>
    <t>931.04.026</t>
  </si>
  <si>
    <t>931.04.029</t>
  </si>
  <si>
    <t>931.04.036</t>
  </si>
  <si>
    <t>931.04.044</t>
  </si>
  <si>
    <t>931.04.050</t>
  </si>
  <si>
    <t>931.04.051</t>
  </si>
  <si>
    <t>931.04.052</t>
  </si>
  <si>
    <t>931.04.053</t>
  </si>
  <si>
    <t>931.04.054</t>
  </si>
  <si>
    <t>931.04.055</t>
  </si>
  <si>
    <t>931.04.061</t>
  </si>
  <si>
    <t>931.04.062</t>
  </si>
  <si>
    <t>931.04.063</t>
  </si>
  <si>
    <t>931.04.064</t>
  </si>
  <si>
    <t>931.04.065</t>
  </si>
  <si>
    <t>931.04.090</t>
  </si>
  <si>
    <t>931.04.094</t>
  </si>
  <si>
    <t>931.04.150</t>
  </si>
  <si>
    <t>931.04.151</t>
  </si>
  <si>
    <t>931.04.235</t>
  </si>
  <si>
    <t>931.04.940</t>
  </si>
  <si>
    <t>931.06.167</t>
  </si>
  <si>
    <t>931.06.169</t>
  </si>
  <si>
    <t>931.06.447</t>
  </si>
  <si>
    <t>931.06.449</t>
  </si>
  <si>
    <t>931.06.457</t>
  </si>
  <si>
    <t>931.06.459</t>
  </si>
  <si>
    <t>931.07.409</t>
  </si>
  <si>
    <t>931.07.459</t>
  </si>
  <si>
    <t>931.07.469</t>
  </si>
  <si>
    <t>931.07.507</t>
  </si>
  <si>
    <t>931.07.509</t>
  </si>
  <si>
    <t>931.07.517</t>
  </si>
  <si>
    <t>931.07.519</t>
  </si>
  <si>
    <t>931.07.709</t>
  </si>
  <si>
    <t>931.07.719</t>
  </si>
  <si>
    <t>931.09.109</t>
  </si>
  <si>
    <t>931.09.119</t>
  </si>
  <si>
    <t>931.09.129</t>
  </si>
  <si>
    <t>931.09.220</t>
  </si>
  <si>
    <t>931.09.227</t>
  </si>
  <si>
    <t>931.10.001</t>
  </si>
  <si>
    <t>931.10.009</t>
  </si>
  <si>
    <t>931.10.101</t>
  </si>
  <si>
    <t>931.10.110</t>
  </si>
  <si>
    <t>931.10.601</t>
  </si>
  <si>
    <t>931.10.749</t>
  </si>
  <si>
    <t>931.14.109</t>
  </si>
  <si>
    <t>931.14.299</t>
  </si>
  <si>
    <t>931.14.319</t>
  </si>
  <si>
    <t>931.14.329</t>
  </si>
  <si>
    <t>931.14.349</t>
  </si>
  <si>
    <t>931.14.359</t>
  </si>
  <si>
    <t>931.14.529</t>
  </si>
  <si>
    <t>931.14.689</t>
  </si>
  <si>
    <t>931.14.789</t>
  </si>
  <si>
    <t>931.14.839</t>
  </si>
  <si>
    <t>931.16.139</t>
  </si>
  <si>
    <t>931.16.571</t>
  </si>
  <si>
    <t>931.16.579</t>
  </si>
  <si>
    <t>931.16.591</t>
  </si>
  <si>
    <t>931.16.597</t>
  </si>
  <si>
    <t>931.16.599</t>
  </si>
  <si>
    <t>931.16.857</t>
  </si>
  <si>
    <t>931.16.859</t>
  </si>
  <si>
    <t>931.16.867</t>
  </si>
  <si>
    <t>931.16.869</t>
  </si>
  <si>
    <t>931.16.879</t>
  </si>
  <si>
    <t>931.16.921</t>
  </si>
  <si>
    <t>931.16.927</t>
  </si>
  <si>
    <t>931.17.929</t>
  </si>
  <si>
    <t>931.20.009</t>
  </si>
  <si>
    <t>931.20.019</t>
  </si>
  <si>
    <t>931.20.108</t>
  </si>
  <si>
    <t>931.20.119</t>
  </si>
  <si>
    <t>931.20.209</t>
  </si>
  <si>
    <t>931.20.210</t>
  </si>
  <si>
    <t>931.20.219</t>
  </si>
  <si>
    <t>931.20.229</t>
  </si>
  <si>
    <t>931.20.320</t>
  </si>
  <si>
    <t>931.20.329</t>
  </si>
  <si>
    <t>931.20.330</t>
  </si>
  <si>
    <t>931.20.339</t>
  </si>
  <si>
    <t>931.20.359</t>
  </si>
  <si>
    <t>931.20.429</t>
  </si>
  <si>
    <t>931.24.000</t>
  </si>
  <si>
    <t>931.24.010</t>
  </si>
  <si>
    <t>931.26.000</t>
  </si>
  <si>
    <t>931.26.009</t>
  </si>
  <si>
    <t>931.26.100</t>
  </si>
  <si>
    <t>931.26.109</t>
  </si>
  <si>
    <t>931.26.110</t>
  </si>
  <si>
    <t>931.26.119</t>
  </si>
  <si>
    <t>931.26.300</t>
  </si>
  <si>
    <t>931.26.309</t>
  </si>
  <si>
    <t>931.26.310</t>
  </si>
  <si>
    <t>931.26.319</t>
  </si>
  <si>
    <t>931.26.410</t>
  </si>
  <si>
    <t>931.26.419</t>
  </si>
  <si>
    <t>931.26.429</t>
  </si>
  <si>
    <t>931.32.620</t>
  </si>
  <si>
    <t>931.32.629</t>
  </si>
  <si>
    <t>931.32.630</t>
  </si>
  <si>
    <t>931.32.649</t>
  </si>
  <si>
    <t>931.84.019</t>
  </si>
  <si>
    <t>931.84.029</t>
  </si>
  <si>
    <t>931.84.039</t>
  </si>
  <si>
    <t>931.84.049</t>
  </si>
  <si>
    <t>931.84.110</t>
  </si>
  <si>
    <t>931.84.118</t>
  </si>
  <si>
    <t>931.84.119</t>
  </si>
  <si>
    <t>931.84.130</t>
  </si>
  <si>
    <t>931.84.138</t>
  </si>
  <si>
    <t>931.84.139</t>
  </si>
  <si>
    <t>931.84.208</t>
  </si>
  <si>
    <t>931.84.218</t>
  </si>
  <si>
    <t>931.84.229</t>
  </si>
  <si>
    <t>931.84.22G</t>
  </si>
  <si>
    <t>931.84.239</t>
  </si>
  <si>
    <t>931.84.23G</t>
  </si>
  <si>
    <t>931.84.259</t>
  </si>
  <si>
    <t>931.84.269</t>
  </si>
  <si>
    <t>931.84.279</t>
  </si>
  <si>
    <t>931.84.289</t>
  </si>
  <si>
    <t>931.84.299</t>
  </si>
  <si>
    <t>931.84.319</t>
  </si>
  <si>
    <t>931.84.629</t>
  </si>
  <si>
    <t>931.84.639</t>
  </si>
  <si>
    <t>931.84.649</t>
  </si>
  <si>
    <t>931.84.64G</t>
  </si>
  <si>
    <t>931.84.659</t>
  </si>
  <si>
    <t>931.84.660</t>
  </si>
  <si>
    <t>931.84.668</t>
  </si>
  <si>
    <t>931.84.669</t>
  </si>
  <si>
    <t>931.84.769</t>
  </si>
  <si>
    <t>931.84.819</t>
  </si>
  <si>
    <t>931.84.820</t>
  </si>
  <si>
    <t>931.84.828</t>
  </si>
  <si>
    <t>931.84.829</t>
  </si>
  <si>
    <t>931.85.009</t>
  </si>
  <si>
    <t>931.90.418</t>
  </si>
  <si>
    <t>931.90.422</t>
  </si>
  <si>
    <t>931.90.424</t>
  </si>
  <si>
    <t>931.90.428</t>
  </si>
  <si>
    <t>931.90.432</t>
  </si>
  <si>
    <t>931.90.434</t>
  </si>
  <si>
    <t>931.90.438</t>
  </si>
  <si>
    <t>931.98.903</t>
  </si>
  <si>
    <t>932.00.000</t>
  </si>
  <si>
    <t>932.00.001</t>
  </si>
  <si>
    <t>932.00.002</t>
  </si>
  <si>
    <t>932.00.023</t>
  </si>
  <si>
    <t>932.00.024</t>
  </si>
  <si>
    <t>932.00.026</t>
  </si>
  <si>
    <t>932.00.031</t>
  </si>
  <si>
    <t>932.00.051</t>
  </si>
  <si>
    <t>932.00.100</t>
  </si>
  <si>
    <t>932.00.101</t>
  </si>
  <si>
    <t>932.00.103</t>
  </si>
  <si>
    <t>932.00.105</t>
  </si>
  <si>
    <t>932.00.106</t>
  </si>
  <si>
    <t>932.00.107</t>
  </si>
  <si>
    <t>932.00.200</t>
  </si>
  <si>
    <t>932.00.208</t>
  </si>
  <si>
    <t>932.00.210</t>
  </si>
  <si>
    <t>932.00.218</t>
  </si>
  <si>
    <t>932.00.220</t>
  </si>
  <si>
    <t>932.00.230</t>
  </si>
  <si>
    <t>932.00.240</t>
  </si>
  <si>
    <t>932.00.300</t>
  </si>
  <si>
    <t>932.00.301</t>
  </si>
  <si>
    <t>932.00.310</t>
  </si>
  <si>
    <t>932.00.400</t>
  </si>
  <si>
    <t>932.00.401</t>
  </si>
  <si>
    <t>932.00.402</t>
  </si>
  <si>
    <t>932.00.411</t>
  </si>
  <si>
    <t>932.00.420</t>
  </si>
  <si>
    <t>932.00.430</t>
  </si>
  <si>
    <t>932.00.440</t>
  </si>
  <si>
    <t>932.00.460</t>
  </si>
  <si>
    <t>932.00.509</t>
  </si>
  <si>
    <t>932.00.519</t>
  </si>
  <si>
    <t>932.00.529</t>
  </si>
  <si>
    <t>932.00.549</t>
  </si>
  <si>
    <t>932.00.569</t>
  </si>
  <si>
    <t>932.00.600</t>
  </si>
  <si>
    <t>932.00.610</t>
  </si>
  <si>
    <t>932.00.620</t>
  </si>
  <si>
    <t>932.10.042</t>
  </si>
  <si>
    <t>932.10.052</t>
  </si>
  <si>
    <t>932.10.061</t>
  </si>
  <si>
    <t>932.10.130</t>
  </si>
  <si>
    <t>932.10.140</t>
  </si>
  <si>
    <t>932.10.141</t>
  </si>
  <si>
    <t>932.10.145</t>
  </si>
  <si>
    <t>932.10.200</t>
  </si>
  <si>
    <t>932.10.270</t>
  </si>
  <si>
    <t>932.10.310</t>
  </si>
  <si>
    <t>932.10.400</t>
  </si>
  <si>
    <t>932.10.410</t>
  </si>
  <si>
    <t>932.10.420</t>
  </si>
  <si>
    <t>932.10.440</t>
  </si>
  <si>
    <t>932.10.509</t>
  </si>
  <si>
    <t>932.10.519</t>
  </si>
  <si>
    <t>932.10.529</t>
  </si>
  <si>
    <t>932.10.539</t>
  </si>
  <si>
    <t>932.10.549</t>
  </si>
  <si>
    <t>932.10.559</t>
  </si>
  <si>
    <t>932.10.569</t>
  </si>
  <si>
    <t>932.10.589</t>
  </si>
  <si>
    <t>932.10.601</t>
  </si>
  <si>
    <t>932.10.602</t>
  </si>
  <si>
    <t>932.10.705</t>
  </si>
  <si>
    <t>932.10.706</t>
  </si>
  <si>
    <t>932.10.707</t>
  </si>
  <si>
    <t>932.20.101</t>
  </si>
  <si>
    <t>932.20.102</t>
  </si>
  <si>
    <t>932.20.103</t>
  </si>
  <si>
    <t>932.20.104</t>
  </si>
  <si>
    <t>932.20.120</t>
  </si>
  <si>
    <t>932.20.130</t>
  </si>
  <si>
    <t>932.20.140</t>
  </si>
  <si>
    <t>932.20.152</t>
  </si>
  <si>
    <t>932.20.153</t>
  </si>
  <si>
    <t>932.20.309</t>
  </si>
  <si>
    <t>932.20.319</t>
  </si>
  <si>
    <t>932.20.329</t>
  </si>
  <si>
    <t>932.79.080</t>
  </si>
  <si>
    <t>932.84.030</t>
  </si>
  <si>
    <t>932.84.034</t>
  </si>
  <si>
    <t>932.84.900</t>
  </si>
  <si>
    <t>932.84.901</t>
  </si>
  <si>
    <t>932.84.911</t>
  </si>
  <si>
    <t>932.84.912</t>
  </si>
  <si>
    <t>932.84.913</t>
  </si>
  <si>
    <t>935.03.007</t>
  </si>
  <si>
    <t>935.03.009</t>
  </si>
  <si>
    <t>935.03.060</t>
  </si>
  <si>
    <t>935.03.070</t>
  </si>
  <si>
    <t>935.03.071</t>
  </si>
  <si>
    <t>935.03.072</t>
  </si>
  <si>
    <t>937.00.006</t>
  </si>
  <si>
    <t>937.00.008</t>
  </si>
  <si>
    <t>937.00.00J</t>
  </si>
  <si>
    <t>937.00.102</t>
  </si>
  <si>
    <t>937.00.106</t>
  </si>
  <si>
    <t>937.00.108</t>
  </si>
  <si>
    <t>937.00.202</t>
  </si>
  <si>
    <t>937.00.206</t>
  </si>
  <si>
    <t>937.00.208</t>
  </si>
  <si>
    <t>937.00.801</t>
  </si>
  <si>
    <t>937.00.802</t>
  </si>
  <si>
    <t>937.00.804</t>
  </si>
  <si>
    <t>937.00.805</t>
  </si>
  <si>
    <t>937.00.808</t>
  </si>
  <si>
    <t>937.00.901</t>
  </si>
  <si>
    <t>937.00.908</t>
  </si>
  <si>
    <t>937.10.400</t>
  </si>
  <si>
    <t>937.10.500</t>
  </si>
  <si>
    <t>937.10.802</t>
  </si>
  <si>
    <t>937.10.902</t>
  </si>
  <si>
    <t>937.11.100</t>
  </si>
  <si>
    <t>937.11.200</t>
  </si>
  <si>
    <t>937.11.500</t>
  </si>
  <si>
    <t>937.11.700</t>
  </si>
  <si>
    <t>937.11.701</t>
  </si>
  <si>
    <t>937.11.710</t>
  </si>
  <si>
    <t>937.11.711</t>
  </si>
  <si>
    <t>937.12.100</t>
  </si>
  <si>
    <t>937.12.110</t>
  </si>
  <si>
    <t>937.12.120</t>
  </si>
  <si>
    <t>937.12.800</t>
  </si>
  <si>
    <t>937.12.802</t>
  </si>
  <si>
    <t>937.13.000</t>
  </si>
  <si>
    <t>937.13.060</t>
  </si>
  <si>
    <t>937.13.061</t>
  </si>
  <si>
    <t>937.20.401</t>
  </si>
  <si>
    <t>937.20.501</t>
  </si>
  <si>
    <t>937.20.601</t>
  </si>
  <si>
    <t>937.20.701</t>
  </si>
  <si>
    <t>937.30.590</t>
  </si>
  <si>
    <t>937.30.690</t>
  </si>
  <si>
    <t>937.40.002</t>
  </si>
  <si>
    <t>937.40.006</t>
  </si>
  <si>
    <t>937.40.008</t>
  </si>
  <si>
    <t>937.40.102</t>
  </si>
  <si>
    <t>937.40.108</t>
  </si>
  <si>
    <t>937.40.406</t>
  </si>
  <si>
    <t>937.40.408</t>
  </si>
  <si>
    <t>937.40.508</t>
  </si>
  <si>
    <t>937.40.601</t>
  </si>
  <si>
    <t>937.40.608</t>
  </si>
  <si>
    <t>937.41.001</t>
  </si>
  <si>
    <t>937.41.002</t>
  </si>
  <si>
    <t>937.41.004</t>
  </si>
  <si>
    <t>937.41.005</t>
  </si>
  <si>
    <t>937.41.008</t>
  </si>
  <si>
    <t>937.41.101</t>
  </si>
  <si>
    <t>937.41.102</t>
  </si>
  <si>
    <t>937.41.104</t>
  </si>
  <si>
    <t>937.41.108</t>
  </si>
  <si>
    <t>937.41.602</t>
  </si>
  <si>
    <t>937.41.612</t>
  </si>
  <si>
    <t>937.41.622</t>
  </si>
  <si>
    <t>937.41.632</t>
  </si>
  <si>
    <t>937.41.642</t>
  </si>
  <si>
    <t>937.41.652</t>
  </si>
  <si>
    <t>937.50.200</t>
  </si>
  <si>
    <t>937.52.000</t>
  </si>
  <si>
    <t>937.52.020</t>
  </si>
  <si>
    <t>937.52.030</t>
  </si>
  <si>
    <t>937.52.040</t>
  </si>
  <si>
    <t>937.52.041</t>
  </si>
  <si>
    <t>937.52.050</t>
  </si>
  <si>
    <t>937.52.060</t>
  </si>
  <si>
    <t>937.52.070</t>
  </si>
  <si>
    <t>937.52.080</t>
  </si>
  <si>
    <t>937.52.300</t>
  </si>
  <si>
    <t>937.52.600</t>
  </si>
  <si>
    <t>937.52.610</t>
  </si>
  <si>
    <t>937.52.630</t>
  </si>
  <si>
    <t>937.52.700</t>
  </si>
  <si>
    <t>937.52.710</t>
  </si>
  <si>
    <t>937.53.211</t>
  </si>
  <si>
    <t>937.53.212</t>
  </si>
  <si>
    <t>937.53.218</t>
  </si>
  <si>
    <t>937.53.920</t>
  </si>
  <si>
    <t>937.55.700</t>
  </si>
  <si>
    <t>937.55.710</t>
  </si>
  <si>
    <t>937.55.720</t>
  </si>
  <si>
    <t>937.55.730</t>
  </si>
  <si>
    <t>937.55.740</t>
  </si>
  <si>
    <t>937.55.750</t>
  </si>
  <si>
    <t>937.55.760</t>
  </si>
  <si>
    <t>937.55.770</t>
  </si>
  <si>
    <t>937.60.301</t>
  </si>
  <si>
    <t>937.60.401</t>
  </si>
  <si>
    <t>937.60.501</t>
  </si>
  <si>
    <t>937.61.001</t>
  </si>
  <si>
    <t>937.61.701</t>
  </si>
  <si>
    <t>937.61.709</t>
  </si>
  <si>
    <t>937.70.090</t>
  </si>
  <si>
    <t>937.85.003</t>
  </si>
  <si>
    <t>937.85.600</t>
  </si>
  <si>
    <t>937.85.608</t>
  </si>
  <si>
    <t>937.90.007</t>
  </si>
  <si>
    <t>937.90.100</t>
  </si>
  <si>
    <t>937.90.107</t>
  </si>
  <si>
    <t>937.90.140</t>
  </si>
  <si>
    <t>937.90.146</t>
  </si>
  <si>
    <t>937.90.200</t>
  </si>
  <si>
    <t>937.90.203</t>
  </si>
  <si>
    <t>937.90.207</t>
  </si>
  <si>
    <t>937.90.240</t>
  </si>
  <si>
    <t>937.90.246</t>
  </si>
  <si>
    <t>937.90.300</t>
  </si>
  <si>
    <t>937.90.303</t>
  </si>
  <si>
    <t>937.90.400</t>
  </si>
  <si>
    <t>937.90.403</t>
  </si>
  <si>
    <t>937.90.500</t>
  </si>
  <si>
    <t>937.90.503</t>
  </si>
  <si>
    <t>937.90.600</t>
  </si>
  <si>
    <t>937.90.603</t>
  </si>
  <si>
    <t>937.90.700</t>
  </si>
  <si>
    <t>937.90.703</t>
  </si>
  <si>
    <t>937.90.800</t>
  </si>
  <si>
    <t>937.90.803</t>
  </si>
  <si>
    <t>937.90.846</t>
  </si>
  <si>
    <t>937.91.300</t>
  </si>
  <si>
    <t>937.91.346</t>
  </si>
  <si>
    <t>937.91.400</t>
  </si>
  <si>
    <t>937.91.446</t>
  </si>
  <si>
    <t>937.91.500</t>
  </si>
  <si>
    <t>937.91.546</t>
  </si>
  <si>
    <t>937.91.603</t>
  </si>
  <si>
    <t>937.96.007</t>
  </si>
  <si>
    <t>937.96.017</t>
  </si>
  <si>
    <t>937.96.027</t>
  </si>
  <si>
    <t>937.96.030</t>
  </si>
  <si>
    <t>937.96.038</t>
  </si>
  <si>
    <t>937.96.039</t>
  </si>
  <si>
    <t>938.00.001</t>
  </si>
  <si>
    <t>938.00.100</t>
  </si>
  <si>
    <t>938.00.101</t>
  </si>
  <si>
    <t>938.00.103</t>
  </si>
  <si>
    <t>938.00.109</t>
  </si>
  <si>
    <t>938.02.000</t>
  </si>
  <si>
    <t>938.02.001</t>
  </si>
  <si>
    <t>938.02.004</t>
  </si>
  <si>
    <t>938.02.101</t>
  </si>
  <si>
    <t>938.02.111</t>
  </si>
  <si>
    <t>938.02.121</t>
  </si>
  <si>
    <t>938.02.300</t>
  </si>
  <si>
    <t>938.02.311</t>
  </si>
  <si>
    <t>938.02.319</t>
  </si>
  <si>
    <t>938.02.320</t>
  </si>
  <si>
    <t>938.02.329</t>
  </si>
  <si>
    <t>938.02.330</t>
  </si>
  <si>
    <t>938.02.339</t>
  </si>
  <si>
    <t>938.02.340</t>
  </si>
  <si>
    <t>938.02.341</t>
  </si>
  <si>
    <t>938.02.349</t>
  </si>
  <si>
    <t>938.02.350</t>
  </si>
  <si>
    <t>938.02.351</t>
  </si>
  <si>
    <t>938.02.359</t>
  </si>
  <si>
    <t>938.02.360</t>
  </si>
  <si>
    <t>938.02.361</t>
  </si>
  <si>
    <t>938.02.369</t>
  </si>
  <si>
    <t>938.03.001</t>
  </si>
  <si>
    <t>938.03.004</t>
  </si>
  <si>
    <t>938.03.005</t>
  </si>
  <si>
    <t>938.03.101</t>
  </si>
  <si>
    <t>938.03.104</t>
  </si>
  <si>
    <t>938.03.105</t>
  </si>
  <si>
    <t>938.04.001</t>
  </si>
  <si>
    <t>938.04.101</t>
  </si>
  <si>
    <t>938.08.004</t>
  </si>
  <si>
    <t>938.08.024</t>
  </si>
  <si>
    <t>938.11.120</t>
  </si>
  <si>
    <t>938.11.220</t>
  </si>
  <si>
    <t>938.11.230</t>
  </si>
  <si>
    <t>938.11.430</t>
  </si>
  <si>
    <t>938.11.530</t>
  </si>
  <si>
    <t>938.23.000</t>
  </si>
  <si>
    <t>938.33.000</t>
  </si>
  <si>
    <t>938.34.000</t>
  </si>
  <si>
    <t>938.37.001</t>
  </si>
  <si>
    <t>938.41.000</t>
  </si>
  <si>
    <t>940.00.521</t>
  </si>
  <si>
    <t>940.00.540</t>
  </si>
  <si>
    <t>940.00.549</t>
  </si>
  <si>
    <t>940.09.195</t>
  </si>
  <si>
    <t>940.40.001</t>
  </si>
  <si>
    <t>940.40.020</t>
  </si>
  <si>
    <t>940.40.023</t>
  </si>
  <si>
    <t>940.40.027</t>
  </si>
  <si>
    <t>940.40.030</t>
  </si>
  <si>
    <t>940.40.031</t>
  </si>
  <si>
    <t>940.40.034</t>
  </si>
  <si>
    <t>940.40.038</t>
  </si>
  <si>
    <t>940.40.042</t>
  </si>
  <si>
    <t>940.40.051</t>
  </si>
  <si>
    <t>940.40.052</t>
  </si>
  <si>
    <t>940.40.066</t>
  </si>
  <si>
    <t>940.40.070</t>
  </si>
  <si>
    <t>940.40.071</t>
  </si>
  <si>
    <t>940.40.091</t>
  </si>
  <si>
    <t>940.40.0X1</t>
  </si>
  <si>
    <t>940.40.0X2</t>
  </si>
  <si>
    <t>940.40.0X3</t>
  </si>
  <si>
    <t>940.40.160</t>
  </si>
  <si>
    <t>940.40.180</t>
  </si>
  <si>
    <t>940.40.207</t>
  </si>
  <si>
    <t>940.40.300</t>
  </si>
  <si>
    <t>940.40.307</t>
  </si>
  <si>
    <t>940.40.400</t>
  </si>
  <si>
    <t>940.40.826</t>
  </si>
  <si>
    <t>940.40.999</t>
  </si>
  <si>
    <t>940.41.001</t>
  </si>
  <si>
    <t>940.41.002</t>
  </si>
  <si>
    <t>940.41.005</t>
  </si>
  <si>
    <t>940.41.027</t>
  </si>
  <si>
    <t>940.41.040</t>
  </si>
  <si>
    <t>940.41.041</t>
  </si>
  <si>
    <t>940.41.042</t>
  </si>
  <si>
    <t>940.41.043</t>
  </si>
  <si>
    <t>940.41.044</t>
  </si>
  <si>
    <t>940.41.045</t>
  </si>
  <si>
    <t>940.41.046</t>
  </si>
  <si>
    <t>940.41.050</t>
  </si>
  <si>
    <t>940.41.093</t>
  </si>
  <si>
    <t>940.41.095</t>
  </si>
  <si>
    <t>940.41.130</t>
  </si>
  <si>
    <t>940.41.405</t>
  </si>
  <si>
    <t>940.41.540</t>
  </si>
  <si>
    <t>940.41.560</t>
  </si>
  <si>
    <t>940.41.725</t>
  </si>
  <si>
    <t>940.41.735</t>
  </si>
  <si>
    <t>940.41.836</t>
  </si>
  <si>
    <t>940.42.000</t>
  </si>
  <si>
    <t>940.42.001</t>
  </si>
  <si>
    <t>940.42.005</t>
  </si>
  <si>
    <t>940.42.006</t>
  </si>
  <si>
    <t>940.42.007</t>
  </si>
  <si>
    <t>940.42.011</t>
  </si>
  <si>
    <t>940.42.013</t>
  </si>
  <si>
    <t>940.42.014</t>
  </si>
  <si>
    <t>940.42.015</t>
  </si>
  <si>
    <t>940.42.016</t>
  </si>
  <si>
    <t>940.42.017</t>
  </si>
  <si>
    <t>940.42.018</t>
  </si>
  <si>
    <t>940.42.019</t>
  </si>
  <si>
    <t>940.42.023</t>
  </si>
  <si>
    <t>940.42.030</t>
  </si>
  <si>
    <t>940.42.031</t>
  </si>
  <si>
    <t>940.42.032</t>
  </si>
  <si>
    <t>940.42.034</t>
  </si>
  <si>
    <t>940.42.035</t>
  </si>
  <si>
    <t>940.42.036</t>
  </si>
  <si>
    <t>940.42.040</t>
  </si>
  <si>
    <t>940.42.041</t>
  </si>
  <si>
    <t>940.42.042</t>
  </si>
  <si>
    <t>940.42.050</t>
  </si>
  <si>
    <t>940.42.051</t>
  </si>
  <si>
    <t>940.42.052</t>
  </si>
  <si>
    <t>940.42.061</t>
  </si>
  <si>
    <t>940.42.063</t>
  </si>
  <si>
    <t>940.42.070</t>
  </si>
  <si>
    <t>940.42.071</t>
  </si>
  <si>
    <t>940.42.072</t>
  </si>
  <si>
    <t>940.42.102</t>
  </si>
  <si>
    <t>940.42.105</t>
  </si>
  <si>
    <t>940.42.106</t>
  </si>
  <si>
    <t>940.42.107</t>
  </si>
  <si>
    <t>940.42.113</t>
  </si>
  <si>
    <t>940.42.114</t>
  </si>
  <si>
    <t>940.42.200</t>
  </si>
  <si>
    <t>940.42.300</t>
  </si>
  <si>
    <t>940.42.600</t>
  </si>
  <si>
    <t>940.42.602</t>
  </si>
  <si>
    <t>940.43.000</t>
  </si>
  <si>
    <t>940.43.001</t>
  </si>
  <si>
    <t>940.43.002</t>
  </si>
  <si>
    <t>940.43.004</t>
  </si>
  <si>
    <t>940.43.005</t>
  </si>
  <si>
    <t>940.43.006</t>
  </si>
  <si>
    <t>940.43.007</t>
  </si>
  <si>
    <t>940.43.008</t>
  </si>
  <si>
    <t>940.43.009</t>
  </si>
  <si>
    <t>940.43.012</t>
  </si>
  <si>
    <t>940.43.020</t>
  </si>
  <si>
    <t>940.43.021</t>
  </si>
  <si>
    <t>940.43.022</t>
  </si>
  <si>
    <t>940.43.023</t>
  </si>
  <si>
    <t>940.43.024</t>
  </si>
  <si>
    <t>940.43.025</t>
  </si>
  <si>
    <t>940.43.026</t>
  </si>
  <si>
    <t>940.43.027</t>
  </si>
  <si>
    <t>940.43.028</t>
  </si>
  <si>
    <t>940.43.029</t>
  </si>
  <si>
    <t>940.43.030</t>
  </si>
  <si>
    <t>940.43.031</t>
  </si>
  <si>
    <t>940.43.032</t>
  </si>
  <si>
    <t>940.43.033</t>
  </si>
  <si>
    <t>940.43.035</t>
  </si>
  <si>
    <t>940.43.036</t>
  </si>
  <si>
    <t>940.43.037</t>
  </si>
  <si>
    <t>940.43.038</t>
  </si>
  <si>
    <t>940.43.040</t>
  </si>
  <si>
    <t>940.43.041</t>
  </si>
  <si>
    <t>940.43.042</t>
  </si>
  <si>
    <t>940.43.043</t>
  </si>
  <si>
    <t>940.43.044</t>
  </si>
  <si>
    <t>940.43.045</t>
  </si>
  <si>
    <t>940.43.046</t>
  </si>
  <si>
    <t>940.43.047</t>
  </si>
  <si>
    <t>940.43.048</t>
  </si>
  <si>
    <t>940.43.049</t>
  </si>
  <si>
    <t>940.43.050</t>
  </si>
  <si>
    <t>940.43.059</t>
  </si>
  <si>
    <t>940.43.066</t>
  </si>
  <si>
    <t>940.43.090</t>
  </si>
  <si>
    <t>940.43.091</t>
  </si>
  <si>
    <t>940.43.092</t>
  </si>
  <si>
    <t>940.43.093</t>
  </si>
  <si>
    <t>940.43.094</t>
  </si>
  <si>
    <t>940.43.115</t>
  </si>
  <si>
    <t>940.43.116</t>
  </si>
  <si>
    <t>940.43.117</t>
  </si>
  <si>
    <t>940.43.118</t>
  </si>
  <si>
    <t>940.43.119</t>
  </si>
  <si>
    <t>940.43.120</t>
  </si>
  <si>
    <t>940.43.122</t>
  </si>
  <si>
    <t>940.43.123</t>
  </si>
  <si>
    <t>940.43.130</t>
  </si>
  <si>
    <t>940.43.132</t>
  </si>
  <si>
    <t>940.43.133</t>
  </si>
  <si>
    <t>940.43.160</t>
  </si>
  <si>
    <t>940.43.162</t>
  </si>
  <si>
    <t>940.43.163</t>
  </si>
  <si>
    <t>940.43.220</t>
  </si>
  <si>
    <t>940.43.230</t>
  </si>
  <si>
    <t>940.43.260</t>
  </si>
  <si>
    <t>940.43.320</t>
  </si>
  <si>
    <t>940.43.330</t>
  </si>
  <si>
    <t>940.43.360</t>
  </si>
  <si>
    <t>940.43.420</t>
  </si>
  <si>
    <t>940.43.430</t>
  </si>
  <si>
    <t>940.43.460</t>
  </si>
  <si>
    <t>940.43.500</t>
  </si>
  <si>
    <t>940.43.530</t>
  </si>
  <si>
    <t>940.43.560</t>
  </si>
  <si>
    <t>940.43.620</t>
  </si>
  <si>
    <t>940.43.630</t>
  </si>
  <si>
    <t>940.43.660</t>
  </si>
  <si>
    <t>940.43.720</t>
  </si>
  <si>
    <t>940.43.730</t>
  </si>
  <si>
    <t>940.43.760</t>
  </si>
  <si>
    <t>940.43.820</t>
  </si>
  <si>
    <t>940.43.822</t>
  </si>
  <si>
    <t>940.43.823</t>
  </si>
  <si>
    <t>940.43.830</t>
  </si>
  <si>
    <t>940.43.832</t>
  </si>
  <si>
    <t>940.43.833</t>
  </si>
  <si>
    <t>940.43.860</t>
  </si>
  <si>
    <t>940.43.862</t>
  </si>
  <si>
    <t>940.43.863</t>
  </si>
  <si>
    <t>940.43.920</t>
  </si>
  <si>
    <t>940.43.921</t>
  </si>
  <si>
    <t>940.43.922</t>
  </si>
  <si>
    <t>940.43.930</t>
  </si>
  <si>
    <t>940.43.931</t>
  </si>
  <si>
    <t>940.43.932</t>
  </si>
  <si>
    <t>940.43.960</t>
  </si>
  <si>
    <t>940.43.961</t>
  </si>
  <si>
    <t>940.43.962</t>
  </si>
  <si>
    <t>940.43.96X</t>
  </si>
  <si>
    <t>940.44.000</t>
  </si>
  <si>
    <t>940.44.001</t>
  </si>
  <si>
    <t>940.44.002</t>
  </si>
  <si>
    <t>940.44.003</t>
  </si>
  <si>
    <t>940.44.070</t>
  </si>
  <si>
    <t>940.44.072</t>
  </si>
  <si>
    <t>940.44.073</t>
  </si>
  <si>
    <t>940.44.074</t>
  </si>
  <si>
    <t>940.44.210</t>
  </si>
  <si>
    <t>940.44.410</t>
  </si>
  <si>
    <t>940.46.001</t>
  </si>
  <si>
    <t>940.46.003</t>
  </si>
  <si>
    <t>940.46.012</t>
  </si>
  <si>
    <t>940.46.020</t>
  </si>
  <si>
    <t>940.46.051</t>
  </si>
  <si>
    <t>940.46.061</t>
  </si>
  <si>
    <t>940.46.071</t>
  </si>
  <si>
    <t>940.46.072</t>
  </si>
  <si>
    <t>940.46.165</t>
  </si>
  <si>
    <t>940.46.200</t>
  </si>
  <si>
    <t>940.46.600</t>
  </si>
  <si>
    <t>940.48.000</t>
  </si>
  <si>
    <t>940.48.060</t>
  </si>
  <si>
    <t>940.48.725</t>
  </si>
  <si>
    <t>940.48.919</t>
  </si>
  <si>
    <t>940.54.000</t>
  </si>
  <si>
    <t>940.54.001</t>
  </si>
  <si>
    <t>940.54.060</t>
  </si>
  <si>
    <t>940.54.920</t>
  </si>
  <si>
    <t>940.56.090</t>
  </si>
  <si>
    <t>940.57.000</t>
  </si>
  <si>
    <t>940.57.001</t>
  </si>
  <si>
    <t>940.57.003</t>
  </si>
  <si>
    <t>940.57.011</t>
  </si>
  <si>
    <t>940.57.512</t>
  </si>
  <si>
    <t>940.57.530</t>
  </si>
  <si>
    <t>940.57.630</t>
  </si>
  <si>
    <t>940.57.760</t>
  </si>
  <si>
    <t>940.57.860</t>
  </si>
  <si>
    <t>940.57.960</t>
  </si>
  <si>
    <t>940.59.002</t>
  </si>
  <si>
    <t>940.59.003</t>
  </si>
  <si>
    <t>940.59.004</t>
  </si>
  <si>
    <t>940.59.005</t>
  </si>
  <si>
    <t>940.59.006</t>
  </si>
  <si>
    <t>940.59.007</t>
  </si>
  <si>
    <t>940.59.802</t>
  </si>
  <si>
    <t>940.59.803</t>
  </si>
  <si>
    <t>940.59.812</t>
  </si>
  <si>
    <t>940.59.813</t>
  </si>
  <si>
    <t>940.60.001</t>
  </si>
  <si>
    <t>940.60.006</t>
  </si>
  <si>
    <t>940.60.007</t>
  </si>
  <si>
    <t>940.60.008</t>
  </si>
  <si>
    <t>940.60.009</t>
  </si>
  <si>
    <t>940.60.010</t>
  </si>
  <si>
    <t>940.60.011</t>
  </si>
  <si>
    <t>940.60.016</t>
  </si>
  <si>
    <t>940.60.017</t>
  </si>
  <si>
    <t>940.60.018</t>
  </si>
  <si>
    <t>940.60.019</t>
  </si>
  <si>
    <t>940.60.021</t>
  </si>
  <si>
    <t>940.60.023</t>
  </si>
  <si>
    <t>940.60.041</t>
  </si>
  <si>
    <t>940.60.043</t>
  </si>
  <si>
    <t>940.60.051</t>
  </si>
  <si>
    <t>940.60.060</t>
  </si>
  <si>
    <t>940.60.070</t>
  </si>
  <si>
    <t>940.60.090</t>
  </si>
  <si>
    <t>940.60.092</t>
  </si>
  <si>
    <t>940.60.094</t>
  </si>
  <si>
    <t>940.60.099</t>
  </si>
  <si>
    <t>940.60.111</t>
  </si>
  <si>
    <t>940.60.113</t>
  </si>
  <si>
    <t>940.60.114</t>
  </si>
  <si>
    <t>940.60.115</t>
  </si>
  <si>
    <t>940.60.117</t>
  </si>
  <si>
    <t>940.60.118</t>
  </si>
  <si>
    <t>940.62.061</t>
  </si>
  <si>
    <t>940.64.004</t>
  </si>
  <si>
    <t>940.64.006</t>
  </si>
  <si>
    <t>940.64.007</t>
  </si>
  <si>
    <t>940.64.030</t>
  </si>
  <si>
    <t>940.64.031</t>
  </si>
  <si>
    <t>940.64.032</t>
  </si>
  <si>
    <t>940.64.918</t>
  </si>
  <si>
    <t>940.64.921</t>
  </si>
  <si>
    <t>940.67.000</t>
  </si>
  <si>
    <t>940.67.002</t>
  </si>
  <si>
    <t>940.67.003</t>
  </si>
  <si>
    <t>940.67.006</t>
  </si>
  <si>
    <t>940.67.007</t>
  </si>
  <si>
    <t>940.67.008</t>
  </si>
  <si>
    <t>940.67.013</t>
  </si>
  <si>
    <t>940.67.060</t>
  </si>
  <si>
    <t>940.67.061</t>
  </si>
  <si>
    <t>940.67.065</t>
  </si>
  <si>
    <t>940.67.070</t>
  </si>
  <si>
    <t>940.67.072</t>
  </si>
  <si>
    <t>940.67.074</t>
  </si>
  <si>
    <t>940.67.075</t>
  </si>
  <si>
    <t>940.67.121</t>
  </si>
  <si>
    <t>940.67.131</t>
  </si>
  <si>
    <t>940.67.221</t>
  </si>
  <si>
    <t>940.67.231</t>
  </si>
  <si>
    <t>940.67.521</t>
  </si>
  <si>
    <t>940.67.621</t>
  </si>
  <si>
    <t>940.67.720</t>
  </si>
  <si>
    <t>940.67.730</t>
  </si>
  <si>
    <t>940.67.760</t>
  </si>
  <si>
    <t>940.67.820</t>
  </si>
  <si>
    <t>940.67.821</t>
  </si>
  <si>
    <t>940.67.830</t>
  </si>
  <si>
    <t>940.67.831</t>
  </si>
  <si>
    <t>940.67.860</t>
  </si>
  <si>
    <t>940.67.861</t>
  </si>
  <si>
    <t>940.67.920</t>
  </si>
  <si>
    <t>940.67.921</t>
  </si>
  <si>
    <t>940.67.930</t>
  </si>
  <si>
    <t>940.67.931</t>
  </si>
  <si>
    <t>940.67.960</t>
  </si>
  <si>
    <t>940.67.961</t>
  </si>
  <si>
    <t>940.73.000</t>
  </si>
  <si>
    <t>940.73.917</t>
  </si>
  <si>
    <t>940.73.919</t>
  </si>
  <si>
    <t>940.73.921</t>
  </si>
  <si>
    <t>940.73.923</t>
  </si>
  <si>
    <t>940.75.020</t>
  </si>
  <si>
    <t>940.78.104</t>
  </si>
  <si>
    <t>940.78.106</t>
  </si>
  <si>
    <t>940.78.114</t>
  </si>
  <si>
    <t>940.78.116</t>
  </si>
  <si>
    <t>940.78.124</t>
  </si>
  <si>
    <t>940.78.126</t>
  </si>
  <si>
    <t>940.80.001</t>
  </si>
  <si>
    <t>940.80.002</t>
  </si>
  <si>
    <t>940.80.008</t>
  </si>
  <si>
    <t>940.80.010</t>
  </si>
  <si>
    <t>940.80.012</t>
  </si>
  <si>
    <t>940.80.022</t>
  </si>
  <si>
    <t>940.80.024</t>
  </si>
  <si>
    <t>940.80.029</t>
  </si>
  <si>
    <t>940.80.037</t>
  </si>
  <si>
    <t>940.80.041</t>
  </si>
  <si>
    <t>940.80.043</t>
  </si>
  <si>
    <t>940.80.046</t>
  </si>
  <si>
    <t>940.80.050</t>
  </si>
  <si>
    <t>940.80.060</t>
  </si>
  <si>
    <t>940.80.065</t>
  </si>
  <si>
    <t>940.80.069</t>
  </si>
  <si>
    <t>940.80.092</t>
  </si>
  <si>
    <t>940.80.140</t>
  </si>
  <si>
    <t>940.80.160</t>
  </si>
  <si>
    <t>940.80.180</t>
  </si>
  <si>
    <t>940.80.200</t>
  </si>
  <si>
    <t>940.80.220</t>
  </si>
  <si>
    <t>940.80.250</t>
  </si>
  <si>
    <t>940.80.300</t>
  </si>
  <si>
    <t>940.80.400</t>
  </si>
  <si>
    <t>940.80.404</t>
  </si>
  <si>
    <t>940.80.604</t>
  </si>
  <si>
    <t>940.80.999</t>
  </si>
  <si>
    <t>940.81.006</t>
  </si>
  <si>
    <t>940.81.007</t>
  </si>
  <si>
    <t>940.81.008</t>
  </si>
  <si>
    <t>940.81.009</t>
  </si>
  <si>
    <t>940.81.023</t>
  </si>
  <si>
    <t>940.81.025</t>
  </si>
  <si>
    <t>940.81.080</t>
  </si>
  <si>
    <t>940.81.081</t>
  </si>
  <si>
    <t>940.81.600</t>
  </si>
  <si>
    <t>940.81.760</t>
  </si>
  <si>
    <t>940.81.999</t>
  </si>
  <si>
    <t>940.82.000</t>
  </si>
  <si>
    <t>940.82.012</t>
  </si>
  <si>
    <t>940.82.013</t>
  </si>
  <si>
    <t>940.82.014</t>
  </si>
  <si>
    <t>940.82.015</t>
  </si>
  <si>
    <t>940.82.016</t>
  </si>
  <si>
    <t>940.82.017</t>
  </si>
  <si>
    <t>940.82.018</t>
  </si>
  <si>
    <t>940.82.019</t>
  </si>
  <si>
    <t>940.82.030</t>
  </si>
  <si>
    <t>940.82.031</t>
  </si>
  <si>
    <t>940.82.032</t>
  </si>
  <si>
    <t>940.82.100</t>
  </si>
  <si>
    <t>940.82.101</t>
  </si>
  <si>
    <t>940.82.102</t>
  </si>
  <si>
    <t>940.82.103</t>
  </si>
  <si>
    <t>940.82.104</t>
  </si>
  <si>
    <t>940.82.105</t>
  </si>
  <si>
    <t>940.82.106</t>
  </si>
  <si>
    <t>940.82.107</t>
  </si>
  <si>
    <t>940.82.108</t>
  </si>
  <si>
    <t>940.82.109</t>
  </si>
  <si>
    <t>940.82.110</t>
  </si>
  <si>
    <t>940.82.112</t>
  </si>
  <si>
    <t>940.82.113</t>
  </si>
  <si>
    <t>940.82.114</t>
  </si>
  <si>
    <t>940.82.115</t>
  </si>
  <si>
    <t>940.82.121</t>
  </si>
  <si>
    <t>940.82.125</t>
  </si>
  <si>
    <t>940.82.129</t>
  </si>
  <si>
    <t>940.82.139</t>
  </si>
  <si>
    <t>940.82.140</t>
  </si>
  <si>
    <t>940.82.141</t>
  </si>
  <si>
    <t>940.82.142</t>
  </si>
  <si>
    <t>940.82.143</t>
  </si>
  <si>
    <t>940.82.144</t>
  </si>
  <si>
    <t>940.82.145</t>
  </si>
  <si>
    <t>940.82.146</t>
  </si>
  <si>
    <t>940.82.147</t>
  </si>
  <si>
    <t>940.82.168</t>
  </si>
  <si>
    <t>940.82.171</t>
  </si>
  <si>
    <t>940.82.172</t>
  </si>
  <si>
    <t>940.82.173</t>
  </si>
  <si>
    <t>940.82.217</t>
  </si>
  <si>
    <t>940.82.220</t>
  </si>
  <si>
    <t>940.82.230</t>
  </si>
  <si>
    <t>940.82.260</t>
  </si>
  <si>
    <t>940.82.317</t>
  </si>
  <si>
    <t>940.82.320</t>
  </si>
  <si>
    <t>940.82.330</t>
  </si>
  <si>
    <t>940.82.360</t>
  </si>
  <si>
    <t>940.82.917</t>
  </si>
  <si>
    <t>940.82.920</t>
  </si>
  <si>
    <t>940.82.930</t>
  </si>
  <si>
    <t>940.82.961</t>
  </si>
  <si>
    <t>940.83.0X1</t>
  </si>
  <si>
    <t>940.84.001</t>
  </si>
  <si>
    <t>940.84.003</t>
  </si>
  <si>
    <t>940.84.004</t>
  </si>
  <si>
    <t>940.84.005</t>
  </si>
  <si>
    <t>940.84.006</t>
  </si>
  <si>
    <t>940.84.007</t>
  </si>
  <si>
    <t>940.84.009</t>
  </si>
  <si>
    <t>940.84.010</t>
  </si>
  <si>
    <t>940.84.013</t>
  </si>
  <si>
    <t>940.84.024</t>
  </si>
  <si>
    <t>940.84.032</t>
  </si>
  <si>
    <t>940.84.035</t>
  </si>
  <si>
    <t>940.84.040</t>
  </si>
  <si>
    <t>940.84.041</t>
  </si>
  <si>
    <t>940.84.043</t>
  </si>
  <si>
    <t>940.84.044</t>
  </si>
  <si>
    <t>940.84.071</t>
  </si>
  <si>
    <t>940.84.072</t>
  </si>
  <si>
    <t>940.84.100</t>
  </si>
  <si>
    <t>940.84.109</t>
  </si>
  <si>
    <t>940.84.165</t>
  </si>
  <si>
    <t>940.84.200</t>
  </si>
  <si>
    <t>940.84.201</t>
  </si>
  <si>
    <t>940.84.250</t>
  </si>
  <si>
    <t>940.84.350</t>
  </si>
  <si>
    <t>940.84.600</t>
  </si>
  <si>
    <t>940.84.601</t>
  </si>
  <si>
    <t>940.84.999</t>
  </si>
  <si>
    <t>940.89.000</t>
  </si>
  <si>
    <t>940.89.918</t>
  </si>
  <si>
    <t>940.90.000</t>
  </si>
  <si>
    <t>940.90.001</t>
  </si>
  <si>
    <t>940.90.002</t>
  </si>
  <si>
    <t>940.90.004</t>
  </si>
  <si>
    <t>940.90.005</t>
  </si>
  <si>
    <t>940.90.006</t>
  </si>
  <si>
    <t>940.90.012</t>
  </si>
  <si>
    <t>940.90.013</t>
  </si>
  <si>
    <t>940.90.014</t>
  </si>
  <si>
    <t>940.90.022</t>
  </si>
  <si>
    <t>940.90.030</t>
  </si>
  <si>
    <t>940.90.042</t>
  </si>
  <si>
    <t>940.90.091</t>
  </si>
  <si>
    <t>940.90.092</t>
  </si>
  <si>
    <t>940.90.095</t>
  </si>
  <si>
    <t>940.90.930</t>
  </si>
  <si>
    <t>940.90.935</t>
  </si>
  <si>
    <t>940.90.940</t>
  </si>
  <si>
    <t>940.91.000</t>
  </si>
  <si>
    <t>940.91.001</t>
  </si>
  <si>
    <t>940.91.002</t>
  </si>
  <si>
    <t>940.91.004</t>
  </si>
  <si>
    <t>940.91.005</t>
  </si>
  <si>
    <t>940.91.006</t>
  </si>
  <si>
    <t>940.91.012</t>
  </si>
  <si>
    <t>940.91.013</t>
  </si>
  <si>
    <t>940.91.014</t>
  </si>
  <si>
    <t>940.91.022</t>
  </si>
  <si>
    <t>940.92.000</t>
  </si>
  <si>
    <t>940.92.001</t>
  </si>
  <si>
    <t>940.92.010</t>
  </si>
  <si>
    <t>940.92.045</t>
  </si>
  <si>
    <t>940.93.225</t>
  </si>
  <si>
    <t>940.93.230</t>
  </si>
  <si>
    <t>940.96.001</t>
  </si>
  <si>
    <t>940.97.000</t>
  </si>
  <si>
    <t>940.97.005</t>
  </si>
  <si>
    <t>940.97.012</t>
  </si>
  <si>
    <t>940.97.051</t>
  </si>
  <si>
    <t>940.97.052</t>
  </si>
  <si>
    <t>940.97.060</t>
  </si>
  <si>
    <t>940.97.061</t>
  </si>
  <si>
    <t>940.97.062</t>
  </si>
  <si>
    <t>940.97.063</t>
  </si>
  <si>
    <t>940.97.064</t>
  </si>
  <si>
    <t>940.97.065</t>
  </si>
  <si>
    <t>940.97.067</t>
  </si>
  <si>
    <t>940.97.068</t>
  </si>
  <si>
    <t>940.97.089</t>
  </si>
  <si>
    <t>940.97.090</t>
  </si>
  <si>
    <t>940.97.091</t>
  </si>
  <si>
    <t>940.97.092</t>
  </si>
  <si>
    <t>940.97.093</t>
  </si>
  <si>
    <t>940.97.095</t>
  </si>
  <si>
    <t>940.97.096</t>
  </si>
  <si>
    <t>940.97.097</t>
  </si>
  <si>
    <t>940.97.098</t>
  </si>
  <si>
    <t>940.97.099</t>
  </si>
  <si>
    <t>940.97.102</t>
  </si>
  <si>
    <t>940.97.106</t>
  </si>
  <si>
    <t>940.97.108</t>
  </si>
  <si>
    <t>940.97.109</t>
  </si>
  <si>
    <t>940.97.110</t>
  </si>
  <si>
    <t>940.97.120</t>
  </si>
  <si>
    <t>940.97.121</t>
  </si>
  <si>
    <t>940.97.122</t>
  </si>
  <si>
    <t>940.97.211</t>
  </si>
  <si>
    <t>940.97.220</t>
  </si>
  <si>
    <t>940.97.221</t>
  </si>
  <si>
    <t>940.97.230</t>
  </si>
  <si>
    <t>940.97.320</t>
  </si>
  <si>
    <t>940.97.330</t>
  </si>
  <si>
    <t>940.97.340</t>
  </si>
  <si>
    <t>940.97.422</t>
  </si>
  <si>
    <t>940.97.430</t>
  </si>
  <si>
    <t>940.97.432</t>
  </si>
  <si>
    <t>940.97.440</t>
  </si>
  <si>
    <t>940.97.442</t>
  </si>
  <si>
    <t>940.97.520</t>
  </si>
  <si>
    <t>940.97.521</t>
  </si>
  <si>
    <t>940.97.530</t>
  </si>
  <si>
    <t>940.97.531</t>
  </si>
  <si>
    <t>940.97.540</t>
  </si>
  <si>
    <t>940.97.541</t>
  </si>
  <si>
    <t>940.97.640</t>
  </si>
  <si>
    <t>940.97.722</t>
  </si>
  <si>
    <t>940.97.732</t>
  </si>
  <si>
    <t>940.97.740</t>
  </si>
  <si>
    <t>940.97.741</t>
  </si>
  <si>
    <t>940.97.742</t>
  </si>
  <si>
    <t>940.97.816</t>
  </si>
  <si>
    <t>940.97.818</t>
  </si>
  <si>
    <t>940.97.821</t>
  </si>
  <si>
    <t>940.97.823</t>
  </si>
  <si>
    <t>940.97.899</t>
  </si>
  <si>
    <t>940.97.916</t>
  </si>
  <si>
    <t>940.97.918</t>
  </si>
  <si>
    <t>940.97.921</t>
  </si>
  <si>
    <t>940.97.923</t>
  </si>
  <si>
    <t>940.97.990</t>
  </si>
  <si>
    <t>940.97.999</t>
  </si>
  <si>
    <t>941.00.003</t>
  </si>
  <si>
    <t>941.00.004</t>
  </si>
  <si>
    <t>941.00.005</t>
  </si>
  <si>
    <t>941.00.006</t>
  </si>
  <si>
    <t>941.00.007</t>
  </si>
  <si>
    <t>941.00.012</t>
  </si>
  <si>
    <t>941.00.020</t>
  </si>
  <si>
    <t>941.00.031</t>
  </si>
  <si>
    <t>941.00.065</t>
  </si>
  <si>
    <t>941.00.066</t>
  </si>
  <si>
    <t>941.00.069</t>
  </si>
  <si>
    <t>941.00.077</t>
  </si>
  <si>
    <t>941.00.079</t>
  </si>
  <si>
    <t>941.00.091</t>
  </si>
  <si>
    <t>941.00.094</t>
  </si>
  <si>
    <t>941.00.095</t>
  </si>
  <si>
    <t>941.00.103</t>
  </si>
  <si>
    <t>941.00.111</t>
  </si>
  <si>
    <t>941.00.114</t>
  </si>
  <si>
    <t>941.00.117</t>
  </si>
  <si>
    <t>941.00.150</t>
  </si>
  <si>
    <t>941.00.170</t>
  </si>
  <si>
    <t>941.00.173</t>
  </si>
  <si>
    <t>941.00.200</t>
  </si>
  <si>
    <t>941.00.204</t>
  </si>
  <si>
    <t>941.00.207</t>
  </si>
  <si>
    <t>941.00.250</t>
  </si>
  <si>
    <t>941.00.256</t>
  </si>
  <si>
    <t>941.00.353</t>
  </si>
  <si>
    <t>941.00.356</t>
  </si>
  <si>
    <t>941.00.425</t>
  </si>
  <si>
    <t>941.00.435</t>
  </si>
  <si>
    <t>941.00.460</t>
  </si>
  <si>
    <t>941.00.600</t>
  </si>
  <si>
    <t>941.00.603</t>
  </si>
  <si>
    <t>941.00.605</t>
  </si>
  <si>
    <t>941.00.606</t>
  </si>
  <si>
    <t>941.00.700</t>
  </si>
  <si>
    <t>941.00.825</t>
  </si>
  <si>
    <t>941.00.835</t>
  </si>
  <si>
    <t>941.00.860</t>
  </si>
  <si>
    <t>941.00.925</t>
  </si>
  <si>
    <t>941.00.935</t>
  </si>
  <si>
    <t>941.01.025</t>
  </si>
  <si>
    <t>941.01.035</t>
  </si>
  <si>
    <t>941.01.060</t>
  </si>
  <si>
    <t>941.01.625</t>
  </si>
  <si>
    <t>941.01.735</t>
  </si>
  <si>
    <t>941.01.760</t>
  </si>
  <si>
    <t>941.01.825</t>
  </si>
  <si>
    <t>941.01.860</t>
  </si>
  <si>
    <t>941.01.899</t>
  </si>
  <si>
    <t>941.01.925</t>
  </si>
  <si>
    <t>941.01.999</t>
  </si>
  <si>
    <t>941.02.000</t>
  </si>
  <si>
    <t>941.02.001</t>
  </si>
  <si>
    <t>941.02.005</t>
  </si>
  <si>
    <t>941.02.011</t>
  </si>
  <si>
    <t>941.02.021</t>
  </si>
  <si>
    <t>941.02.022</t>
  </si>
  <si>
    <t>941.02.023</t>
  </si>
  <si>
    <t>941.02.100</t>
  </si>
  <si>
    <t>941.02.101</t>
  </si>
  <si>
    <t>941.02.102</t>
  </si>
  <si>
    <t>941.02.103</t>
  </si>
  <si>
    <t>941.02.119</t>
  </si>
  <si>
    <t>941.02.120</t>
  </si>
  <si>
    <t>941.02.820</t>
  </si>
  <si>
    <t>941.02.821</t>
  </si>
  <si>
    <t>941.02.830</t>
  </si>
  <si>
    <t>941.02.860</t>
  </si>
  <si>
    <t>941.02.861</t>
  </si>
  <si>
    <t>941.02.920</t>
  </si>
  <si>
    <t>941.02.921</t>
  </si>
  <si>
    <t>941.02.930</t>
  </si>
  <si>
    <t>941.02.931</t>
  </si>
  <si>
    <t>941.02.960</t>
  </si>
  <si>
    <t>941.02.961</t>
  </si>
  <si>
    <t>941.07.105</t>
  </si>
  <si>
    <t>941.07.106</t>
  </si>
  <si>
    <t>941.07.107</t>
  </si>
  <si>
    <t>941.12.005</t>
  </si>
  <si>
    <t>941.12.030</t>
  </si>
  <si>
    <t>941.12.031</t>
  </si>
  <si>
    <t>941.12.040</t>
  </si>
  <si>
    <t>941.12.061</t>
  </si>
  <si>
    <t>941.12.062</t>
  </si>
  <si>
    <t>941.12.063</t>
  </si>
  <si>
    <t>941.12.064</t>
  </si>
  <si>
    <t>941.12.135</t>
  </si>
  <si>
    <t>941.12.160</t>
  </si>
  <si>
    <t>941.12.230</t>
  </si>
  <si>
    <t>941.12.260</t>
  </si>
  <si>
    <t>941.12.325</t>
  </si>
  <si>
    <t>941.12.335</t>
  </si>
  <si>
    <t>941.12.360</t>
  </si>
  <si>
    <t>941.12.435</t>
  </si>
  <si>
    <t>941.12.460</t>
  </si>
  <si>
    <t>941.12.525</t>
  </si>
  <si>
    <t>941.12.530</t>
  </si>
  <si>
    <t>941.12.560</t>
  </si>
  <si>
    <t>941.12.635</t>
  </si>
  <si>
    <t>941.12.660</t>
  </si>
  <si>
    <t>941.12.730</t>
  </si>
  <si>
    <t>941.12.825</t>
  </si>
  <si>
    <t>941.12.835</t>
  </si>
  <si>
    <t>941.12.860</t>
  </si>
  <si>
    <t>941.12.925</t>
  </si>
  <si>
    <t>941.12.935</t>
  </si>
  <si>
    <t>941.12.960</t>
  </si>
  <si>
    <t>941.13.090</t>
  </si>
  <si>
    <t>941.13.091</t>
  </si>
  <si>
    <t>941.13.092</t>
  </si>
  <si>
    <t>941.13.125</t>
  </si>
  <si>
    <t>941.13.135</t>
  </si>
  <si>
    <t>941.13.160</t>
  </si>
  <si>
    <t>941.13.525</t>
  </si>
  <si>
    <t>941.13.560</t>
  </si>
  <si>
    <t>941.13.625</t>
  </si>
  <si>
    <t>941.13.635</t>
  </si>
  <si>
    <t>941.13.660</t>
  </si>
  <si>
    <t>941.13.725</t>
  </si>
  <si>
    <t>941.13.825</t>
  </si>
  <si>
    <t>941.13.860</t>
  </si>
  <si>
    <t>941.13.925</t>
  </si>
  <si>
    <t>941.13.926</t>
  </si>
  <si>
    <t>941.13.935</t>
  </si>
  <si>
    <t>941.13.936</t>
  </si>
  <si>
    <t>941.13.960</t>
  </si>
  <si>
    <t>941.13.961</t>
  </si>
  <si>
    <t>941.15.001</t>
  </si>
  <si>
    <t>941.15.002</t>
  </si>
  <si>
    <t>941.15.003</t>
  </si>
  <si>
    <t>941.15.004</t>
  </si>
  <si>
    <t>941.15.020</t>
  </si>
  <si>
    <t>941.15.021</t>
  </si>
  <si>
    <t>941.15.032</t>
  </si>
  <si>
    <t>941.15.041</t>
  </si>
  <si>
    <t>941.15.042</t>
  </si>
  <si>
    <t>941.15.043</t>
  </si>
  <si>
    <t>941.15.044</t>
  </si>
  <si>
    <t>941.15.045</t>
  </si>
  <si>
    <t>941.15.046</t>
  </si>
  <si>
    <t>941.18.000</t>
  </si>
  <si>
    <t>941.18.001</t>
  </si>
  <si>
    <t>941.18.030</t>
  </si>
  <si>
    <t>941.18.041</t>
  </si>
  <si>
    <t>941.18.160</t>
  </si>
  <si>
    <t>941.18.960</t>
  </si>
  <si>
    <t>941.19.725</t>
  </si>
  <si>
    <t>941.20.002</t>
  </si>
  <si>
    <t>941.20.012</t>
  </si>
  <si>
    <t>941.20.024</t>
  </si>
  <si>
    <t>941.20.028</t>
  </si>
  <si>
    <t>941.20.041</t>
  </si>
  <si>
    <t>941.20.069</t>
  </si>
  <si>
    <t>941.20.091</t>
  </si>
  <si>
    <t>941.20.300</t>
  </si>
  <si>
    <t>941.20.357</t>
  </si>
  <si>
    <t>941.20.400</t>
  </si>
  <si>
    <t>941.20.600</t>
  </si>
  <si>
    <t>941.20.605</t>
  </si>
  <si>
    <t>941.20.606</t>
  </si>
  <si>
    <t>941.24.022</t>
  </si>
  <si>
    <t>941.24.031</t>
  </si>
  <si>
    <t>941.24.034</t>
  </si>
  <si>
    <t>941.24.042</t>
  </si>
  <si>
    <t>941.24.060</t>
  </si>
  <si>
    <t>941.24.061</t>
  </si>
  <si>
    <t>941.24.092</t>
  </si>
  <si>
    <t>941.24.093</t>
  </si>
  <si>
    <t>941.24.122</t>
  </si>
  <si>
    <t>941.24.124</t>
  </si>
  <si>
    <t>941.24.142</t>
  </si>
  <si>
    <t>941.24.144</t>
  </si>
  <si>
    <t>941.25.000</t>
  </si>
  <si>
    <t>941.25.001</t>
  </si>
  <si>
    <t>941.25.004</t>
  </si>
  <si>
    <t>941.25.030</t>
  </si>
  <si>
    <t>941.25.032</t>
  </si>
  <si>
    <t>941.25.033</t>
  </si>
  <si>
    <t>941.25.034</t>
  </si>
  <si>
    <t>941.25.035</t>
  </si>
  <si>
    <t>941.25.090</t>
  </si>
  <si>
    <t>941.25.102</t>
  </si>
  <si>
    <t>941.25.103</t>
  </si>
  <si>
    <t>941.25.108</t>
  </si>
  <si>
    <t>941.25.109</t>
  </si>
  <si>
    <t>941.25.111</t>
  </si>
  <si>
    <t>941.25.112</t>
  </si>
  <si>
    <t>941.25.114</t>
  </si>
  <si>
    <t>941.25.115</t>
  </si>
  <si>
    <t>941.25.131</t>
  </si>
  <si>
    <t>941.25.132</t>
  </si>
  <si>
    <t>941.25.134</t>
  </si>
  <si>
    <t>941.25.135</t>
  </si>
  <si>
    <t>941.25.720</t>
  </si>
  <si>
    <t>941.25.730</t>
  </si>
  <si>
    <t>941.25.760</t>
  </si>
  <si>
    <t>941.25.820</t>
  </si>
  <si>
    <t>941.25.821</t>
  </si>
  <si>
    <t>941.25.830</t>
  </si>
  <si>
    <t>941.25.831</t>
  </si>
  <si>
    <t>941.25.860</t>
  </si>
  <si>
    <t>941.25.861</t>
  </si>
  <si>
    <t>941.25.920</t>
  </si>
  <si>
    <t>941.25.930</t>
  </si>
  <si>
    <t>941.25.960</t>
  </si>
  <si>
    <t>941.30.002</t>
  </si>
  <si>
    <t>941.30.003</t>
  </si>
  <si>
    <t>941.30.004</t>
  </si>
  <si>
    <t>941.30.006</t>
  </si>
  <si>
    <t>941.30.007</t>
  </si>
  <si>
    <t>941.30.080</t>
  </si>
  <si>
    <t>941.30.081</t>
  </si>
  <si>
    <t>941.30.082</t>
  </si>
  <si>
    <t>941.30.084</t>
  </si>
  <si>
    <t>941.30.100</t>
  </si>
  <si>
    <t>941.30.102</t>
  </si>
  <si>
    <t>941.30.103</t>
  </si>
  <si>
    <t>941.30.104</t>
  </si>
  <si>
    <t>941.35.001</t>
  </si>
  <si>
    <t>941.35.002</t>
  </si>
  <si>
    <t>941.35.012</t>
  </si>
  <si>
    <t>941.35.031</t>
  </si>
  <si>
    <t>941.35.043</t>
  </si>
  <si>
    <t>941.35.050</t>
  </si>
  <si>
    <t>941.35.071</t>
  </si>
  <si>
    <t>941.35.200</t>
  </si>
  <si>
    <t>941.35.300</t>
  </si>
  <si>
    <t>941.35.600</t>
  </si>
  <si>
    <t>941.50.022</t>
  </si>
  <si>
    <t>941.56.000</t>
  </si>
  <si>
    <t>941.56.001</t>
  </si>
  <si>
    <t>941.56.002</t>
  </si>
  <si>
    <t>941.56.003</t>
  </si>
  <si>
    <t>941.56.004</t>
  </si>
  <si>
    <t>941.56.005</t>
  </si>
  <si>
    <t>941.56.006</t>
  </si>
  <si>
    <t>941.56.007</t>
  </si>
  <si>
    <t>941.56.011</t>
  </si>
  <si>
    <t>941.56.060</t>
  </si>
  <si>
    <t>941.56.065</t>
  </si>
  <si>
    <t>941.56.160</t>
  </si>
  <si>
    <t>941.56.161</t>
  </si>
  <si>
    <t>941.56.198</t>
  </si>
  <si>
    <t>941.56.199</t>
  </si>
  <si>
    <t>941.56.260</t>
  </si>
  <si>
    <t>941.56.261</t>
  </si>
  <si>
    <t>941.56.262</t>
  </si>
  <si>
    <t>941.56.263</t>
  </si>
  <si>
    <t>941.56.296</t>
  </si>
  <si>
    <t>941.56.297</t>
  </si>
  <si>
    <t>941.56.298</t>
  </si>
  <si>
    <t>941.56.299</t>
  </si>
  <si>
    <t>941.56.460</t>
  </si>
  <si>
    <t>941.56.461</t>
  </si>
  <si>
    <t>941.56.560</t>
  </si>
  <si>
    <t>941.56.561</t>
  </si>
  <si>
    <t>941.56.660</t>
  </si>
  <si>
    <t>941.56.661</t>
  </si>
  <si>
    <t>941.56.760</t>
  </si>
  <si>
    <t>941.56.761</t>
  </si>
  <si>
    <t>941.56.762</t>
  </si>
  <si>
    <t>941.56.763</t>
  </si>
  <si>
    <t>941.56.799</t>
  </si>
  <si>
    <t>941.56.860</t>
  </si>
  <si>
    <t>941.56.862</t>
  </si>
  <si>
    <t>941.56.863</t>
  </si>
  <si>
    <t>941.56.899</t>
  </si>
  <si>
    <t>941.56.960</t>
  </si>
  <si>
    <t>941.56.962</t>
  </si>
  <si>
    <t>941.56.963</t>
  </si>
  <si>
    <t>941.56.999</t>
  </si>
  <si>
    <t>941.58.000</t>
  </si>
  <si>
    <t>941.58.001</t>
  </si>
  <si>
    <t>941.58.002</t>
  </si>
  <si>
    <t>941.58.003</t>
  </si>
  <si>
    <t>941.58.004</t>
  </si>
  <si>
    <t>941.58.005</t>
  </si>
  <si>
    <t>941.58.006</t>
  </si>
  <si>
    <t>941.58.007</t>
  </si>
  <si>
    <t>941.58.009</t>
  </si>
  <si>
    <t>941.58.010</t>
  </si>
  <si>
    <t>941.58.020</t>
  </si>
  <si>
    <t>941.58.060</t>
  </si>
  <si>
    <t>941.58.061</t>
  </si>
  <si>
    <t>941.58.062</t>
  </si>
  <si>
    <t>941.58.063</t>
  </si>
  <si>
    <t>941.58.090</t>
  </si>
  <si>
    <t>941.58.092</t>
  </si>
  <si>
    <t>941.58.420</t>
  </si>
  <si>
    <t>941.58.421</t>
  </si>
  <si>
    <t>941.58.430</t>
  </si>
  <si>
    <t>941.58.431</t>
  </si>
  <si>
    <t>941.58.520</t>
  </si>
  <si>
    <t>941.58.531</t>
  </si>
  <si>
    <t>941.58.562</t>
  </si>
  <si>
    <t>941.58.620</t>
  </si>
  <si>
    <t>941.58.631</t>
  </si>
  <si>
    <t>941.58.662</t>
  </si>
  <si>
    <t>941.58.719</t>
  </si>
  <si>
    <t>941.58.720</t>
  </si>
  <si>
    <t>941.58.730</t>
  </si>
  <si>
    <t>941.58.760</t>
  </si>
  <si>
    <t>941.58.819</t>
  </si>
  <si>
    <t>941.58.820</t>
  </si>
  <si>
    <t>941.58.830</t>
  </si>
  <si>
    <t>941.58.860</t>
  </si>
  <si>
    <t>941.58.919</t>
  </si>
  <si>
    <t>941.58.920</t>
  </si>
  <si>
    <t>941.58.930</t>
  </si>
  <si>
    <t>941.58.960</t>
  </si>
  <si>
    <t>941.60.001</t>
  </si>
  <si>
    <t>941.60.002</t>
  </si>
  <si>
    <t>941.60.012</t>
  </si>
  <si>
    <t>941.60.014</t>
  </si>
  <si>
    <t>941.60.022</t>
  </si>
  <si>
    <t>941.60.024</t>
  </si>
  <si>
    <t>941.60.031</t>
  </si>
  <si>
    <t>941.60.032</t>
  </si>
  <si>
    <t>941.60.034</t>
  </si>
  <si>
    <t>941.60.041</t>
  </si>
  <si>
    <t>941.60.051</t>
  </si>
  <si>
    <t>941.60.071</t>
  </si>
  <si>
    <t>941.60.073</t>
  </si>
  <si>
    <t>941.60.300</t>
  </si>
  <si>
    <t>941.60.400</t>
  </si>
  <si>
    <t>941.60.500</t>
  </si>
  <si>
    <t>941.61.077</t>
  </si>
  <si>
    <t>941.61.078</t>
  </si>
  <si>
    <t>941.61.079</t>
  </si>
  <si>
    <t>941.61.130</t>
  </si>
  <si>
    <t>941.62.001</t>
  </si>
  <si>
    <t>941.62.004</t>
  </si>
  <si>
    <t>941.62.006</t>
  </si>
  <si>
    <t>941.62.013</t>
  </si>
  <si>
    <t>941.62.016</t>
  </si>
  <si>
    <t>941.62.017</t>
  </si>
  <si>
    <t>941.62.042</t>
  </si>
  <si>
    <t>941.62.200</t>
  </si>
  <si>
    <t>941.62.201</t>
  </si>
  <si>
    <t>941.62.600</t>
  </si>
  <si>
    <t>941.62.601</t>
  </si>
  <si>
    <t>941.62.720</t>
  </si>
  <si>
    <t>941.62.760</t>
  </si>
  <si>
    <t>941.62.761</t>
  </si>
  <si>
    <t>941.91.210</t>
  </si>
  <si>
    <t>942.04.051</t>
  </si>
  <si>
    <t>942.07.030</t>
  </si>
  <si>
    <t>942.14.022</t>
  </si>
  <si>
    <t>942.14.041</t>
  </si>
  <si>
    <t>942.17.000</t>
  </si>
  <si>
    <t>942.17.012</t>
  </si>
  <si>
    <t>942.17.023</t>
  </si>
  <si>
    <t>942.17.250</t>
  </si>
  <si>
    <t>942.17.350</t>
  </si>
  <si>
    <t>942.17.600</t>
  </si>
  <si>
    <t>942.17.601</t>
  </si>
  <si>
    <t>942.17.998</t>
  </si>
  <si>
    <t>942.17.999</t>
  </si>
  <si>
    <t>942.22.600</t>
  </si>
  <si>
    <t>942.22.999</t>
  </si>
  <si>
    <t>942.30.600</t>
  </si>
  <si>
    <t>942.32.000</t>
  </si>
  <si>
    <t>942.32.012</t>
  </si>
  <si>
    <t>942.32.031</t>
  </si>
  <si>
    <t>942.32.060</t>
  </si>
  <si>
    <t>942.32.300</t>
  </si>
  <si>
    <t>942.33.600</t>
  </si>
  <si>
    <t>942.35.000</t>
  </si>
  <si>
    <t>942.35.001</t>
  </si>
  <si>
    <t>942.35.400</t>
  </si>
  <si>
    <t>942.35.630</t>
  </si>
  <si>
    <t>942.41.000</t>
  </si>
  <si>
    <t>942.41.014</t>
  </si>
  <si>
    <t>942.41.042</t>
  </si>
  <si>
    <t>942.41.072</t>
  </si>
  <si>
    <t>942.42.000</t>
  </si>
  <si>
    <t>942.42.041</t>
  </si>
  <si>
    <t>942.42.301</t>
  </si>
  <si>
    <t>942.42.601</t>
  </si>
  <si>
    <t>942.43.301</t>
  </si>
  <si>
    <t>942.43.601</t>
  </si>
  <si>
    <t>942.43.611</t>
  </si>
  <si>
    <t>942.43.996</t>
  </si>
  <si>
    <t>942.43.997</t>
  </si>
  <si>
    <t>942.44.012</t>
  </si>
  <si>
    <t>942.44.060</t>
  </si>
  <si>
    <t>942.44.061</t>
  </si>
  <si>
    <t>942.50.600</t>
  </si>
  <si>
    <t>942.50.999</t>
  </si>
  <si>
    <t>942.56.001</t>
  </si>
  <si>
    <t>942.56.002</t>
  </si>
  <si>
    <t>942.56.029</t>
  </si>
  <si>
    <t>942.56.765</t>
  </si>
  <si>
    <t>942.56.799</t>
  </si>
  <si>
    <t>942.60.002</t>
  </si>
  <si>
    <t>942.60.003</t>
  </si>
  <si>
    <t>942.60.825</t>
  </si>
  <si>
    <t>942.60.830</t>
  </si>
  <si>
    <t>942.60.927</t>
  </si>
  <si>
    <t>942.60.928</t>
  </si>
  <si>
    <t>942.60.932</t>
  </si>
  <si>
    <t>942.60.933</t>
  </si>
  <si>
    <t>942.61.000</t>
  </si>
  <si>
    <t>942.61.080</t>
  </si>
  <si>
    <t>942.61.899</t>
  </si>
  <si>
    <t>942.61.960</t>
  </si>
  <si>
    <t>942.61.999</t>
  </si>
  <si>
    <t>942.71.100</t>
  </si>
  <si>
    <t>943.00.001</t>
  </si>
  <si>
    <t>943.00.002</t>
  </si>
  <si>
    <t>943.00.005</t>
  </si>
  <si>
    <t>943.00.012</t>
  </si>
  <si>
    <t>943.00.022</t>
  </si>
  <si>
    <t>943.00.030</t>
  </si>
  <si>
    <t>943.02.001</t>
  </si>
  <si>
    <t>943.02.002</t>
  </si>
  <si>
    <t>943.02.003</t>
  </si>
  <si>
    <t>943.02.004</t>
  </si>
  <si>
    <t>943.02.005</t>
  </si>
  <si>
    <t>943.02.022</t>
  </si>
  <si>
    <t>943.02.030</t>
  </si>
  <si>
    <t>943.04.030</t>
  </si>
  <si>
    <t>943.04.080</t>
  </si>
  <si>
    <t>943.04.084</t>
  </si>
  <si>
    <t>943.04.090</t>
  </si>
  <si>
    <t>943.04.091</t>
  </si>
  <si>
    <t>943.05.999</t>
  </si>
  <si>
    <t>943.08.012</t>
  </si>
  <si>
    <t>943.08.013</t>
  </si>
  <si>
    <t>943.08.020</t>
  </si>
  <si>
    <t>943.08.021</t>
  </si>
  <si>
    <t>943.08.052</t>
  </si>
  <si>
    <t>943.08.053</t>
  </si>
  <si>
    <t>943.08.054</t>
  </si>
  <si>
    <t>943.08.055</t>
  </si>
  <si>
    <t>943.08.090</t>
  </si>
  <si>
    <t>943.08.999</t>
  </si>
  <si>
    <t>943.09.100</t>
  </si>
  <si>
    <t>943.09.111</t>
  </si>
  <si>
    <t>943.09.122</t>
  </si>
  <si>
    <t>943.16.000</t>
  </si>
  <si>
    <t>943.16.001</t>
  </si>
  <si>
    <t>943.17.010</t>
  </si>
  <si>
    <t>943.27.012</t>
  </si>
  <si>
    <t>943.27.021</t>
  </si>
  <si>
    <t>943.27.022</t>
  </si>
  <si>
    <t>943.27.043</t>
  </si>
  <si>
    <t>943.27.100</t>
  </si>
  <si>
    <t>943.27.101</t>
  </si>
  <si>
    <t>943.27.960</t>
  </si>
  <si>
    <t>943.27.999</t>
  </si>
  <si>
    <t>943.28.001</t>
  </si>
  <si>
    <t>943.28.027</t>
  </si>
  <si>
    <t>943.28.028</t>
  </si>
  <si>
    <t>943.28.029</t>
  </si>
  <si>
    <t>943.29.010</t>
  </si>
  <si>
    <t>943.29.011</t>
  </si>
  <si>
    <t>943.29.012</t>
  </si>
  <si>
    <t>943.29.013</t>
  </si>
  <si>
    <t>943.29.014</t>
  </si>
  <si>
    <t>943.29.015</t>
  </si>
  <si>
    <t>943.30.000</t>
  </si>
  <si>
    <t>943.30.001</t>
  </si>
  <si>
    <t>943.30.002</t>
  </si>
  <si>
    <t>943.30.003</t>
  </si>
  <si>
    <t>943.30.004</t>
  </si>
  <si>
    <t>943.30.005</t>
  </si>
  <si>
    <t>943.30.006</t>
  </si>
  <si>
    <t>943.30.00X</t>
  </si>
  <si>
    <t>943.30.012</t>
  </si>
  <si>
    <t>943.30.024</t>
  </si>
  <si>
    <t>943.30.025</t>
  </si>
  <si>
    <t>943.30.028</t>
  </si>
  <si>
    <t>943.30.030</t>
  </si>
  <si>
    <t>943.30.092</t>
  </si>
  <si>
    <t>943.30.095</t>
  </si>
  <si>
    <t>943.30.960</t>
  </si>
  <si>
    <t>943.30.999</t>
  </si>
  <si>
    <t>943.31.000</t>
  </si>
  <si>
    <t>943.31.001</t>
  </si>
  <si>
    <t>943.31.002</t>
  </si>
  <si>
    <t>943.31.003</t>
  </si>
  <si>
    <t>943.31.004</t>
  </si>
  <si>
    <t>943.31.005</t>
  </si>
  <si>
    <t>943.31.006</t>
  </si>
  <si>
    <t>943.31.008</t>
  </si>
  <si>
    <t>943.31.009</t>
  </si>
  <si>
    <t>943.31.010</t>
  </si>
  <si>
    <t>943.31.011</t>
  </si>
  <si>
    <t>943.31.012</t>
  </si>
  <si>
    <t>943.31.013</t>
  </si>
  <si>
    <t>943.31.014</t>
  </si>
  <si>
    <t>943.31.015</t>
  </si>
  <si>
    <t>943.31.016</t>
  </si>
  <si>
    <t>943.31.018</t>
  </si>
  <si>
    <t>943.31.020</t>
  </si>
  <si>
    <t>943.31.021</t>
  </si>
  <si>
    <t>943.31.022</t>
  </si>
  <si>
    <t>943.31.023</t>
  </si>
  <si>
    <t>943.31.024</t>
  </si>
  <si>
    <t>943.31.025</t>
  </si>
  <si>
    <t>943.31.026</t>
  </si>
  <si>
    <t>943.31.027</t>
  </si>
  <si>
    <t>943.31.028</t>
  </si>
  <si>
    <t>943.31.030</t>
  </si>
  <si>
    <t>943.31.032</t>
  </si>
  <si>
    <t>943.31.040</t>
  </si>
  <si>
    <t>943.31.050</t>
  </si>
  <si>
    <t>943.31.051</t>
  </si>
  <si>
    <t>943.31.052</t>
  </si>
  <si>
    <t>943.31.053</t>
  </si>
  <si>
    <t>943.31.054</t>
  </si>
  <si>
    <t>943.31.055</t>
  </si>
  <si>
    <t>943.31.056</t>
  </si>
  <si>
    <t>943.31.057</t>
  </si>
  <si>
    <t>943.31.059</t>
  </si>
  <si>
    <t>943.31.070</t>
  </si>
  <si>
    <t>943.31.072</t>
  </si>
  <si>
    <t>943.31.084</t>
  </si>
  <si>
    <t>943.31.085</t>
  </si>
  <si>
    <t>943.31.0X1</t>
  </si>
  <si>
    <t>943.31.205</t>
  </si>
  <si>
    <t>943.31.210</t>
  </si>
  <si>
    <t>943.31.835</t>
  </si>
  <si>
    <t>943.31.860</t>
  </si>
  <si>
    <t>943.31.899</t>
  </si>
  <si>
    <t>943.31.960</t>
  </si>
  <si>
    <t>943.32.400</t>
  </si>
  <si>
    <t>943.32.410</t>
  </si>
  <si>
    <t>943.32.420</t>
  </si>
  <si>
    <t>943.32.430</t>
  </si>
  <si>
    <t>943.32.440</t>
  </si>
  <si>
    <t>943.32.450</t>
  </si>
  <si>
    <t>943.32.930</t>
  </si>
  <si>
    <t>943.32.940</t>
  </si>
  <si>
    <t>943.32.960</t>
  </si>
  <si>
    <t>943.33.130</t>
  </si>
  <si>
    <t>943.33.140</t>
  </si>
  <si>
    <t>943.33.160</t>
  </si>
  <si>
    <t>943.33.930</t>
  </si>
  <si>
    <t>943.33.940</t>
  </si>
  <si>
    <t>943.33.960</t>
  </si>
  <si>
    <t>943.34.400</t>
  </si>
  <si>
    <t>943.34.410</t>
  </si>
  <si>
    <t>943.34.430</t>
  </si>
  <si>
    <t>943.34.930</t>
  </si>
  <si>
    <t>943.34.940</t>
  </si>
  <si>
    <t>943.34.960</t>
  </si>
  <si>
    <t>943.41.001</t>
  </si>
  <si>
    <t>943.42.000</t>
  </si>
  <si>
    <t>943.42.001</t>
  </si>
  <si>
    <t>943.42.002</t>
  </si>
  <si>
    <t>943.42.920</t>
  </si>
  <si>
    <t>943.42.960</t>
  </si>
  <si>
    <t>946.03.600</t>
  </si>
  <si>
    <t>946.03.999</t>
  </si>
  <si>
    <t>946.04.099</t>
  </si>
  <si>
    <t>946.05.400</t>
  </si>
  <si>
    <t>946.07.000</t>
  </si>
  <si>
    <t>946.10.999</t>
  </si>
  <si>
    <t>946.11.330</t>
  </si>
  <si>
    <t>946.12.060</t>
  </si>
  <si>
    <t>946.16.301</t>
  </si>
  <si>
    <t>946.16.302</t>
  </si>
  <si>
    <t>946.20.000</t>
  </si>
  <si>
    <t>946.20.010</t>
  </si>
  <si>
    <t>946.20.100</t>
  </si>
  <si>
    <t>946.20.900</t>
  </si>
  <si>
    <t>946.21.100</t>
  </si>
  <si>
    <t>946.22.100</t>
  </si>
  <si>
    <t>946.22.950</t>
  </si>
  <si>
    <t>946.22.951</t>
  </si>
  <si>
    <t>946.23.910</t>
  </si>
  <si>
    <t>946.23.920</t>
  </si>
  <si>
    <t>946.23.921</t>
  </si>
  <si>
    <t>946.24.020</t>
  </si>
  <si>
    <t>946.24.099</t>
  </si>
  <si>
    <t>946.24.600</t>
  </si>
  <si>
    <t>946.24.999</t>
  </si>
  <si>
    <t>946.29.120</t>
  </si>
  <si>
    <t>946.29.121</t>
  </si>
  <si>
    <t>946.29.990</t>
  </si>
  <si>
    <t>946.30.999</t>
  </si>
  <si>
    <t>946.31.800</t>
  </si>
  <si>
    <t>946.32.199</t>
  </si>
  <si>
    <t>946.36.960</t>
  </si>
  <si>
    <t>946.36.999</t>
  </si>
  <si>
    <t>946.40.000</t>
  </si>
  <si>
    <t>946.40.066</t>
  </si>
  <si>
    <t>946.40.070</t>
  </si>
  <si>
    <t>946.40.073</t>
  </si>
  <si>
    <t>946.40.080</t>
  </si>
  <si>
    <t>946.40.081</t>
  </si>
  <si>
    <t>946.40.089</t>
  </si>
  <si>
    <t>946.49.052</t>
  </si>
  <si>
    <t>946.49.053</t>
  </si>
  <si>
    <t>946.49.054</t>
  </si>
  <si>
    <t>946.49.061</t>
  </si>
  <si>
    <t>946.49.074</t>
  </si>
  <si>
    <t>946.49.075</t>
  </si>
  <si>
    <t>946.49.076</t>
  </si>
  <si>
    <t>946.49.077</t>
  </si>
  <si>
    <t>946.49.080</t>
  </si>
  <si>
    <t>946.49.090</t>
  </si>
  <si>
    <t>946.49.091</t>
  </si>
  <si>
    <t>946.49.833</t>
  </si>
  <si>
    <t>946.49.836</t>
  </si>
  <si>
    <t>946.49.943</t>
  </si>
  <si>
    <t>946.49.946</t>
  </si>
  <si>
    <t>946.50.071</t>
  </si>
  <si>
    <t>946.50.072</t>
  </si>
  <si>
    <t>947.00.001</t>
  </si>
  <si>
    <t>947.00.004</t>
  </si>
  <si>
    <t>947.00.035</t>
  </si>
  <si>
    <t>947.00.036</t>
  </si>
  <si>
    <t>947.00.037</t>
  </si>
  <si>
    <t>947.00.038</t>
  </si>
  <si>
    <t>947.00.045</t>
  </si>
  <si>
    <t>947.00.046</t>
  </si>
  <si>
    <t>947.00.048</t>
  </si>
  <si>
    <t>947.00.049</t>
  </si>
  <si>
    <t>947.00.050</t>
  </si>
  <si>
    <t>947.00.051</t>
  </si>
  <si>
    <t>947.00.053</t>
  </si>
  <si>
    <t>947.00.054</t>
  </si>
  <si>
    <t>947.00.065</t>
  </si>
  <si>
    <t>947.00.825</t>
  </si>
  <si>
    <t>947.00.835</t>
  </si>
  <si>
    <t>947.00.860</t>
  </si>
  <si>
    <t>947.01.525</t>
  </si>
  <si>
    <t>947.01.535</t>
  </si>
  <si>
    <t>947.01.560</t>
  </si>
  <si>
    <t>947.01.660</t>
  </si>
  <si>
    <t>947.01.760</t>
  </si>
  <si>
    <t>950.05.021</t>
  </si>
  <si>
    <t>950.05.022</t>
  </si>
  <si>
    <t>950.05.023</t>
  </si>
  <si>
    <t>950.05.073</t>
  </si>
  <si>
    <t>950.05.074</t>
  </si>
  <si>
    <t>950.05.091</t>
  </si>
  <si>
    <t>950.05.092</t>
  </si>
  <si>
    <t>950.05.093</t>
  </si>
  <si>
    <t>950.05.094</t>
  </si>
  <si>
    <t>950.05.095</t>
  </si>
  <si>
    <t>950.05.100</t>
  </si>
  <si>
    <t>950.05.101</t>
  </si>
  <si>
    <t>950.05.102</t>
  </si>
  <si>
    <t>950.05.103</t>
  </si>
  <si>
    <t>950.05.104</t>
  </si>
  <si>
    <t>950.05.105</t>
  </si>
  <si>
    <t>950.05.120</t>
  </si>
  <si>
    <t>950.05.122</t>
  </si>
  <si>
    <t>950.05.123</t>
  </si>
  <si>
    <t>950.05.172</t>
  </si>
  <si>
    <t>950.05.173</t>
  </si>
  <si>
    <t>950.05.17X</t>
  </si>
  <si>
    <t>950.05.180</t>
  </si>
  <si>
    <t>950.05.182</t>
  </si>
  <si>
    <t>950.05.191</t>
  </si>
  <si>
    <t>950.05.192</t>
  </si>
  <si>
    <t>950.05.193</t>
  </si>
  <si>
    <t>950.05.194</t>
  </si>
  <si>
    <t>950.05.195</t>
  </si>
  <si>
    <t>950.05.251</t>
  </si>
  <si>
    <t>950.05.252</t>
  </si>
  <si>
    <t>950.05.253</t>
  </si>
  <si>
    <t>950.05.254</t>
  </si>
  <si>
    <t>950.05.255</t>
  </si>
  <si>
    <t>950.05.256</t>
  </si>
  <si>
    <t>950.05.261</t>
  </si>
  <si>
    <t>950.05.262</t>
  </si>
  <si>
    <t>950.05.263</t>
  </si>
  <si>
    <t>950.05.264</t>
  </si>
  <si>
    <t>950.05.265</t>
  </si>
  <si>
    <t>950.05.266</t>
  </si>
  <si>
    <t>950.05.282</t>
  </si>
  <si>
    <t>950.05.283</t>
  </si>
  <si>
    <t>950.05.284</t>
  </si>
  <si>
    <t>950.05.501</t>
  </si>
  <si>
    <t>950.05.502</t>
  </si>
  <si>
    <t>950.05.503</t>
  </si>
  <si>
    <t>950.05.504</t>
  </si>
  <si>
    <t>950.05.505</t>
  </si>
  <si>
    <t>950.05.510</t>
  </si>
  <si>
    <t>950.05.511</t>
  </si>
  <si>
    <t>950.05.512</t>
  </si>
  <si>
    <t>950.05.513</t>
  </si>
  <si>
    <t>950.05.514</t>
  </si>
  <si>
    <t>950.05.515</t>
  </si>
  <si>
    <t>950.05.51X</t>
  </si>
  <si>
    <t>950.05.521</t>
  </si>
  <si>
    <t>950.05.522</t>
  </si>
  <si>
    <t>950.05.523</t>
  </si>
  <si>
    <t>950.05.52X</t>
  </si>
  <si>
    <t>950.05.530</t>
  </si>
  <si>
    <t>950.05.531</t>
  </si>
  <si>
    <t>950.05.532</t>
  </si>
  <si>
    <t>950.05.533</t>
  </si>
  <si>
    <t>950.05.550</t>
  </si>
  <si>
    <t>950.05.551</t>
  </si>
  <si>
    <t>950.05.552</t>
  </si>
  <si>
    <t>950.05.553</t>
  </si>
  <si>
    <t>950.05.554</t>
  </si>
  <si>
    <t>950.05.555</t>
  </si>
  <si>
    <t>950.05.55X</t>
  </si>
  <si>
    <t>950.05.5X1</t>
  </si>
  <si>
    <t>950.05.5X2</t>
  </si>
  <si>
    <t>950.05.802</t>
  </si>
  <si>
    <t>950.05.803</t>
  </si>
  <si>
    <t>950.05.804</t>
  </si>
  <si>
    <t>950.05.812</t>
  </si>
  <si>
    <t>950.05.813</t>
  </si>
  <si>
    <t>950.05.814</t>
  </si>
  <si>
    <t>950.05.900</t>
  </si>
  <si>
    <t>950.05.901</t>
  </si>
  <si>
    <t>950.05.902</t>
  </si>
  <si>
    <t>950.05.903</t>
  </si>
  <si>
    <t>950.05.904</t>
  </si>
  <si>
    <t>950.05.905</t>
  </si>
  <si>
    <t>950.05.910</t>
  </si>
  <si>
    <t>950.05.911</t>
  </si>
  <si>
    <t>950.05.912</t>
  </si>
  <si>
    <t>950.05.913</t>
  </si>
  <si>
    <t>950.05.914</t>
  </si>
  <si>
    <t>950.05.915</t>
  </si>
  <si>
    <t>950.05.921</t>
  </si>
  <si>
    <t>950.05.922</t>
  </si>
  <si>
    <t>950.05.923</t>
  </si>
  <si>
    <t>950.05.924</t>
  </si>
  <si>
    <t>950.05.925</t>
  </si>
  <si>
    <t>950.06.073</t>
  </si>
  <si>
    <t>950.06.080</t>
  </si>
  <si>
    <t>950.06.082</t>
  </si>
  <si>
    <t>950.06.083</t>
  </si>
  <si>
    <t>950.06.085</t>
  </si>
  <si>
    <t>950.06.087</t>
  </si>
  <si>
    <t>950.06.088</t>
  </si>
  <si>
    <t>950.06.090</t>
  </si>
  <si>
    <t>950.06.092</t>
  </si>
  <si>
    <t>950.06.093</t>
  </si>
  <si>
    <t>950.06.120</t>
  </si>
  <si>
    <t>950.06.122</t>
  </si>
  <si>
    <t>950.06.123</t>
  </si>
  <si>
    <t>950.06.201</t>
  </si>
  <si>
    <t>950.06.211</t>
  </si>
  <si>
    <t>950.06.291</t>
  </si>
  <si>
    <t>950.06.500</t>
  </si>
  <si>
    <t>950.06.520</t>
  </si>
  <si>
    <t>950.06.540</t>
  </si>
  <si>
    <t>950.06.590</t>
  </si>
  <si>
    <t>950.06.620</t>
  </si>
  <si>
    <t>950.06.650</t>
  </si>
  <si>
    <t>950.06.680</t>
  </si>
  <si>
    <t>950.06.710</t>
  </si>
  <si>
    <t>950.07.001</t>
  </si>
  <si>
    <t>950.07.013</t>
  </si>
  <si>
    <t>950.07.021</t>
  </si>
  <si>
    <t>950.07.041</t>
  </si>
  <si>
    <t>950.07.044</t>
  </si>
  <si>
    <t>950.07.047</t>
  </si>
  <si>
    <t>950.07.061</t>
  </si>
  <si>
    <t>950.07.064</t>
  </si>
  <si>
    <t>950.07.067</t>
  </si>
  <si>
    <t>950.07.071</t>
  </si>
  <si>
    <t>950.07.074</t>
  </si>
  <si>
    <t>950.07.081</t>
  </si>
  <si>
    <t>950.07.091</t>
  </si>
  <si>
    <t>950.07.094</t>
  </si>
  <si>
    <t>950.07.097</t>
  </si>
  <si>
    <t>950.07.121</t>
  </si>
  <si>
    <t>950.07.124</t>
  </si>
  <si>
    <t>950.07.127</t>
  </si>
  <si>
    <t>950.07.401</t>
  </si>
  <si>
    <t>950.07.402</t>
  </si>
  <si>
    <t>950.07.403</t>
  </si>
  <si>
    <t>950.07.404</t>
  </si>
  <si>
    <t>950.07.405</t>
  </si>
  <si>
    <t>950.07.406</t>
  </si>
  <si>
    <t>950.07.407</t>
  </si>
  <si>
    <t>950.07.408</t>
  </si>
  <si>
    <t>950.07.409</t>
  </si>
  <si>
    <t>950.07.415</t>
  </si>
  <si>
    <t>950.07.417</t>
  </si>
  <si>
    <t>950.07.423</t>
  </si>
  <si>
    <t>950.07.424</t>
  </si>
  <si>
    <t>950.07.600</t>
  </si>
  <si>
    <t>950.07.601</t>
  </si>
  <si>
    <t>950.07.602</t>
  </si>
  <si>
    <t>950.07.603</t>
  </si>
  <si>
    <t>950.07.604</t>
  </si>
  <si>
    <t>950.07.605</t>
  </si>
  <si>
    <t>950.07.610</t>
  </si>
  <si>
    <t>950.07.611</t>
  </si>
  <si>
    <t>950.07.612</t>
  </si>
  <si>
    <t>950.07.613</t>
  </si>
  <si>
    <t>950.07.614</t>
  </si>
  <si>
    <t>950.07.615</t>
  </si>
  <si>
    <t>950.07.622</t>
  </si>
  <si>
    <t>950.07.630</t>
  </si>
  <si>
    <t>950.07.632</t>
  </si>
  <si>
    <t>950.07.640</t>
  </si>
  <si>
    <t>950.07.641</t>
  </si>
  <si>
    <t>950.07.642</t>
  </si>
  <si>
    <t>950.07.643</t>
  </si>
  <si>
    <t>950.07.661</t>
  </si>
  <si>
    <t>950.07.662</t>
  </si>
  <si>
    <t>950.07.670</t>
  </si>
  <si>
    <t>950.07.671</t>
  </si>
  <si>
    <t>950.07.680</t>
  </si>
  <si>
    <t>950.07.681</t>
  </si>
  <si>
    <t>950.07.682</t>
  </si>
  <si>
    <t>950.07.683</t>
  </si>
  <si>
    <t>950.07.685</t>
  </si>
  <si>
    <t>950.07.691</t>
  </si>
  <si>
    <t>950.07.692</t>
  </si>
  <si>
    <t>950.07.720</t>
  </si>
  <si>
    <t>950.07.721</t>
  </si>
  <si>
    <t>950.07.722</t>
  </si>
  <si>
    <t>950.07.723</t>
  </si>
  <si>
    <t>950.07.733</t>
  </si>
  <si>
    <t>950.07.760</t>
  </si>
  <si>
    <t>950.07.761</t>
  </si>
  <si>
    <t>950.07.763</t>
  </si>
  <si>
    <t>950.07.773</t>
  </si>
  <si>
    <t>950.07.774</t>
  </si>
  <si>
    <t>950.07.777</t>
  </si>
  <si>
    <t>950.07.867</t>
  </si>
  <si>
    <t>950.07.877</t>
  </si>
  <si>
    <t>950.07.897</t>
  </si>
  <si>
    <t>950.07.931</t>
  </si>
  <si>
    <t>950.08.101</t>
  </si>
  <si>
    <t>950.08.102</t>
  </si>
  <si>
    <t>950.09.520</t>
  </si>
  <si>
    <t>950.09.522</t>
  </si>
  <si>
    <t>950.09.524</t>
  </si>
  <si>
    <t>950.09.525</t>
  </si>
  <si>
    <t>950.09.531</t>
  </si>
  <si>
    <t>950.09.571</t>
  </si>
  <si>
    <t>950.09.591</t>
  </si>
  <si>
    <t>950.09.601</t>
  </si>
  <si>
    <t>950.09.621</t>
  </si>
  <si>
    <t>950.10.002</t>
  </si>
  <si>
    <t>950.10.004</t>
  </si>
  <si>
    <t>950.10.012</t>
  </si>
  <si>
    <t>950.10.023</t>
  </si>
  <si>
    <t>950.10.033</t>
  </si>
  <si>
    <t>950.10.041</t>
  </si>
  <si>
    <t>950.10.042</t>
  </si>
  <si>
    <t>950.10.043</t>
  </si>
  <si>
    <t>950.10.044</t>
  </si>
  <si>
    <t>950.10.045</t>
  </si>
  <si>
    <t>950.10.051</t>
  </si>
  <si>
    <t>950.10.052</t>
  </si>
  <si>
    <t>950.10.053</t>
  </si>
  <si>
    <t>950.10.054</t>
  </si>
  <si>
    <t>950.10.055</t>
  </si>
  <si>
    <t>950.10.301</t>
  </si>
  <si>
    <t>950.10.302</t>
  </si>
  <si>
    <t>950.10.303</t>
  </si>
  <si>
    <t>950.10.304</t>
  </si>
  <si>
    <t>950.10.306</t>
  </si>
  <si>
    <t>950.10.307</t>
  </si>
  <si>
    <t>950.10.311</t>
  </si>
  <si>
    <t>950.10.312</t>
  </si>
  <si>
    <t>950.10.313</t>
  </si>
  <si>
    <t>950.10.314</t>
  </si>
  <si>
    <t>950.10.317</t>
  </si>
  <si>
    <t>950.10.321</t>
  </si>
  <si>
    <t>950.10.322</t>
  </si>
  <si>
    <t>950.10.323</t>
  </si>
  <si>
    <t>950.10.324</t>
  </si>
  <si>
    <t>950.10.341</t>
  </si>
  <si>
    <t>950.10.343</t>
  </si>
  <si>
    <t>950.10.344</t>
  </si>
  <si>
    <t>950.10.362</t>
  </si>
  <si>
    <t>950.10.363</t>
  </si>
  <si>
    <t>950.10.366</t>
  </si>
  <si>
    <t>950.10.391</t>
  </si>
  <si>
    <t>950.10.394</t>
  </si>
  <si>
    <t>950.10.397</t>
  </si>
  <si>
    <t>950.10.423</t>
  </si>
  <si>
    <t>950.11.000</t>
  </si>
  <si>
    <t>950.11.010</t>
  </si>
  <si>
    <t>950.11.011</t>
  </si>
  <si>
    <t>950.11.020</t>
  </si>
  <si>
    <t>950.11.030</t>
  </si>
  <si>
    <t>950.11.031</t>
  </si>
  <si>
    <t>950.11.040</t>
  </si>
  <si>
    <t>950.11.041</t>
  </si>
  <si>
    <t>950.11.050</t>
  </si>
  <si>
    <t>950.11.051</t>
  </si>
  <si>
    <t>950.11.060</t>
  </si>
  <si>
    <t>950.11.061</t>
  </si>
  <si>
    <t>950.11.070</t>
  </si>
  <si>
    <t>950.11.071</t>
  </si>
  <si>
    <t>950.11.087</t>
  </si>
  <si>
    <t>950.11.097</t>
  </si>
  <si>
    <t>950.11.131</t>
  </si>
  <si>
    <t>950.11.135</t>
  </si>
  <si>
    <t>950.11.141</t>
  </si>
  <si>
    <t>950.11.145</t>
  </si>
  <si>
    <t>950.11.151</t>
  </si>
  <si>
    <t>950.11.155</t>
  </si>
  <si>
    <t>950.11.161</t>
  </si>
  <si>
    <t>950.11.165</t>
  </si>
  <si>
    <t>950.11.171</t>
  </si>
  <si>
    <t>950.11.175</t>
  </si>
  <si>
    <t>950.11.181</t>
  </si>
  <si>
    <t>950.11.185</t>
  </si>
  <si>
    <t>950.13.021</t>
  </si>
  <si>
    <t>950.13.022</t>
  </si>
  <si>
    <t>950.13.271</t>
  </si>
  <si>
    <t>950.13.272</t>
  </si>
  <si>
    <t>950.13.281</t>
  </si>
  <si>
    <t>950.13.282</t>
  </si>
  <si>
    <t>950.15.401</t>
  </si>
  <si>
    <t>950.15.402</t>
  </si>
  <si>
    <t>950.15.403</t>
  </si>
  <si>
    <t>950.15.404</t>
  </si>
  <si>
    <t>950.15.405</t>
  </si>
  <si>
    <t>950.15.411</t>
  </si>
  <si>
    <t>950.15.412</t>
  </si>
  <si>
    <t>950.15.413</t>
  </si>
  <si>
    <t>950.15.414</t>
  </si>
  <si>
    <t>950.15.415</t>
  </si>
  <si>
    <t>950.15.421</t>
  </si>
  <si>
    <t>950.15.422</t>
  </si>
  <si>
    <t>950.15.423</t>
  </si>
  <si>
    <t>950.15.424</t>
  </si>
  <si>
    <t>950.15.425</t>
  </si>
  <si>
    <t>950.15.431</t>
  </si>
  <si>
    <t>950.15.432</t>
  </si>
  <si>
    <t>950.15.433</t>
  </si>
  <si>
    <t>950.15.434</t>
  </si>
  <si>
    <t>950.15.435</t>
  </si>
  <si>
    <t>950.15.441</t>
  </si>
  <si>
    <t>950.15.442</t>
  </si>
  <si>
    <t>950.15.443</t>
  </si>
  <si>
    <t>950.15.444</t>
  </si>
  <si>
    <t>950.15.445</t>
  </si>
  <si>
    <t>950.15.461</t>
  </si>
  <si>
    <t>950.15.462</t>
  </si>
  <si>
    <t>950.15.463</t>
  </si>
  <si>
    <t>950.15.464</t>
  </si>
  <si>
    <t>950.15.465</t>
  </si>
  <si>
    <t>950.15.471</t>
  </si>
  <si>
    <t>950.15.472</t>
  </si>
  <si>
    <t>950.15.473</t>
  </si>
  <si>
    <t>950.15.474</t>
  </si>
  <si>
    <t>950.15.475</t>
  </si>
  <si>
    <t>950.15.481</t>
  </si>
  <si>
    <t>950.15.482</t>
  </si>
  <si>
    <t>950.15.483</t>
  </si>
  <si>
    <t>950.15.484</t>
  </si>
  <si>
    <t>950.15.485</t>
  </si>
  <si>
    <t>950.15.501</t>
  </si>
  <si>
    <t>950.15.511</t>
  </si>
  <si>
    <t>950.15.521</t>
  </si>
  <si>
    <t>950.15.551</t>
  </si>
  <si>
    <t>950.15.552</t>
  </si>
  <si>
    <t>950.15.553</t>
  </si>
  <si>
    <t>950.15.554</t>
  </si>
  <si>
    <t>950.15.555</t>
  </si>
  <si>
    <t>950.15.561</t>
  </si>
  <si>
    <t>950.15.562</t>
  </si>
  <si>
    <t>950.15.571</t>
  </si>
  <si>
    <t>950.15.572</t>
  </si>
  <si>
    <t>950.15.630</t>
  </si>
  <si>
    <t>950.15.640</t>
  </si>
  <si>
    <t>950.26.005</t>
  </si>
  <si>
    <t>950.26.006</t>
  </si>
  <si>
    <t>950.26.007</t>
  </si>
  <si>
    <t>950.26.015</t>
  </si>
  <si>
    <t>950.26.016</t>
  </si>
  <si>
    <t>950.26.017</t>
  </si>
  <si>
    <t>959.00.001</t>
  </si>
  <si>
    <t>959.00.002</t>
  </si>
  <si>
    <t>959.00.003</t>
  </si>
  <si>
    <t>959.00.004</t>
  </si>
  <si>
    <t>959.00.005</t>
  </si>
  <si>
    <t>959.00.006</t>
  </si>
  <si>
    <t>959.00.007</t>
  </si>
  <si>
    <t>959.00.008</t>
  </si>
  <si>
    <t>959.00.009</t>
  </si>
  <si>
    <t>959.00.01B</t>
  </si>
  <si>
    <t>959.00.02B</t>
  </si>
  <si>
    <t>959.00.031</t>
  </si>
  <si>
    <t>959.00.032</t>
  </si>
  <si>
    <t>959.00.038</t>
  </si>
  <si>
    <t>959.00.03B</t>
  </si>
  <si>
    <t>959.00.041</t>
  </si>
  <si>
    <t>959.00.042</t>
  </si>
  <si>
    <t>959.00.048</t>
  </si>
  <si>
    <t>959.00.051</t>
  </si>
  <si>
    <t>959.00.052</t>
  </si>
  <si>
    <t>959.00.058</t>
  </si>
  <si>
    <t>959.01.000</t>
  </si>
  <si>
    <t>959.01.001</t>
  </si>
  <si>
    <t>959.01.002</t>
  </si>
  <si>
    <t>959.01.010</t>
  </si>
  <si>
    <t>959.01.011</t>
  </si>
  <si>
    <t>959.01.012</t>
  </si>
  <si>
    <t>959.01.020</t>
  </si>
  <si>
    <t>959.01.021</t>
  </si>
  <si>
    <t>959.01.022</t>
  </si>
  <si>
    <t>959.01.030</t>
  </si>
  <si>
    <t>959.01.031</t>
  </si>
  <si>
    <t>959.01.032</t>
  </si>
  <si>
    <t>959.01.040</t>
  </si>
  <si>
    <t>959.01.041</t>
  </si>
  <si>
    <t>959.01.042</t>
  </si>
  <si>
    <t>959.04.008</t>
  </si>
  <si>
    <t>959.10.000</t>
  </si>
  <si>
    <t>959.10.001</t>
  </si>
  <si>
    <t>959.10.002</t>
  </si>
  <si>
    <t>959.10.003</t>
  </si>
  <si>
    <t>959.10.004</t>
  </si>
  <si>
    <t>959.10.006</t>
  </si>
  <si>
    <t>959.10.007</t>
  </si>
  <si>
    <t>959.10.008</t>
  </si>
  <si>
    <t>959.10.009</t>
  </si>
  <si>
    <t>959.10.010</t>
  </si>
  <si>
    <t>959.11.008</t>
  </si>
  <si>
    <t>959.12.001</t>
  </si>
  <si>
    <t>959.12.009</t>
  </si>
  <si>
    <t>959.23.020</t>
  </si>
  <si>
    <t>959.23.030</t>
  </si>
  <si>
    <t>959.26.001</t>
  </si>
  <si>
    <t>970.30.258</t>
  </si>
  <si>
    <t>970.30.290</t>
  </si>
  <si>
    <t>970.30.298</t>
  </si>
  <si>
    <t>970.30.299</t>
  </si>
  <si>
    <t>970.31.091</t>
  </si>
  <si>
    <t>970.31.093</t>
  </si>
  <si>
    <t>970.31.094</t>
  </si>
  <si>
    <t>970.31.111</t>
  </si>
  <si>
    <t>970.31.112</t>
  </si>
  <si>
    <t>970.31.114</t>
  </si>
  <si>
    <t>970.31.131</t>
  </si>
  <si>
    <t>970.31.132</t>
  </si>
  <si>
    <t>970.31.134</t>
  </si>
  <si>
    <t>970.31.191</t>
  </si>
  <si>
    <t>970.31.192</t>
  </si>
  <si>
    <t>970.31.231</t>
  </si>
  <si>
    <t>970.31.233</t>
  </si>
  <si>
    <t>970.31.271</t>
  </si>
  <si>
    <t>970.31.272</t>
  </si>
  <si>
    <t>970.31.291</t>
  </si>
  <si>
    <t>970.31.311</t>
  </si>
  <si>
    <t>970.31.312</t>
  </si>
  <si>
    <t>970.31.313</t>
  </si>
  <si>
    <t>970.31.314</t>
  </si>
  <si>
    <t>970.31.775</t>
  </si>
  <si>
    <t>970.34.091</t>
  </si>
  <si>
    <t>970.34.093</t>
  </si>
  <si>
    <t>970.34.094</t>
  </si>
  <si>
    <t>970.34.171</t>
  </si>
  <si>
    <t>970.34.172</t>
  </si>
  <si>
    <t>970.34.173</t>
  </si>
  <si>
    <t>970.34.174</t>
  </si>
  <si>
    <t>970.34.191</t>
  </si>
  <si>
    <t>970.34.192</t>
  </si>
  <si>
    <t>970.34.231</t>
  </si>
  <si>
    <t>970.34.233</t>
  </si>
  <si>
    <t>970.34.271</t>
  </si>
  <si>
    <t>970.34.272</t>
  </si>
  <si>
    <t>970.34.291</t>
  </si>
  <si>
    <t>970.37.091</t>
  </si>
  <si>
    <t>970.37.093</t>
  </si>
  <si>
    <t>970.37.094</t>
  </si>
  <si>
    <t>970.37.131</t>
  </si>
  <si>
    <t>970.37.132</t>
  </si>
  <si>
    <t>970.37.134</t>
  </si>
  <si>
    <t>970.37.171</t>
  </si>
  <si>
    <t>970.37.172</t>
  </si>
  <si>
    <t>970.37.173</t>
  </si>
  <si>
    <t>970.37.174</t>
  </si>
  <si>
    <t>970.37.191</t>
  </si>
  <si>
    <t>970.37.192</t>
  </si>
  <si>
    <t>970.37.231</t>
  </si>
  <si>
    <t>970.37.233</t>
  </si>
  <si>
    <t>970.37.271</t>
  </si>
  <si>
    <t>970.37.272</t>
  </si>
  <si>
    <t>970.37.291</t>
  </si>
  <si>
    <t>970.37.312</t>
  </si>
  <si>
    <t>970.37.X73</t>
  </si>
  <si>
    <t>970.40.258</t>
  </si>
  <si>
    <t>970.40.290</t>
  </si>
  <si>
    <t>970.40.298</t>
  </si>
  <si>
    <t>970.40.299</t>
  </si>
  <si>
    <t>970.49.002</t>
  </si>
  <si>
    <t>970.49.003</t>
  </si>
  <si>
    <t>970.49.004</t>
  </si>
  <si>
    <t>971.31.043</t>
  </si>
  <si>
    <t>971.31.081</t>
  </si>
  <si>
    <t>971.31.744</t>
  </si>
  <si>
    <t>971.34.043</t>
  </si>
  <si>
    <t>971.37.043</t>
  </si>
  <si>
    <t>971.37.081</t>
  </si>
  <si>
    <t>972.30.250</t>
  </si>
  <si>
    <t>973.30.702</t>
  </si>
  <si>
    <t>973.30.704</t>
  </si>
  <si>
    <t>973.30.880</t>
  </si>
  <si>
    <t>973.30.890</t>
  </si>
  <si>
    <t>973.30.900</t>
  </si>
  <si>
    <t>974.30.201</t>
  </si>
  <si>
    <t>974.30.202</t>
  </si>
  <si>
    <t>974.30.204</t>
  </si>
  <si>
    <t>974.30.209</t>
  </si>
  <si>
    <t>974.30.221</t>
  </si>
  <si>
    <t>974.30.230</t>
  </si>
  <si>
    <t>974.30.240</t>
  </si>
  <si>
    <t>974.30.441</t>
  </si>
  <si>
    <t>974.30.442</t>
  </si>
  <si>
    <t>974.30.447</t>
  </si>
  <si>
    <t>974.30.449</t>
  </si>
  <si>
    <t>974.30.661</t>
  </si>
  <si>
    <t>974.30.671</t>
  </si>
  <si>
    <t>974.30.681</t>
  </si>
  <si>
    <t>974.40.204</t>
  </si>
  <si>
    <t>974.70.204</t>
  </si>
  <si>
    <t>974.79.100</t>
  </si>
  <si>
    <t>974.79.101</t>
  </si>
  <si>
    <t>979.00.104</t>
  </si>
  <si>
    <t>979.00.106</t>
  </si>
  <si>
    <t>979.00.110</t>
  </si>
  <si>
    <t>980.60.002</t>
  </si>
  <si>
    <t>980.60.012</t>
  </si>
  <si>
    <t>980.60.022</t>
  </si>
  <si>
    <t>980.60.112</t>
  </si>
  <si>
    <t>980.60.132</t>
  </si>
  <si>
    <t>980.60.212</t>
  </si>
  <si>
    <t>980.60.262</t>
  </si>
  <si>
    <t>980.62.002</t>
  </si>
  <si>
    <t>980.62.012</t>
  </si>
  <si>
    <t>980.62.022</t>
  </si>
  <si>
    <t>980.62.042</t>
  </si>
  <si>
    <t>980.62.112</t>
  </si>
  <si>
    <t>980.62.122</t>
  </si>
  <si>
    <t>980.62.132</t>
  </si>
  <si>
    <t>980.64.202</t>
  </si>
  <si>
    <t>980.64.252</t>
  </si>
  <si>
    <t>980.64.422</t>
  </si>
  <si>
    <t>980.64.432</t>
  </si>
  <si>
    <t>980.64.512</t>
  </si>
  <si>
    <t>981.00.000</t>
  </si>
  <si>
    <t>981.00.008</t>
  </si>
  <si>
    <t>981.00.010</t>
  </si>
  <si>
    <t>981.00.01O</t>
  </si>
  <si>
    <t>981.00.020</t>
  </si>
  <si>
    <t>981.00.021</t>
  </si>
  <si>
    <t>981.00.030</t>
  </si>
  <si>
    <t>981.00.060</t>
  </si>
  <si>
    <t>981.00.061</t>
  </si>
  <si>
    <t>981.00.080</t>
  </si>
  <si>
    <t>981.00.092</t>
  </si>
  <si>
    <t>981.00.110</t>
  </si>
  <si>
    <t>981.00.120</t>
  </si>
  <si>
    <t>981.00.130</t>
  </si>
  <si>
    <t>981.00.140</t>
  </si>
  <si>
    <t>981.00.200</t>
  </si>
  <si>
    <t>981.00.201</t>
  </si>
  <si>
    <t>981.00.252</t>
  </si>
  <si>
    <t>981.00.400</t>
  </si>
  <si>
    <t>981.00.410</t>
  </si>
  <si>
    <t>981.00.411</t>
  </si>
  <si>
    <t>981.00.420</t>
  </si>
  <si>
    <t>981.00.470</t>
  </si>
  <si>
    <t>981.01.000</t>
  </si>
  <si>
    <t>981.01.001</t>
  </si>
  <si>
    <t>981.01.002</t>
  </si>
  <si>
    <t>981.01.004</t>
  </si>
  <si>
    <t>981.01.005</t>
  </si>
  <si>
    <t>981.01.008</t>
  </si>
  <si>
    <t>981.01.009</t>
  </si>
  <si>
    <t>981.01.010</t>
  </si>
  <si>
    <t>981.01.011</t>
  </si>
  <si>
    <t>981.01.012</t>
  </si>
  <si>
    <t>981.01.014</t>
  </si>
  <si>
    <t>981.01.015</t>
  </si>
  <si>
    <t>981.01.018</t>
  </si>
  <si>
    <t>981.01.019</t>
  </si>
  <si>
    <t>981.01.070</t>
  </si>
  <si>
    <t>981.01.080</t>
  </si>
  <si>
    <t>981.01.090</t>
  </si>
  <si>
    <t>981.01.100</t>
  </si>
  <si>
    <t>981.01.101</t>
  </si>
  <si>
    <t>981.01.102</t>
  </si>
  <si>
    <t>981.01.104</t>
  </si>
  <si>
    <t>981.01.105</t>
  </si>
  <si>
    <t>981.01.108</t>
  </si>
  <si>
    <t>981.01.109</t>
  </si>
  <si>
    <t>981.01.110</t>
  </si>
  <si>
    <t>981.01.111</t>
  </si>
  <si>
    <t>981.01.112</t>
  </si>
  <si>
    <t>981.01.114</t>
  </si>
  <si>
    <t>981.01.115</t>
  </si>
  <si>
    <t>981.01.118</t>
  </si>
  <si>
    <t>981.01.119</t>
  </si>
  <si>
    <t>981.01.145</t>
  </si>
  <si>
    <t>981.01.149</t>
  </si>
  <si>
    <t>981.01.155</t>
  </si>
  <si>
    <t>981.01.159</t>
  </si>
  <si>
    <t>981.01.160</t>
  </si>
  <si>
    <t>981.01.161</t>
  </si>
  <si>
    <t>981.01.170</t>
  </si>
  <si>
    <t>981.01.180</t>
  </si>
  <si>
    <t>981.01.181</t>
  </si>
  <si>
    <t>981.01.190</t>
  </si>
  <si>
    <t>981.01.200</t>
  </si>
  <si>
    <t>981.01.201</t>
  </si>
  <si>
    <t>981.01.202</t>
  </si>
  <si>
    <t>981.01.204</t>
  </si>
  <si>
    <t>981.01.205</t>
  </si>
  <si>
    <t>981.01.208</t>
  </si>
  <si>
    <t>981.01.209</t>
  </si>
  <si>
    <t>981.01.210</t>
  </si>
  <si>
    <t>981.01.211</t>
  </si>
  <si>
    <t>981.01.212</t>
  </si>
  <si>
    <t>981.01.214</t>
  </si>
  <si>
    <t>981.01.215</t>
  </si>
  <si>
    <t>981.01.218</t>
  </si>
  <si>
    <t>981.01.219</t>
  </si>
  <si>
    <t>981.01.245</t>
  </si>
  <si>
    <t>981.01.255</t>
  </si>
  <si>
    <t>981.01.260</t>
  </si>
  <si>
    <t>981.01.280</t>
  </si>
  <si>
    <t>981.01.281</t>
  </si>
  <si>
    <t>981.01.345</t>
  </si>
  <si>
    <t>981.01.349</t>
  </si>
  <si>
    <t>981.01.355</t>
  </si>
  <si>
    <t>981.01.359</t>
  </si>
  <si>
    <t>981.01.360</t>
  </si>
  <si>
    <t>981.01.370</t>
  </si>
  <si>
    <t>981.01.380</t>
  </si>
  <si>
    <t>981.01.381</t>
  </si>
  <si>
    <t>981.01.390</t>
  </si>
  <si>
    <t>981.01.400</t>
  </si>
  <si>
    <t>981.01.401</t>
  </si>
  <si>
    <t>981.01.402</t>
  </si>
  <si>
    <t>981.01.404</t>
  </si>
  <si>
    <t>981.01.405</t>
  </si>
  <si>
    <t>981.01.414</t>
  </si>
  <si>
    <t>981.01.418</t>
  </si>
  <si>
    <t>981.01.420</t>
  </si>
  <si>
    <t>981.01.465</t>
  </si>
  <si>
    <t>981.01.469</t>
  </si>
  <si>
    <t>981.01.475</t>
  </si>
  <si>
    <t>981.01.479</t>
  </si>
  <si>
    <t>981.01.480</t>
  </si>
  <si>
    <t>981.01.481</t>
  </si>
  <si>
    <t>981.01.490</t>
  </si>
  <si>
    <t>981.01.491</t>
  </si>
  <si>
    <t>981.01.530</t>
  </si>
  <si>
    <t>981.01.531</t>
  </si>
  <si>
    <t>981.01.532</t>
  </si>
  <si>
    <t>981.01.534</t>
  </si>
  <si>
    <t>981.01.538</t>
  </si>
  <si>
    <t>981.01.539</t>
  </si>
  <si>
    <t>981.01.53O</t>
  </si>
  <si>
    <t>981.01.542</t>
  </si>
  <si>
    <t>981.01.544</t>
  </si>
  <si>
    <t>981.01.548</t>
  </si>
  <si>
    <t>981.01.54O</t>
  </si>
  <si>
    <t>981.01.550</t>
  </si>
  <si>
    <t>981.01.551</t>
  </si>
  <si>
    <t>981.01.552</t>
  </si>
  <si>
    <t>981.01.554</t>
  </si>
  <si>
    <t>981.01.555</t>
  </si>
  <si>
    <t>981.01.558</t>
  </si>
  <si>
    <t>981.01.560</t>
  </si>
  <si>
    <t>981.01.561</t>
  </si>
  <si>
    <t>981.01.570</t>
  </si>
  <si>
    <t>981.01.571</t>
  </si>
  <si>
    <t>981.01.581</t>
  </si>
  <si>
    <t>981.01.585</t>
  </si>
  <si>
    <t>981.01.586</t>
  </si>
  <si>
    <t>981.01.590</t>
  </si>
  <si>
    <t>981.01.591</t>
  </si>
  <si>
    <t>981.01.598</t>
  </si>
  <si>
    <t>981.01.605</t>
  </si>
  <si>
    <t>981.01.609</t>
  </si>
  <si>
    <t>981.01.615</t>
  </si>
  <si>
    <t>981.01.619</t>
  </si>
  <si>
    <t>981.01.629</t>
  </si>
  <si>
    <t>981.01.635</t>
  </si>
  <si>
    <t>981.01.639</t>
  </si>
  <si>
    <t>981.01.640</t>
  </si>
  <si>
    <t>981.01.650</t>
  </si>
  <si>
    <t>981.01.660</t>
  </si>
  <si>
    <t>981.01.671</t>
  </si>
  <si>
    <t>981.01.691</t>
  </si>
  <si>
    <t>981.01.694</t>
  </si>
  <si>
    <t>981.01.698</t>
  </si>
  <si>
    <t>981.01.699</t>
  </si>
  <si>
    <t>981.01.705</t>
  </si>
  <si>
    <t>981.01.709</t>
  </si>
  <si>
    <t>981.01.735</t>
  </si>
  <si>
    <t>981.01.739</t>
  </si>
  <si>
    <t>981.01.740</t>
  </si>
  <si>
    <t>981.01.750</t>
  </si>
  <si>
    <t>981.01.751</t>
  </si>
  <si>
    <t>981.01.760</t>
  </si>
  <si>
    <t>981.01.761</t>
  </si>
  <si>
    <t>981.01.771</t>
  </si>
  <si>
    <t>981.01.790</t>
  </si>
  <si>
    <t>981.01.791</t>
  </si>
  <si>
    <t>981.01.795</t>
  </si>
  <si>
    <t>981.01.798</t>
  </si>
  <si>
    <t>981.01.799</t>
  </si>
  <si>
    <t>981.01.805</t>
  </si>
  <si>
    <t>981.01.809</t>
  </si>
  <si>
    <t>981.01.815</t>
  </si>
  <si>
    <t>981.01.819</t>
  </si>
  <si>
    <t>981.01.829</t>
  </si>
  <si>
    <t>981.01.839</t>
  </si>
  <si>
    <t>981.01.840</t>
  </si>
  <si>
    <t>981.01.841</t>
  </si>
  <si>
    <t>981.01.850</t>
  </si>
  <si>
    <t>981.01.851</t>
  </si>
  <si>
    <t>981.01.860</t>
  </si>
  <si>
    <t>981.01.861</t>
  </si>
  <si>
    <t>981.01.870</t>
  </si>
  <si>
    <t>981.01.871</t>
  </si>
  <si>
    <t>981.01.900</t>
  </si>
  <si>
    <t>981.01.901</t>
  </si>
  <si>
    <t>981.01.902</t>
  </si>
  <si>
    <t>981.01.910</t>
  </si>
  <si>
    <t>981.01.911</t>
  </si>
  <si>
    <t>981.01.914</t>
  </si>
  <si>
    <t>981.01.918</t>
  </si>
  <si>
    <t>981.01.941</t>
  </si>
  <si>
    <t>981.01.942</t>
  </si>
  <si>
    <t>981.02.02O</t>
  </si>
  <si>
    <t>981.02.252</t>
  </si>
  <si>
    <t>981.02.272</t>
  </si>
  <si>
    <t>981.03.01O</t>
  </si>
  <si>
    <t>981.03.02O</t>
  </si>
  <si>
    <t>981.03.03O</t>
  </si>
  <si>
    <t>981.03.04O</t>
  </si>
  <si>
    <t>981.04.01O</t>
  </si>
  <si>
    <t>981.04.022</t>
  </si>
  <si>
    <t>981.04.02O</t>
  </si>
  <si>
    <t>981.04.03O</t>
  </si>
  <si>
    <t>981.04.04O</t>
  </si>
  <si>
    <t>981.04.05O</t>
  </si>
  <si>
    <t>981.04.092</t>
  </si>
  <si>
    <t>981.04.102</t>
  </si>
  <si>
    <t>981.05.01O</t>
  </si>
  <si>
    <t>981.05.02O</t>
  </si>
  <si>
    <t>981.05.03O</t>
  </si>
  <si>
    <t>981.05.04O</t>
  </si>
  <si>
    <t>981.10.010</t>
  </si>
  <si>
    <t>981.10.028</t>
  </si>
  <si>
    <t>981.10.038</t>
  </si>
  <si>
    <t>981.10.040</t>
  </si>
  <si>
    <t>981.10.041</t>
  </si>
  <si>
    <t>981.10.047</t>
  </si>
  <si>
    <t>981.10.048</t>
  </si>
  <si>
    <t>981.10.050</t>
  </si>
  <si>
    <t>981.10.051</t>
  </si>
  <si>
    <t>981.10.052</t>
  </si>
  <si>
    <t>981.10.053</t>
  </si>
  <si>
    <t>981.10.057</t>
  </si>
  <si>
    <t>981.10.058</t>
  </si>
  <si>
    <t>981.14.074</t>
  </si>
  <si>
    <t>981.14.076</t>
  </si>
  <si>
    <t>981.14.084</t>
  </si>
  <si>
    <t>981.14.086</t>
  </si>
  <si>
    <t>981.14.134</t>
  </si>
  <si>
    <t>981.14.136</t>
  </si>
  <si>
    <t>981.14.734</t>
  </si>
  <si>
    <t>981.14.736</t>
  </si>
  <si>
    <t>981.14.744</t>
  </si>
  <si>
    <t>981.14.746</t>
  </si>
  <si>
    <t>981.14.754</t>
  </si>
  <si>
    <t>981.14.756</t>
  </si>
  <si>
    <t>981.14.764</t>
  </si>
  <si>
    <t>981.14.766</t>
  </si>
  <si>
    <t>981.16.000</t>
  </si>
  <si>
    <t>981.16.001</t>
  </si>
  <si>
    <t>981.16.002</t>
  </si>
  <si>
    <t>981.16.004</t>
  </si>
  <si>
    <t>981.16.005</t>
  </si>
  <si>
    <t>981.16.010</t>
  </si>
  <si>
    <t>981.16.011</t>
  </si>
  <si>
    <t>981.16.012</t>
  </si>
  <si>
    <t>981.16.014</t>
  </si>
  <si>
    <t>981.16.015</t>
  </si>
  <si>
    <t>981.16.030</t>
  </si>
  <si>
    <t>981.16.100</t>
  </si>
  <si>
    <t>981.16.101</t>
  </si>
  <si>
    <t>981.16.102</t>
  </si>
  <si>
    <t>981.16.104</t>
  </si>
  <si>
    <t>981.16.105</t>
  </si>
  <si>
    <t>981.16.110</t>
  </si>
  <si>
    <t>981.16.111</t>
  </si>
  <si>
    <t>981.16.112</t>
  </si>
  <si>
    <t>981.16.114</t>
  </si>
  <si>
    <t>981.16.115</t>
  </si>
  <si>
    <t>981.16.200</t>
  </si>
  <si>
    <t>981.16.201</t>
  </si>
  <si>
    <t>981.16.202</t>
  </si>
  <si>
    <t>981.16.204</t>
  </si>
  <si>
    <t>981.16.205</t>
  </si>
  <si>
    <t>981.16.208</t>
  </si>
  <si>
    <t>981.16.210</t>
  </si>
  <si>
    <t>981.16.211</t>
  </si>
  <si>
    <t>981.16.212</t>
  </si>
  <si>
    <t>981.16.214</t>
  </si>
  <si>
    <t>981.16.215</t>
  </si>
  <si>
    <t>981.16.400</t>
  </si>
  <si>
    <t>981.16.404</t>
  </si>
  <si>
    <t>981.16.405</t>
  </si>
  <si>
    <t>981.16.412</t>
  </si>
  <si>
    <t>981.16.415</t>
  </si>
  <si>
    <t>981.16.430</t>
  </si>
  <si>
    <t>981.16.500</t>
  </si>
  <si>
    <t>981.16.501</t>
  </si>
  <si>
    <t>981.16.502</t>
  </si>
  <si>
    <t>981.16.504</t>
  </si>
  <si>
    <t>981.16.505</t>
  </si>
  <si>
    <t>981.16.508</t>
  </si>
  <si>
    <t>981.16.530</t>
  </si>
  <si>
    <t>981.16.550</t>
  </si>
  <si>
    <t>981.16.552</t>
  </si>
  <si>
    <t>981.16.554</t>
  </si>
  <si>
    <t>981.16.555</t>
  </si>
  <si>
    <t>981.16.580</t>
  </si>
  <si>
    <t>981.16.650</t>
  </si>
  <si>
    <t>981.16.654</t>
  </si>
  <si>
    <t>981.16.752</t>
  </si>
  <si>
    <t>981.16.754</t>
  </si>
  <si>
    <t>981.16.758</t>
  </si>
  <si>
    <t>981.16.900</t>
  </si>
  <si>
    <t>981.16.901</t>
  </si>
  <si>
    <t>981.16.902</t>
  </si>
  <si>
    <t>981.16.904</t>
  </si>
  <si>
    <t>981.16.905</t>
  </si>
  <si>
    <t>981.16.908</t>
  </si>
  <si>
    <t>981.16.910</t>
  </si>
  <si>
    <t>981.22.00О</t>
  </si>
  <si>
    <t>981.23.000</t>
  </si>
  <si>
    <t>981.23.00О</t>
  </si>
  <si>
    <t>981.23.01O</t>
  </si>
  <si>
    <t>981.25.000</t>
  </si>
  <si>
    <t>981.25.001</t>
  </si>
  <si>
    <t>981.25.002</t>
  </si>
  <si>
    <t>981.25.008</t>
  </si>
  <si>
    <t>981.25.010</t>
  </si>
  <si>
    <t>981.25.011</t>
  </si>
  <si>
    <t>981.25.012</t>
  </si>
  <si>
    <t>981.25.018</t>
  </si>
  <si>
    <t>981.25.020</t>
  </si>
  <si>
    <t>981.25.021</t>
  </si>
  <si>
    <t>981.25.022</t>
  </si>
  <si>
    <t>981.25.028</t>
  </si>
  <si>
    <t>981.25.030</t>
  </si>
  <si>
    <t>981.25.031</t>
  </si>
  <si>
    <t>981.25.032</t>
  </si>
  <si>
    <t>981.25.038</t>
  </si>
  <si>
    <t>981.25.040</t>
  </si>
  <si>
    <t>981.25.041</t>
  </si>
  <si>
    <t>981.25.042</t>
  </si>
  <si>
    <t>981.25.052</t>
  </si>
  <si>
    <t>981.25.200</t>
  </si>
  <si>
    <t>981.25.201</t>
  </si>
  <si>
    <t>981.25.202</t>
  </si>
  <si>
    <t>981.25.208</t>
  </si>
  <si>
    <t>981.25.210</t>
  </si>
  <si>
    <t>981.25.211</t>
  </si>
  <si>
    <t>981.25.212</t>
  </si>
  <si>
    <t>981.25.218</t>
  </si>
  <si>
    <t>981.25.220</t>
  </si>
  <si>
    <t>981.25.221</t>
  </si>
  <si>
    <t>981.25.222</t>
  </si>
  <si>
    <t>981.25.228</t>
  </si>
  <si>
    <t>981.25.230</t>
  </si>
  <si>
    <t>981.25.231</t>
  </si>
  <si>
    <t>981.25.232</t>
  </si>
  <si>
    <t>981.25.238</t>
  </si>
  <si>
    <t>981.25.240</t>
  </si>
  <si>
    <t>981.25.241</t>
  </si>
  <si>
    <t>981.25.242</t>
  </si>
  <si>
    <t>981.25.248</t>
  </si>
  <si>
    <t>981.25.261</t>
  </si>
  <si>
    <t>981.25.300</t>
  </si>
  <si>
    <t>981.25.400</t>
  </si>
  <si>
    <t>981.25.401</t>
  </si>
  <si>
    <t>981.25.402</t>
  </si>
  <si>
    <t>981.25.408</t>
  </si>
  <si>
    <t>981.25.410</t>
  </si>
  <si>
    <t>981.25.411</t>
  </si>
  <si>
    <t>981.25.412</t>
  </si>
  <si>
    <t>981.25.418</t>
  </si>
  <si>
    <t>981.25.420</t>
  </si>
  <si>
    <t>981.25.421</t>
  </si>
  <si>
    <t>981.25.422</t>
  </si>
  <si>
    <t>981.25.428</t>
  </si>
  <si>
    <t>981.25.430</t>
  </si>
  <si>
    <t>981.25.431</t>
  </si>
  <si>
    <t>981.25.432</t>
  </si>
  <si>
    <t>981.25.438</t>
  </si>
  <si>
    <t>981.25.440</t>
  </si>
  <si>
    <t>981.25.441</t>
  </si>
  <si>
    <t>981.25.442</t>
  </si>
  <si>
    <t>981.25.448</t>
  </si>
  <si>
    <t>981.25.452</t>
  </si>
  <si>
    <t>981.25.461</t>
  </si>
  <si>
    <t>981.25.600</t>
  </si>
  <si>
    <t>981.25.601</t>
  </si>
  <si>
    <t>981.25.602</t>
  </si>
  <si>
    <t>981.25.608</t>
  </si>
  <si>
    <t>981.25.610</t>
  </si>
  <si>
    <t>981.25.611</t>
  </si>
  <si>
    <t>981.25.612</t>
  </si>
  <si>
    <t>981.25.618</t>
  </si>
  <si>
    <t>981.25.620</t>
  </si>
  <si>
    <t>981.25.621</t>
  </si>
  <si>
    <t>981.25.622</t>
  </si>
  <si>
    <t>981.25.628</t>
  </si>
  <si>
    <t>981.25.630</t>
  </si>
  <si>
    <t>981.25.631</t>
  </si>
  <si>
    <t>981.25.632</t>
  </si>
  <si>
    <t>981.25.638</t>
  </si>
  <si>
    <t>981.25.700</t>
  </si>
  <si>
    <t>981.25.701</t>
  </si>
  <si>
    <t>981.25.800</t>
  </si>
  <si>
    <t>981.25.801</t>
  </si>
  <si>
    <t>981.25.802</t>
  </si>
  <si>
    <t>981.25.808</t>
  </si>
  <si>
    <t>981.25.810</t>
  </si>
  <si>
    <t>981.25.811</t>
  </si>
  <si>
    <t>981.25.812</t>
  </si>
  <si>
    <t>981.25.818</t>
  </si>
  <si>
    <t>981.25.820</t>
  </si>
  <si>
    <t>981.25.821</t>
  </si>
  <si>
    <t>981.25.822</t>
  </si>
  <si>
    <t>981.25.828</t>
  </si>
  <si>
    <t>981.25.830</t>
  </si>
  <si>
    <t>981.25.831</t>
  </si>
  <si>
    <t>981.25.832</t>
  </si>
  <si>
    <t>981.25.838</t>
  </si>
  <si>
    <t>981.26.010</t>
  </si>
  <si>
    <t>981.26.011</t>
  </si>
  <si>
    <t>981.26.012</t>
  </si>
  <si>
    <t>981.26.018</t>
  </si>
  <si>
    <t>981.26.030</t>
  </si>
  <si>
    <t>981.26.031</t>
  </si>
  <si>
    <t>981.26.032</t>
  </si>
  <si>
    <t>981.26.038</t>
  </si>
  <si>
    <t>981.26.210</t>
  </si>
  <si>
    <t>981.26.211</t>
  </si>
  <si>
    <t>981.26.212</t>
  </si>
  <si>
    <t>981.26.218</t>
  </si>
  <si>
    <t>981.26.230</t>
  </si>
  <si>
    <t>981.26.231</t>
  </si>
  <si>
    <t>981.26.232</t>
  </si>
  <si>
    <t>981.26.238</t>
  </si>
  <si>
    <t>981.26.410</t>
  </si>
  <si>
    <t>981.26.411</t>
  </si>
  <si>
    <t>981.26.412</t>
  </si>
  <si>
    <t>981.26.418</t>
  </si>
  <si>
    <t>981.26.430</t>
  </si>
  <si>
    <t>981.26.431</t>
  </si>
  <si>
    <t>981.26.432</t>
  </si>
  <si>
    <t>981.26.438</t>
  </si>
  <si>
    <t>981.26.452</t>
  </si>
  <si>
    <t>981.26.610</t>
  </si>
  <si>
    <t>981.26.611</t>
  </si>
  <si>
    <t>981.26.612</t>
  </si>
  <si>
    <t>981.26.618</t>
  </si>
  <si>
    <t>981.26.630</t>
  </si>
  <si>
    <t>981.26.631</t>
  </si>
  <si>
    <t>981.26.632</t>
  </si>
  <si>
    <t>981.26.638</t>
  </si>
  <si>
    <t>981.26.660</t>
  </si>
  <si>
    <t>981.26.810</t>
  </si>
  <si>
    <t>981.26.811</t>
  </si>
  <si>
    <t>981.26.812</t>
  </si>
  <si>
    <t>981.26.818</t>
  </si>
  <si>
    <t>981.26.830</t>
  </si>
  <si>
    <t>981.26.831</t>
  </si>
  <si>
    <t>981.26.832</t>
  </si>
  <si>
    <t>981.26.838</t>
  </si>
  <si>
    <t>981.27.000</t>
  </si>
  <si>
    <t>981.27.001</t>
  </si>
  <si>
    <t>981.27.002</t>
  </si>
  <si>
    <t>981.27.008</t>
  </si>
  <si>
    <t>981.27.010</t>
  </si>
  <si>
    <t>981.27.011</t>
  </si>
  <si>
    <t>981.27.012</t>
  </si>
  <si>
    <t>981.27.018</t>
  </si>
  <si>
    <t>981.27.01O</t>
  </si>
  <si>
    <t>981.27.020</t>
  </si>
  <si>
    <t>981.27.021</t>
  </si>
  <si>
    <t>981.27.022</t>
  </si>
  <si>
    <t>981.27.028</t>
  </si>
  <si>
    <t>981.27.02O</t>
  </si>
  <si>
    <t>981.27.030</t>
  </si>
  <si>
    <t>981.27.031</t>
  </si>
  <si>
    <t>981.27.032</t>
  </si>
  <si>
    <t>981.27.038</t>
  </si>
  <si>
    <t>981.27.220</t>
  </si>
  <si>
    <t>981.27.221</t>
  </si>
  <si>
    <t>981.27.260</t>
  </si>
  <si>
    <t>981.27.261</t>
  </si>
  <si>
    <t>981.27.800</t>
  </si>
  <si>
    <t>981.27.801</t>
  </si>
  <si>
    <t>981.27.901</t>
  </si>
  <si>
    <t>981.27.921</t>
  </si>
  <si>
    <t>981.27.950</t>
  </si>
  <si>
    <t>981.27.951</t>
  </si>
  <si>
    <t>981.27.952</t>
  </si>
  <si>
    <t>981.27.981</t>
  </si>
  <si>
    <t>981.27.983</t>
  </si>
  <si>
    <t>981.29.000</t>
  </si>
  <si>
    <t>981.29.001</t>
  </si>
  <si>
    <t>981.29.010</t>
  </si>
  <si>
    <t>981.29.011</t>
  </si>
  <si>
    <t>981.29.020</t>
  </si>
  <si>
    <t>981.29.021</t>
  </si>
  <si>
    <t>981.29.030</t>
  </si>
  <si>
    <t>981.29.031</t>
  </si>
  <si>
    <t>981.29.040</t>
  </si>
  <si>
    <t>981.29.041</t>
  </si>
  <si>
    <t>981.29.050</t>
  </si>
  <si>
    <t>981.29.051</t>
  </si>
  <si>
    <t>981.29.060</t>
  </si>
  <si>
    <t>981.29.061</t>
  </si>
  <si>
    <t>981.29.070</t>
  </si>
  <si>
    <t>981.29.071</t>
  </si>
  <si>
    <t>981.29.103</t>
  </si>
  <si>
    <t>981.29.111</t>
  </si>
  <si>
    <t>981.29.128</t>
  </si>
  <si>
    <t>981.29.130</t>
  </si>
  <si>
    <t>981.29.131</t>
  </si>
  <si>
    <t>981.29.140</t>
  </si>
  <si>
    <t>981.29.200</t>
  </si>
  <si>
    <t>981.29.401</t>
  </si>
  <si>
    <t>981.29.402</t>
  </si>
  <si>
    <t>981.29.500</t>
  </si>
  <si>
    <t>981.29.501</t>
  </si>
  <si>
    <t>981.29.510</t>
  </si>
  <si>
    <t>981.29.511</t>
  </si>
  <si>
    <t>981.30.000</t>
  </si>
  <si>
    <t>981.30.00D</t>
  </si>
  <si>
    <t>981.30.010</t>
  </si>
  <si>
    <t>981.30.01D</t>
  </si>
  <si>
    <t>981.30.020</t>
  </si>
  <si>
    <t>981.30.030</t>
  </si>
  <si>
    <t>981.30.040</t>
  </si>
  <si>
    <t>981.30.050</t>
  </si>
  <si>
    <t>981.30.060</t>
  </si>
  <si>
    <t>981.30.070</t>
  </si>
  <si>
    <t>981.30.072</t>
  </si>
  <si>
    <t>981.30.080</t>
  </si>
  <si>
    <t>981.30.090</t>
  </si>
  <si>
    <t>981.30.100</t>
  </si>
  <si>
    <t>981.31.004</t>
  </si>
  <si>
    <t>981.31.020</t>
  </si>
  <si>
    <t>981.32.01D</t>
  </si>
  <si>
    <t>981.35.210</t>
  </si>
  <si>
    <t>981.39.002</t>
  </si>
  <si>
    <t>981.39.012</t>
  </si>
  <si>
    <t>981.41.002</t>
  </si>
  <si>
    <t>981.41.012</t>
  </si>
  <si>
    <t>981.41.022</t>
  </si>
  <si>
    <t>981.41.032</t>
  </si>
  <si>
    <t>981.42.590</t>
  </si>
  <si>
    <t>981.47.949</t>
  </si>
  <si>
    <t>981.48.000</t>
  </si>
  <si>
    <t>981.48.004</t>
  </si>
  <si>
    <t>981.48.010</t>
  </si>
  <si>
    <t>981.48.014</t>
  </si>
  <si>
    <t>981.48.024</t>
  </si>
  <si>
    <t>981.48.034</t>
  </si>
  <si>
    <t>981.48.200</t>
  </si>
  <si>
    <t>981.48.204</t>
  </si>
  <si>
    <t>981.48.230</t>
  </si>
  <si>
    <t>981.48.234</t>
  </si>
  <si>
    <t>981.48.300</t>
  </si>
  <si>
    <t>981.49.000</t>
  </si>
  <si>
    <t>981.49.006</t>
  </si>
  <si>
    <t>981.49.017</t>
  </si>
  <si>
    <t>981.49.020</t>
  </si>
  <si>
    <t>981.49.110</t>
  </si>
  <si>
    <t>981.49.112</t>
  </si>
  <si>
    <t>981.49.124</t>
  </si>
  <si>
    <t>981.49.140</t>
  </si>
  <si>
    <t>981.49.141</t>
  </si>
  <si>
    <t>981.49.142</t>
  </si>
  <si>
    <t>981.49.146</t>
  </si>
  <si>
    <t>981.49.156</t>
  </si>
  <si>
    <t>981.49.170</t>
  </si>
  <si>
    <t>981.49.171</t>
  </si>
  <si>
    <t>981.49.201</t>
  </si>
  <si>
    <t>981.49.211</t>
  </si>
  <si>
    <t>981.49.245</t>
  </si>
  <si>
    <t>981.49.246</t>
  </si>
  <si>
    <t>981.49.247</t>
  </si>
  <si>
    <t>981.49.248</t>
  </si>
  <si>
    <t>981.49.250</t>
  </si>
  <si>
    <t>981.49.253</t>
  </si>
  <si>
    <t>981.49.254</t>
  </si>
  <si>
    <t>981.49.256</t>
  </si>
  <si>
    <t>981.49.257</t>
  </si>
  <si>
    <t>981.49.260</t>
  </si>
  <si>
    <t>981.49.261</t>
  </si>
  <si>
    <t>981.49.264</t>
  </si>
  <si>
    <t>981.49.271</t>
  </si>
  <si>
    <t>981.49.273</t>
  </si>
  <si>
    <t>981.49.300</t>
  </si>
  <si>
    <t>981.49.301</t>
  </si>
  <si>
    <t>981.49.310</t>
  </si>
  <si>
    <t>981.49.311</t>
  </si>
  <si>
    <t>981.49.330</t>
  </si>
  <si>
    <t>981.49.331</t>
  </si>
  <si>
    <t>981.49.340</t>
  </si>
  <si>
    <t>981.49.341</t>
  </si>
  <si>
    <t>981.49.420</t>
  </si>
  <si>
    <t>981.49.422</t>
  </si>
  <si>
    <t>981.49.430</t>
  </si>
  <si>
    <t>981.49.440</t>
  </si>
  <si>
    <t>981.49.500</t>
  </si>
  <si>
    <t>981.49.502</t>
  </si>
  <si>
    <t>981.49.504</t>
  </si>
  <si>
    <t>981.49.505</t>
  </si>
  <si>
    <t>981.49.511</t>
  </si>
  <si>
    <t>981.49.512</t>
  </si>
  <si>
    <t>981.49.513</t>
  </si>
  <si>
    <t>981.49.514</t>
  </si>
  <si>
    <t>981.49.515</t>
  </si>
  <si>
    <t>981.49.520</t>
  </si>
  <si>
    <t>981.49.534</t>
  </si>
  <si>
    <t>981.49.544</t>
  </si>
  <si>
    <t>981.49.554</t>
  </si>
  <si>
    <t>981.49.602</t>
  </si>
  <si>
    <t>981.49.605</t>
  </si>
  <si>
    <t>981.49.606</t>
  </si>
  <si>
    <t>981.49.607</t>
  </si>
  <si>
    <t>981.49.614</t>
  </si>
  <si>
    <t>981.49.615</t>
  </si>
  <si>
    <t>981.49.616</t>
  </si>
  <si>
    <t>981.49.617</t>
  </si>
  <si>
    <t>981.49.619</t>
  </si>
  <si>
    <t>981.49.910</t>
  </si>
  <si>
    <t>981.53.052</t>
  </si>
  <si>
    <t>981.53.072</t>
  </si>
  <si>
    <t>981.53.082</t>
  </si>
  <si>
    <t>981.53.102</t>
  </si>
  <si>
    <t>981.53.152</t>
  </si>
  <si>
    <t>981.53.162</t>
  </si>
  <si>
    <t>981.53.172</t>
  </si>
  <si>
    <t>981.53.182</t>
  </si>
  <si>
    <t>981.53.192</t>
  </si>
  <si>
    <t>981.53.202</t>
  </si>
  <si>
    <t>981.53.212</t>
  </si>
  <si>
    <t>981.53.222</t>
  </si>
  <si>
    <t>981.53.232</t>
  </si>
  <si>
    <t>981.53.242</t>
  </si>
  <si>
    <t>981.53.252</t>
  </si>
  <si>
    <t>981.53.262</t>
  </si>
  <si>
    <t>981.53.272</t>
  </si>
  <si>
    <t>981.53.282</t>
  </si>
  <si>
    <t>981.53.292</t>
  </si>
  <si>
    <t>981.53.302</t>
  </si>
  <si>
    <t>981.58.001</t>
  </si>
  <si>
    <t>981.60.002</t>
  </si>
  <si>
    <t>981.60.009</t>
  </si>
  <si>
    <t>981.60.012</t>
  </si>
  <si>
    <t>981.60.019</t>
  </si>
  <si>
    <t>981.60.102</t>
  </si>
  <si>
    <t>981.60.109</t>
  </si>
  <si>
    <t>981.60.112</t>
  </si>
  <si>
    <t>981.60.119</t>
  </si>
  <si>
    <t>982.00.000</t>
  </si>
  <si>
    <t>982.00.001</t>
  </si>
  <si>
    <t>982.00.003</t>
  </si>
  <si>
    <t>982.00.004</t>
  </si>
  <si>
    <t>982.00.010</t>
  </si>
  <si>
    <t>982.00.021</t>
  </si>
  <si>
    <t>982.00.023</t>
  </si>
  <si>
    <t>982.00.024</t>
  </si>
  <si>
    <t>982.00.030</t>
  </si>
  <si>
    <t>982.00.200</t>
  </si>
  <si>
    <t>982.00.210</t>
  </si>
  <si>
    <t>982.00.211</t>
  </si>
  <si>
    <t>982.00.220</t>
  </si>
  <si>
    <t>982.00.401</t>
  </si>
  <si>
    <t>982.00.403</t>
  </si>
  <si>
    <t>982.00.404</t>
  </si>
  <si>
    <t>982.00.411</t>
  </si>
  <si>
    <t>982.00.413</t>
  </si>
  <si>
    <t>982.00.414</t>
  </si>
  <si>
    <t>982.00.601</t>
  </si>
  <si>
    <t>982.00.603</t>
  </si>
  <si>
    <t>982.00.604</t>
  </si>
  <si>
    <t>982.00.611</t>
  </si>
  <si>
    <t>982.00.613</t>
  </si>
  <si>
    <t>982.00.614</t>
  </si>
  <si>
    <t>982.00.630</t>
  </si>
  <si>
    <t>982.00.641</t>
  </si>
  <si>
    <t>982.00.643</t>
  </si>
  <si>
    <t>982.00.644</t>
  </si>
  <si>
    <t>982.00.900</t>
  </si>
  <si>
    <t>982.00.920</t>
  </si>
  <si>
    <t>982.00.921</t>
  </si>
  <si>
    <t>982.00.922</t>
  </si>
  <si>
    <t>982.00.923</t>
  </si>
  <si>
    <t>982.00.931</t>
  </si>
  <si>
    <t>982.01.090</t>
  </si>
  <si>
    <t>985.52.010</t>
  </si>
  <si>
    <t>985.52.017</t>
  </si>
  <si>
    <t>985.52.019</t>
  </si>
  <si>
    <t>985.52.020</t>
  </si>
  <si>
    <t>985.52.027</t>
  </si>
  <si>
    <t>985.52.029</t>
  </si>
  <si>
    <t>985.52.310</t>
  </si>
  <si>
    <t>985.52.317</t>
  </si>
  <si>
    <t>985.52.319</t>
  </si>
  <si>
    <t>985.52.320</t>
  </si>
  <si>
    <t>985.52.327</t>
  </si>
  <si>
    <t>985.52.329</t>
  </si>
  <si>
    <t>986.00.703</t>
  </si>
  <si>
    <t>986.10.000</t>
  </si>
  <si>
    <t>986.10.005</t>
  </si>
  <si>
    <t>986.10.010</t>
  </si>
  <si>
    <t>986.10.015</t>
  </si>
  <si>
    <t>986.10.025</t>
  </si>
  <si>
    <t>986.10.035</t>
  </si>
  <si>
    <t>986.10.040</t>
  </si>
  <si>
    <t>987.00.00X</t>
  </si>
  <si>
    <t>987.00.01X</t>
  </si>
  <si>
    <t>987.03.080</t>
  </si>
  <si>
    <t>987.03.095</t>
  </si>
  <si>
    <t>987.03.099</t>
  </si>
  <si>
    <t>987.03.480</t>
  </si>
  <si>
    <t>987.03.495</t>
  </si>
  <si>
    <t>987.03.499</t>
  </si>
  <si>
    <t>987.07.200</t>
  </si>
  <si>
    <t>987.07.210</t>
  </si>
  <si>
    <t>987.07.220</t>
  </si>
  <si>
    <t>987.07.301</t>
  </si>
  <si>
    <t>987.07.311</t>
  </si>
  <si>
    <t>987.07.321</t>
  </si>
  <si>
    <t>987.11.200</t>
  </si>
  <si>
    <t>987.11.300</t>
  </si>
  <si>
    <t>987.19.000</t>
  </si>
  <si>
    <t>987.19.010</t>
  </si>
  <si>
    <t>987.19.020</t>
  </si>
  <si>
    <t>987.19.030</t>
  </si>
  <si>
    <t>987.20.010</t>
  </si>
  <si>
    <t>987.20.020</t>
  </si>
  <si>
    <t>987.20.040</t>
  </si>
  <si>
    <t>987.21.100</t>
  </si>
  <si>
    <t>987.21.108</t>
  </si>
  <si>
    <t>987.21.110</t>
  </si>
  <si>
    <t>987.21.118</t>
  </si>
  <si>
    <t>987.21.120</t>
  </si>
  <si>
    <t>987.21.128</t>
  </si>
  <si>
    <t>987.21.130</t>
  </si>
  <si>
    <t>987.21.138</t>
  </si>
  <si>
    <t>987.21.140</t>
  </si>
  <si>
    <t>987.21.148</t>
  </si>
  <si>
    <t>987.21.150</t>
  </si>
  <si>
    <t>987.21.158</t>
  </si>
  <si>
    <t>987.21.160</t>
  </si>
  <si>
    <t>987.21.168</t>
  </si>
  <si>
    <t>987.21.170</t>
  </si>
  <si>
    <t>987.21.178</t>
  </si>
  <si>
    <t>987.21.180</t>
  </si>
  <si>
    <t>987.21.188</t>
  </si>
  <si>
    <t>987.21.200</t>
  </si>
  <si>
    <t>987.21.208</t>
  </si>
  <si>
    <t>987.21.210</t>
  </si>
  <si>
    <t>987.21.218</t>
  </si>
  <si>
    <t>987.21.220</t>
  </si>
  <si>
    <t>987.21.228</t>
  </si>
  <si>
    <t>987.21.230</t>
  </si>
  <si>
    <t>987.21.238</t>
  </si>
  <si>
    <t>987.21.300</t>
  </si>
  <si>
    <t>987.21.310</t>
  </si>
  <si>
    <t>987.21.330</t>
  </si>
  <si>
    <t>987.21.350</t>
  </si>
  <si>
    <t>987.21.360</t>
  </si>
  <si>
    <t>987.28.120</t>
  </si>
  <si>
    <t>987.28.128</t>
  </si>
  <si>
    <t>987.28.130</t>
  </si>
  <si>
    <t>987.28.138</t>
  </si>
  <si>
    <t>902.91.664</t>
  </si>
  <si>
    <t>Петля прихована 3D ліва цамак нікельована матова для дверей від 40мм</t>
  </si>
  <si>
    <t>Петля прихована 3D права цамак нікельована матова для дверей від 40мм</t>
  </si>
  <si>
    <t>Петля прихована 3D ліва цамак нікельована полірована для дверей від 40мм</t>
  </si>
  <si>
    <t>Петля прихована 3D права цамак нікельована полірована для дверей від 40мм</t>
  </si>
  <si>
    <t>Петля прихована 3D ліва цамак колір: золото полірована для дверей від 40мм</t>
  </si>
  <si>
    <t>Петля прихована 3D права цамак колір: золото полірована для дверей від 40мм</t>
  </si>
  <si>
    <t>903.91.174</t>
  </si>
  <si>
    <t>903.91.172</t>
  </si>
  <si>
    <t>903.91.115</t>
  </si>
  <si>
    <t>Колір</t>
  </si>
  <si>
    <t>Циліндр двосторонній латунь нікельований 27/35 мм</t>
  </si>
  <si>
    <t>Циліндр двосторонній латунь нікельований 27/40 мм</t>
  </si>
  <si>
    <t>Циліндр двосторонній латунь нікельований 27/45 мм</t>
  </si>
  <si>
    <t>Циліндр двосторонній латунь нікельований 27/50 мм</t>
  </si>
  <si>
    <t>Циліндр двосторонній латунь нікельований 31/40 мм</t>
  </si>
  <si>
    <t>Циліндр двосторонній латунь нікельований 31/45 мм</t>
  </si>
  <si>
    <t>Циліндр двосторонній латунь нікельований 31/50 мм</t>
  </si>
  <si>
    <t>Циліндр двосторонній латунь нікельований 35/ 45 мм</t>
  </si>
  <si>
    <t>Циліндр двосторонній латунь нікельований 35/ 50 мм</t>
  </si>
  <si>
    <t>Циліндр двосторонній латунь нікельований 40/ 40 мм</t>
  </si>
  <si>
    <t>Циліндр двосторонній латунь нікельований 40/45 мм</t>
  </si>
  <si>
    <t>Циліндр двосторонній латунь нікельований 45/45 мм</t>
  </si>
  <si>
    <t>Циліндр двосторонній латунь нікельований 45/50 мм</t>
  </si>
  <si>
    <t>Циліндр двосторонній латунь нікельований 45/55 мм</t>
  </si>
  <si>
    <t>Циліндр двосторонній латунь нікельований 50/50 мм</t>
  </si>
  <si>
    <t>Циліндр латунь полірована 35.5/35.5мм</t>
  </si>
  <si>
    <t>Циліндр 30,5/30,5 мм, латунь, нікельов. матов.</t>
  </si>
  <si>
    <t>Циліндр латунний полірований 30.5/30.5мм</t>
  </si>
  <si>
    <t>Вставка-циліндр з закруткою 71 мм, латунь, поліров</t>
  </si>
  <si>
    <t>Напівсерцевина латунна нікельована матова 30/10</t>
  </si>
  <si>
    <t>Напівсерцевина латунна нікельов. мат.35/10</t>
  </si>
  <si>
    <t>Напівсерцевина латунна нікельована матова 40/10</t>
  </si>
  <si>
    <t>Напівсерцевина латунна полірована 30/10</t>
  </si>
  <si>
    <t>Напівсерцевина латунна полірована 35/10</t>
  </si>
  <si>
    <t>Напівсерцевина латунна полірована 40/10</t>
  </si>
  <si>
    <t>Циліндр з закруткою латунний нікельований 27/35 мм</t>
  </si>
  <si>
    <t>Циліндр з закруткою латунний нікельований 31/31 мм</t>
  </si>
  <si>
    <t>Циліндр з закруткою латунний нікельований 31/40 мм</t>
  </si>
  <si>
    <t>Петля карточна нержавіюча сталь, латунь полірована D14 мм 102 мм вага дверей: 120 кг</t>
  </si>
  <si>
    <t>927.91.556</t>
  </si>
  <si>
    <t>Петля для прикручув. сталь оцинкована D циліндра 13мм вага дверей: 40кг</t>
  </si>
  <si>
    <t>Петля прихована нержавіюча сталь матова, для дверей товщиною від 35мм</t>
  </si>
  <si>
    <t>Доводчик для фальцованих дверей колір: латунь 1 ланцюг</t>
  </si>
  <si>
    <t>Доводчик для фальцованих дверей колір: латунь 2 ланцюги</t>
  </si>
  <si>
    <t>911.62.073</t>
  </si>
  <si>
    <t>911.62.685</t>
  </si>
  <si>
    <t>911.62.687</t>
  </si>
  <si>
    <t>911.62.184</t>
  </si>
  <si>
    <t>950.09.521</t>
  </si>
  <si>
    <t>950.09.523</t>
  </si>
  <si>
    <t>950.09.530</t>
  </si>
  <si>
    <t>950.09.532</t>
  </si>
  <si>
    <t>950.09.533</t>
  </si>
  <si>
    <t>950.09.534</t>
  </si>
  <si>
    <t>950.09.535</t>
  </si>
  <si>
    <t>950.09.560</t>
  </si>
  <si>
    <t>950.09.561</t>
  </si>
  <si>
    <t>950.09.562</t>
  </si>
  <si>
    <t>950.09.563</t>
  </si>
  <si>
    <t>950.09.484</t>
  </si>
  <si>
    <t>950.09.550</t>
  </si>
  <si>
    <t>950.09.554</t>
  </si>
  <si>
    <t>950.09.553</t>
  </si>
  <si>
    <t>950.09.552</t>
  </si>
  <si>
    <t>950.09.551</t>
  </si>
  <si>
    <t>Циліндр двосторонній латунь нікельований матовий 33/33мм різне закриття</t>
  </si>
  <si>
    <t>Циліндр двосторонній латунь полірована 33/33мм різне закриття</t>
  </si>
  <si>
    <t>Вставка-циліндр з закруткою латунь, нікельована матова 40/35,5 мм</t>
  </si>
  <si>
    <t>Вставка-циліндр з закруткою латунь, полірована 35,5/30 мм</t>
  </si>
  <si>
    <t>Вставка-циліндр з закруткою латунь, полірована 40/35,5 мм</t>
  </si>
  <si>
    <t>Вічко для дверей 170° латунь хромована полірована D12 мм</t>
  </si>
  <si>
    <t>Вічко для дверей 170° латунь полірована D12 мм</t>
  </si>
  <si>
    <t>Вічко для дверей 170° латунь воронена D12 мм</t>
  </si>
  <si>
    <t>Вічко для дверей 200° латунь хромована полірована D14мм</t>
  </si>
  <si>
    <t>Вічко для дверей 200° латунь поліров.14мм</t>
  </si>
  <si>
    <t>Вічко для дверей 200° латунь воронена 14мм</t>
  </si>
  <si>
    <t>Вічко для дверей 200° латунь воронена D14 мм</t>
  </si>
  <si>
    <t>Вічко для дверей 200° латунь колір: бронза 12 мм для товщини дверей до 82мм</t>
  </si>
  <si>
    <t>Дверний стопор D33/38мм пластик прозорий самоклеючий 30мм</t>
  </si>
  <si>
    <t>Дверний стопор D33/38мм пластик прозорий/зелений самоклеючий 22мм</t>
  </si>
  <si>
    <t>Дверний стопор D33/38мм пластик прозорий/синій самоклеючий 22мм</t>
  </si>
  <si>
    <t>Дверний стопор D33/38мм пластик прозорий/рожевий самоклеючий 22мм</t>
  </si>
  <si>
    <t>Дверний стопор овальний пластик прозорий самоклеючий 14x40мм</t>
  </si>
  <si>
    <t>Дверний стопор півкруглий пластик прозорий самоклеючий 23x40мм</t>
  </si>
  <si>
    <t>Стопор дверний для підлоги нержавіюча сталь матовий 23мм D25/31мм</t>
  </si>
  <si>
    <t>Стопор дверний для підлоги латунь нікельована матова 44x36мм</t>
  </si>
  <si>
    <t>Стопор дверний для підлоги латунь хромована полірована 44х36мм</t>
  </si>
  <si>
    <t>Стопор дверний для підлоги латунь полірована 44х36мм</t>
  </si>
  <si>
    <t>937.40.106</t>
  </si>
  <si>
    <t>Стопор дверний для підлоги латунь полірована 38х39мм</t>
  </si>
  <si>
    <t>Стопор дверний настінний нержавіюча сталь матовий D25мм 78мм</t>
  </si>
  <si>
    <t>Стопор дверний настінний нержавіюча сталь матовий 90 мм</t>
  </si>
  <si>
    <t xml:space="preserve">Стопор дверний настінний латунний, хромований матовий, 90 мм </t>
  </si>
  <si>
    <t>Фіксатор дверей цинковий срібний лакований хід фіксатора: 35мм вага дверей: 25кг</t>
  </si>
  <si>
    <t>Фіксатор дверей цинковий срібний лакований хід фіксатора: 50мм вага дверей: 40кг</t>
  </si>
  <si>
    <t>Доводчик BTS DCL 41 з фіксацією 90° нержавіюча сталь матова</t>
  </si>
  <si>
    <t>Петля нижня для маятникових дверей нержавіюча сталь матова 162х51х31мм</t>
  </si>
  <si>
    <t>Петля верхня для маятникових дверей нержавіюча сталь матова 162х51х31мм</t>
  </si>
  <si>
    <t>Відповідна частина до петлі верхньої для маятникових дверей нержавіюча сталь матова 162х51х31мм</t>
  </si>
  <si>
    <t>Відповідна частина до петлі верхньої для маятникових дверей нержавіюча сталь матова 164.9х71х63мм</t>
  </si>
  <si>
    <t>Відповідна частина кутова до петлі верхньої для маятникових дверей нержавіюча сталь матова 218х106х31мм</t>
  </si>
  <si>
    <t>Кутовий з'єднувач скло/скло для маятникових дверей нержавіюча сталь матова 106x106x31мм</t>
  </si>
  <si>
    <t>Кріплення для скла 10-12мм нержавіюча сталь матова</t>
  </si>
  <si>
    <t>З'єднувач скло/скло/стіна нержавіюча сталь матова 105х51х31мм</t>
  </si>
  <si>
    <t xml:space="preserve">Кріплення для скла середнє нержавіюча сталь матова для товщини скла 10-12 мм </t>
  </si>
  <si>
    <t>Замок-накладка PC кутовий нижній нержавіюча сталь матова 162х51х58мм</t>
  </si>
  <si>
    <t xml:space="preserve">Відповідна частина до замка на скло нержавіюча сталь матова для товщини скла 10-12 мм </t>
  </si>
  <si>
    <t>Комплект замка PC нержавіюча сталь матова (2 частини)</t>
  </si>
  <si>
    <t>Замок- PZ нержавіюча сталь матовий</t>
  </si>
  <si>
    <t>Відповідна частина до замка нержавіюча сталь матова</t>
  </si>
  <si>
    <t>Комплект відповідної частини до замка і 2 петль для скляних дверей</t>
  </si>
  <si>
    <t>Відповідна частина до замка GHR 112;113 нержавіюча сталь матова</t>
  </si>
  <si>
    <t xml:space="preserve">Ручка LILJA 8 цамак поверхня хромована полірована / нержавіюча сталь матова </t>
  </si>
  <si>
    <t xml:space="preserve">Ручки для скляних дверей Michel нержавіюча сталь матова 1500 мм </t>
  </si>
  <si>
    <t xml:space="preserve">Ручки для скляних дверей Emil нержавіюча сталь матова 1500 мм </t>
  </si>
  <si>
    <t>Ручка для скляних дверей Cosimo нержавіюча сталь матова 450мм</t>
  </si>
  <si>
    <t>Ручка для дверей нержавіюча сталь матова 600мм</t>
  </si>
  <si>
    <t>Петля для дверей душ.кабіни AquaSys пряма лат. хром. пол.90град. кут розкр. в обидві сторони для прикруч. до стіни навант.до 30 кг товщ.скла 8-12мм</t>
  </si>
  <si>
    <t>Петля для дверей душ.кабіни AquaSys  під кутом 90 гр.лат. хром. пол.90град. кут розкр. в об.стор.для прикруч. до стіни нав.до 30 кг товщ.скла 8-12мм</t>
  </si>
  <si>
    <t>Петля для дв. душ.кабіни AquaSys під кутом 135 лат.хром.пол.90град. кут розкр. в одну сторону для прик. до ст.нав.до 30 кг т.скла 8-12мм</t>
  </si>
  <si>
    <t>Петля для душової кабіни для скла 8мм 180° латунь хромована полірована</t>
  </si>
  <si>
    <t>Тримач для скла 8-12мм латунь хромована полірована 90° прямий</t>
  </si>
  <si>
    <t>Тримач для скла 8-12мм кутовий латунь хромована полірована 90° прямий</t>
  </si>
  <si>
    <t>Тримач для скла 8-12мм латунь хромована полірована 180° прямий</t>
  </si>
  <si>
    <t>Штанга піідтримуюча алюм. хромов. поліров. 1050мм</t>
  </si>
  <si>
    <t>Ущільнювач кутовий для склян. дверей 90°  8-10/217</t>
  </si>
  <si>
    <t>Ущільнювач центральний для склян. дверей180°  8-10</t>
  </si>
  <si>
    <t>Ущільнювач кромковий для склян. дверей  135° 8-10/</t>
  </si>
  <si>
    <t>Ущільнювач PVC для скляних дверей прозорий для товщини скла 8-10мм 2170м</t>
  </si>
  <si>
    <t>Ущільнювач магнітний 135°   8-10/2000 мм</t>
  </si>
  <si>
    <t>Ущільнювач PVC для скляних дверей прозорий з магнітом 90° для товщини скла 8-10мм 2000мм</t>
  </si>
  <si>
    <t>Ущільнювач магнітний 180°   8-10/2000мм</t>
  </si>
  <si>
    <t>Ручка-кнопка латунь хромована полірована для скла 8-12мм 31мм D28мм</t>
  </si>
  <si>
    <t>Ручка-кнопка для скляних дверей пластм. хром. полір. 32x40мм</t>
  </si>
  <si>
    <t>Ручка - кнопка для скляних дверей, коричн.хром, по</t>
  </si>
  <si>
    <t>Ручка-кнопка для скляних дверей латунь хром.поліров. 35x40мм</t>
  </si>
  <si>
    <t xml:space="preserve">Ручка-кнопка для скла нержавіюча сталь полірована 38х48 мм </t>
  </si>
  <si>
    <t>Ручка для плоских дверей нержавіюч.сталь полірована.8мм</t>
  </si>
  <si>
    <t xml:space="preserve">Ручка-перило з круглою ручкою латунь, хромована полірована </t>
  </si>
  <si>
    <t>Дверна ручка для скла товщиною 8 - 12 мм латунь хром. поліров. 425 мм</t>
  </si>
  <si>
    <t xml:space="preserve">Комплект дверних ручок для товщини скла 8-12мм латунь хромована полірована </t>
  </si>
  <si>
    <t>Підставка для мила 240х120мм, латунь хромована полірована</t>
  </si>
  <si>
    <t>Полиця кутова, латунь хромована полірована</t>
  </si>
  <si>
    <t>Штанга для тримання з полицею-корзиною для мила латунь хромов.поліров.</t>
  </si>
  <si>
    <t xml:space="preserve">Поручень латунь хромована полірована  450 мм </t>
  </si>
  <si>
    <t xml:space="preserve">Поворотне зеркало, латунь, хромована, полірована </t>
  </si>
  <si>
    <t xml:space="preserve">Гачок для рушника, латунь хромована, полірована </t>
  </si>
  <si>
    <t>Підставка-корзинка для мила, латунь хромована полірована</t>
  </si>
  <si>
    <t>Підставка для мила, латунь хромована полірована</t>
  </si>
  <si>
    <t>Cкляна полиця/тримачі латунь хромована полірована</t>
  </si>
  <si>
    <t>Тримач для склянки, латунь хромована полірована</t>
  </si>
  <si>
    <t xml:space="preserve">Штанга-вішак для банного рушника, латунь, хромована полірована  </t>
  </si>
  <si>
    <t xml:space="preserve">Полиця вішак для рушників, латунь, хромована полірована </t>
  </si>
  <si>
    <t>Гачок для рушника/халата, латунь хромована полірована, круглий</t>
  </si>
  <si>
    <t>Підставка-корзинка для мила, латунь хромована полірована, кругла</t>
  </si>
  <si>
    <t>Підставка для мила, латунь хромована полірована, кругла</t>
  </si>
  <si>
    <t>Дозатор для рідкого мила, тримач - латунь хромована полірована, круглий</t>
  </si>
  <si>
    <t>Тримач для склянки, латунь хромована полірована, круглий</t>
  </si>
  <si>
    <t>Вішак-штанга для рушника, латунь хромована полірована, круглий</t>
  </si>
  <si>
    <t>Вішак/полиця для рушників, латунь хромована полірована, круглий</t>
  </si>
  <si>
    <t>Вага дверей</t>
  </si>
  <si>
    <t>Толщина дверей</t>
  </si>
  <si>
    <t>Технічні дані</t>
  </si>
  <si>
    <t>компл</t>
  </si>
  <si>
    <t>940.60.00X</t>
  </si>
  <si>
    <t>940.82.10X</t>
  </si>
  <si>
    <t>941.02.00X</t>
  </si>
  <si>
    <t>Design 80-M</t>
  </si>
  <si>
    <t>927.02.780</t>
  </si>
  <si>
    <t>926.30.039</t>
  </si>
  <si>
    <t>926.30.019</t>
  </si>
  <si>
    <t>909.00.390</t>
  </si>
  <si>
    <t>940.67.012</t>
  </si>
  <si>
    <t>950.09.572</t>
  </si>
  <si>
    <t>950.09.592</t>
  </si>
  <si>
    <t>Циліндр подвійний латунь нікельована матова 31.5/31.5мм</t>
  </si>
  <si>
    <t>Подвійний циліндр латунь нікельована  матова 35,5/35,5 мм</t>
  </si>
  <si>
    <t xml:space="preserve">Подвійний циліндр латунь нікельований матовий 43/43 мм </t>
  </si>
  <si>
    <t xml:space="preserve">Циліндр двосторонній латунь полірована 30.5/30.5мм </t>
  </si>
  <si>
    <t xml:space="preserve">Подвійний циліндр латунь нікельований полірований  43/43 мм </t>
  </si>
  <si>
    <t>Петля карточна нержавіюча сталь матова D14мм 102мм вага дверей: 120кг</t>
  </si>
  <si>
    <t>Петля карточна ліва нержавіюча сталь матова D12мм 80мм вага дверей: 40кг</t>
  </si>
  <si>
    <t>Петля карточна права нержавіюча сталь матова D12мм 80мм вага дверей: 40кг</t>
  </si>
  <si>
    <t>Петля карточна права латунь полірована 80х62мм D циліндр/штир 12/7мм товщина: 2.5мм</t>
  </si>
  <si>
    <t>Петля карточна ліва нержавіюча сталь матова D16мм 100мм вага дверей: 68кг</t>
  </si>
  <si>
    <t>Петля карточна права нержавіюча сталь матова D16мм 100мм вага дверей: 68кг</t>
  </si>
  <si>
    <t>Петля карточна ліва латунь полірована 100x88мм</t>
  </si>
  <si>
    <t>Петля карточна ліва / нержавіюча сталь матова D16мм 101мм</t>
  </si>
  <si>
    <t>Петля карточна латунна полірована D14мм 102мм вага дверей: 58кг</t>
  </si>
  <si>
    <t>Петля карточна нержавіюча сталь матова D14мм 102мм вага дверей: 58кг</t>
  </si>
  <si>
    <t>Петля для двостороннього відкривання сталева нікельована 75мм D22мм 180 градусів вага дверей: 15кг</t>
  </si>
  <si>
    <t>Петля для двостороннього відкривання сталева колір: полірована латунь 75мм D22мм 180 градусів вага дверей: 15кг</t>
  </si>
  <si>
    <t>Петля для двостороннього відкривання сталева нікельована 100мм D22мм 180 градусів вага дверей: 22кг</t>
  </si>
  <si>
    <t>Петля для двостороннього відкривання сталева колір: полірована латунь 100мм D22мм 180 градусів вага дверей: 22кг</t>
  </si>
  <si>
    <t>Петля для двостороннього відкривання сталева нікельована 125мм D22мм 180 градусів вага дверей: 27кг</t>
  </si>
  <si>
    <t>Петля для двостороннього відкривання сталева колір: полірована латунь 125мм D22мм 180 градусів вага дверей: 27кг</t>
  </si>
  <si>
    <t>Петля для двостороннього відкривання дверей нержавіюча сталь матова 150мм</t>
  </si>
  <si>
    <t>Петля для двостороннього відкривання сталева нікельована 150мм D26мм 180 градусів вага дверей: 40кг</t>
  </si>
  <si>
    <t>Петля для двостороннього відкривання сталева колір: полірована латунь 150мм D26мм 180 градусів вага дверей: 40кг</t>
  </si>
  <si>
    <t>Петля для двостороннього відкривання дверей нержавіюча сталь матова 175 мм</t>
  </si>
  <si>
    <t>Петля для двостороннього відкривання дверей сталева нікельована 175 мм</t>
  </si>
  <si>
    <t>Петля для двостороннього відкривання дверей сталева колір латунь полірована 175 мм</t>
  </si>
  <si>
    <t>Петля для двостороннього відкривання дверей сталева оцинкована 175 мм</t>
  </si>
  <si>
    <t>Петля для двостороннього відкривання дверей нержавіюча сталь матова 200мм</t>
  </si>
  <si>
    <t>Петля для двостороннього відкривання дверей сталева нікельована 200 мм</t>
  </si>
  <si>
    <t>Петля для двостороннього відкривання дверей сталева колір: латунь 200 мм</t>
  </si>
  <si>
    <t>Петля для двостороннього відкривання дверей сталева оцинкована 200 мм</t>
  </si>
  <si>
    <t>Петля для 2-стороннього відкривання нержавіюча сталь матова 250мм 100кг</t>
  </si>
  <si>
    <t>Петля для двостороннього відкривання дверей сталева нікельована 250 мм</t>
  </si>
  <si>
    <t>Петля для 2-стороннього відкривання сталь гальванізована 250мм 100кг</t>
  </si>
  <si>
    <t>Петля для двостороннього відкривання дверей нержавіюча сталь матова 300мм</t>
  </si>
  <si>
    <t>Петля для двостороннього відкривання сталева нікельована 300мм</t>
  </si>
  <si>
    <t>Петля для двостороннього відкривання сталева оцинкована 300мм</t>
  </si>
  <si>
    <t>Петля для двостороннього відкривання нержавіюча сталь матова 120мм D16мм</t>
  </si>
  <si>
    <t>Петля для двостороннього відкривання нержавіюча сталь матова 180мм D16мм 180 градусів вага дверей: 29кг (2 петлі) - 58кг (3 петлі)</t>
  </si>
  <si>
    <t>Петля для двостороннього відкривання алюм. колір: золотий 180мм D16мм 180 град. вага дверей: 29кг (2 петлі) - 58кг (3 петлі)</t>
  </si>
  <si>
    <t>Петля для прикручув. сталь жовт. хром.D циліндра 13мм вага дверей: 40кг</t>
  </si>
  <si>
    <t>Петля для прикручув 2-х штирева сталь біла оцинкована D16мм 54мм</t>
  </si>
  <si>
    <t xml:space="preserve">Петля для прикручув 2-х штирева сталь жовта хром. D16мм 54мм </t>
  </si>
  <si>
    <t>Петля  для прикручув.3-х штирева сталь біла оцинкована D16мм 46.5мм</t>
  </si>
  <si>
    <t>Петля для прикручув.3-х штирева сталь жовта оцинкована D16мм 46.5мм</t>
  </si>
  <si>
    <t>Петля 4-х штирева сталева біла оцинкована D16мм 83мм</t>
  </si>
  <si>
    <t>Петля 4-х штирева сталева жовта оцинкована D16мм 83мм</t>
  </si>
  <si>
    <t>Петля INOX прихована шарнірна нержавіюча сталь 90х28мм 180° вага дверей: 50кг</t>
  </si>
  <si>
    <t xml:space="preserve">Вічко для дверей 200° латунь хромована 14мм для товщини дверей до 70 мм </t>
  </si>
  <si>
    <t xml:space="preserve">Вічко для дверей 200° латунь полірована 14мм для товщини дверей до 70 мм </t>
  </si>
  <si>
    <t xml:space="preserve">Вічко для дверей 200° латунь воронена 14мм для товщини дверей до 70 мм </t>
  </si>
  <si>
    <t xml:space="preserve">Вічко для дверей 160° латунь хромована 12 мм для товщини дверей до 52 мм </t>
  </si>
  <si>
    <t xml:space="preserve">Вічко для дверей 160° латунь полірована 12 мм для товщини дверей до 52 мм </t>
  </si>
  <si>
    <t xml:space="preserve">Вічко для дверей 160° латунь воронена 12 мм для товщини дверей до 52 мм </t>
  </si>
  <si>
    <t>Вічко для дверей 200° латунь хромована  D14 мм</t>
  </si>
  <si>
    <t>Вічко для дверей 200° латунь полірована  D14 мм</t>
  </si>
  <si>
    <t xml:space="preserve">Вічко для дверей 200° латунь хромована 14мм для товщини дверей до 78 мм </t>
  </si>
  <si>
    <t xml:space="preserve">Вічко для дверей 200° латунь полірована 14мм для товщини дверей до 78 мм </t>
  </si>
  <si>
    <t xml:space="preserve">Вічко для дверей 200° латунь воронена 14мм для товщини дверей до 78 мм </t>
  </si>
  <si>
    <t xml:space="preserve">Вічко для дверей 200° латунь нікельована 12 мм для товщини дверей до 62 мм </t>
  </si>
  <si>
    <t xml:space="preserve">Вічко для дверей 200° латунь полірована 12 мм для товщини дверей до 62 мм </t>
  </si>
  <si>
    <t xml:space="preserve">Вічко для дверей 200° латунь воронена 12 мм для товщини дверей до 62 мм </t>
  </si>
  <si>
    <t xml:space="preserve">Вічко для дверей 200° латунь нікельована 12 мм для товщини дверей до 82 мм </t>
  </si>
  <si>
    <t xml:space="preserve">Вічко для дверей 200° латунь  полірована 12 мм для товщини дверей до 82 мм </t>
  </si>
  <si>
    <t>Вічко для дверей 200° вогнетривкий латунь хромована  D14 мм</t>
  </si>
  <si>
    <t>Вічко для дверей 200° вогнетривкий латунь полірована  D14 мм</t>
  </si>
  <si>
    <t>Вічко для дверей 200° вогнетривкий латунь колір чорний   D14 мм</t>
  </si>
  <si>
    <t xml:space="preserve">Вічко для дверей 200° латунь хромована 14 мм для товщини дверей до 80 мм </t>
  </si>
  <si>
    <t xml:space="preserve">Вічко для дверей 200° латунь полірована 14 мм для товщини дверей до 80 мм </t>
  </si>
  <si>
    <t xml:space="preserve">Вічко для дверей 200° латунь воронена 14 мм для товщини дверей до 80 мм </t>
  </si>
  <si>
    <t>Стопор дверний для підлоги латунь хромована матова 26мм D45мм</t>
  </si>
  <si>
    <t>Стопор дверний для підлоги нержавіюча сталь матовий 24мм D45мм</t>
  </si>
  <si>
    <t>Стопор дверний для підлоги нержавіюча сталь матовий 16х47мм</t>
  </si>
  <si>
    <t>Стопор дверний на підлогу нержавіюча сталь матовий 40мм D30/38мм</t>
  </si>
  <si>
    <t>Стопор дверний для підлоги латунь нікельована матова 38х39мм</t>
  </si>
  <si>
    <t>Стопор дверний для підлоги латунь хромована полірована 38х39мм</t>
  </si>
  <si>
    <t>Стопор дверний для підлоги латунний полірований хром D57мм 76 мм</t>
  </si>
  <si>
    <t>Стопор дверний для підлоги гумовий білий 26мм D30мм</t>
  </si>
  <si>
    <t>Фіксатор дверний алюміній, срібний 260мм, модель 1044</t>
  </si>
  <si>
    <t>Фіксатор дверний алюміній, срібний 370мм, модель 1046</t>
  </si>
  <si>
    <t>Тримач для скла 8-12мм латунь хромована полірована прямий</t>
  </si>
  <si>
    <t>Ущільнювач кромковий наземний для склян. дверей 8-10</t>
  </si>
  <si>
    <t>Рігель закріплюючий для скляних дверей товщина скла 8-10 мм мат. нержав. сталь</t>
  </si>
  <si>
    <t>Ручка LAURA нержавіюча сталь полірована/матова 8мм</t>
  </si>
  <si>
    <t>Ручка LEILA нержавіюча сталь полірована/матова 8мм</t>
  </si>
  <si>
    <t>Ручка SANDRA нержавіюча сталь матова 8мм</t>
  </si>
  <si>
    <t>Ручка SARIA нержавіюча сталь матова 8мм</t>
  </si>
  <si>
    <t>Ручка SOFEA нержавіюча сталь матова 8мм</t>
  </si>
  <si>
    <t xml:space="preserve">Ручка для скляних дверей  Bodo нержавіюча сталь матова D=19мм 244х225 мм </t>
  </si>
  <si>
    <t xml:space="preserve">Ручка для скляних дверей Bodo нержавіюча сталь матова D=19мм 319х300 мм </t>
  </si>
  <si>
    <t>Ущільнювач для міжкімнатних дверей PVC коричневий 10мм (25м)</t>
  </si>
  <si>
    <t>м</t>
  </si>
  <si>
    <t>Ущільнювач для міжкімн.дверей PVC темно-коричн.10мм (25м)</t>
  </si>
  <si>
    <t xml:space="preserve">Ущільнювач для міжкімнатних дверей PVC бежевий 10мм (25м) </t>
  </si>
  <si>
    <t>Ущільнювач для міжкімнатних дверей PVC білий 10мм (25м)</t>
  </si>
  <si>
    <t>Ущільнювач для міжкімнатних дверей TPE коричневий 10мм (25 м)</t>
  </si>
  <si>
    <t>Ущільнювач для міжкімн.дверей TPE темно-коричн.10мм (25м)</t>
  </si>
  <si>
    <t>Ущільнювач для міжкімнатних дверей TPE чорний 10мм (25м)</t>
  </si>
  <si>
    <t xml:space="preserve">Ущільнювач для дверей ТPЕ бежевий , самоклеючий </t>
  </si>
  <si>
    <t>Ущільнювач випадаючий алюміній/силікон сірий 630мм 1-сторонній</t>
  </si>
  <si>
    <t>Ущільнювач випадаючий алюміній/силікон сірий 730мм 1-сторонній</t>
  </si>
  <si>
    <t>Ущільнювач випадаючий алюміній/силікон сірий 830мм 1-сторонній</t>
  </si>
  <si>
    <t>Ущільнювач випадаючий алюміній/силікон сірий 930мм 1-сторонній</t>
  </si>
  <si>
    <t>Ущільнювач випадаючий алюміній/силікон сірий 1030мм 1-сторонній</t>
  </si>
  <si>
    <t>Ущільнювач випадаючий алюміній/силікон сірий 1130мм 1-сторонній</t>
  </si>
  <si>
    <t>900.29.016</t>
  </si>
  <si>
    <t>900.29.082</t>
  </si>
  <si>
    <t>900.29.086</t>
  </si>
  <si>
    <t>900.29.312</t>
  </si>
  <si>
    <t>900.29.313</t>
  </si>
  <si>
    <t>900.29.314</t>
  </si>
  <si>
    <t>900.30.038</t>
  </si>
  <si>
    <t>900.30.048</t>
  </si>
  <si>
    <t>900.30.359</t>
  </si>
  <si>
    <t>900.30.35X</t>
  </si>
  <si>
    <t>900.61.086</t>
  </si>
  <si>
    <t>900.61.133</t>
  </si>
  <si>
    <t>900.61.136</t>
  </si>
  <si>
    <t>900.61.162</t>
  </si>
  <si>
    <t>900.61.163</t>
  </si>
  <si>
    <t>900.61.164</t>
  </si>
  <si>
    <t>900.81.108</t>
  </si>
  <si>
    <t>900.81.881</t>
  </si>
  <si>
    <t>900.81.884</t>
  </si>
  <si>
    <t>900.81.885</t>
  </si>
  <si>
    <t>900.91.189</t>
  </si>
  <si>
    <t>900.91.199</t>
  </si>
  <si>
    <t>900.91.210</t>
  </si>
  <si>
    <t>900.91.242</t>
  </si>
  <si>
    <t>900.91.482</t>
  </si>
  <si>
    <t>900.91.483</t>
  </si>
  <si>
    <t>900.91.484</t>
  </si>
  <si>
    <t>900.91.593</t>
  </si>
  <si>
    <t>900.91.594</t>
  </si>
  <si>
    <t>900.92.189</t>
  </si>
  <si>
    <t>900.93.189</t>
  </si>
  <si>
    <t>900.95.177</t>
  </si>
  <si>
    <t>900.95.189</t>
  </si>
  <si>
    <t>900.95.199</t>
  </si>
  <si>
    <t>900.95.219</t>
  </si>
  <si>
    <t>900.95.220</t>
  </si>
  <si>
    <t>900.95.236</t>
  </si>
  <si>
    <t>900.96.177</t>
  </si>
  <si>
    <t>900.96.189</t>
  </si>
  <si>
    <t>900.96.199</t>
  </si>
  <si>
    <t>900.96.219</t>
  </si>
  <si>
    <t>900.96.220</t>
  </si>
  <si>
    <t>900.96.236</t>
  </si>
  <si>
    <t>901.31.061</t>
  </si>
  <si>
    <t>901.31.071</t>
  </si>
  <si>
    <t>901.32.061</t>
  </si>
  <si>
    <t>901.32.071</t>
  </si>
  <si>
    <t>901.61.061</t>
  </si>
  <si>
    <t>901.61.071</t>
  </si>
  <si>
    <t>901.61.081</t>
  </si>
  <si>
    <t>901.81.006</t>
  </si>
  <si>
    <t>901.81.075</t>
  </si>
  <si>
    <t>901.81.242</t>
  </si>
  <si>
    <t>901.81.246</t>
  </si>
  <si>
    <t>901.82.075</t>
  </si>
  <si>
    <t>901.83.075</t>
  </si>
  <si>
    <t>901.84.134</t>
  </si>
  <si>
    <t>901.84.144</t>
  </si>
  <si>
    <t>901.91.061</t>
  </si>
  <si>
    <t>901.91.071</t>
  </si>
  <si>
    <t>901.91.081</t>
  </si>
  <si>
    <t>901.91.490</t>
  </si>
  <si>
    <t>902.50.03X</t>
  </si>
  <si>
    <t>902.52.02X</t>
  </si>
  <si>
    <t>902.52.846</t>
  </si>
  <si>
    <t>902.91.052</t>
  </si>
  <si>
    <t>902.91.396</t>
  </si>
  <si>
    <t>902.91.754</t>
  </si>
  <si>
    <t>902.91.886</t>
  </si>
  <si>
    <t>902.92.60X</t>
  </si>
  <si>
    <t>902.92.886</t>
  </si>
  <si>
    <t>902.93.60X</t>
  </si>
  <si>
    <t>902.93.886</t>
  </si>
  <si>
    <t>902.95.664</t>
  </si>
  <si>
    <t>902.95.886</t>
  </si>
  <si>
    <t>902.96.664</t>
  </si>
  <si>
    <t>902.96.886</t>
  </si>
  <si>
    <t>903.00.562</t>
  </si>
  <si>
    <t>903.00.565</t>
  </si>
  <si>
    <t>903.00.568</t>
  </si>
  <si>
    <t>903.00.570</t>
  </si>
  <si>
    <t>903.00.574</t>
  </si>
  <si>
    <t>903.00.582</t>
  </si>
  <si>
    <t>903.00.583</t>
  </si>
  <si>
    <t>903.00.585</t>
  </si>
  <si>
    <t>903.00.586</t>
  </si>
  <si>
    <t>903.00.588</t>
  </si>
  <si>
    <t>903.00.592</t>
  </si>
  <si>
    <t>903.00.594</t>
  </si>
  <si>
    <t>903.00.596</t>
  </si>
  <si>
    <t>903.00.598</t>
  </si>
  <si>
    <t>903.00.605</t>
  </si>
  <si>
    <t>903.03.276</t>
  </si>
  <si>
    <t>903.03.474</t>
  </si>
  <si>
    <t>903.03.493</t>
  </si>
  <si>
    <t>903.03.494</t>
  </si>
  <si>
    <t>903.03.564</t>
  </si>
  <si>
    <t>903.03.574</t>
  </si>
  <si>
    <t>903.03.593</t>
  </si>
  <si>
    <t>903.03.594</t>
  </si>
  <si>
    <t>903.70.124</t>
  </si>
  <si>
    <t>903.70.125</t>
  </si>
  <si>
    <t>903.70.126</t>
  </si>
  <si>
    <t>903.70.127</t>
  </si>
  <si>
    <t>903.91.576</t>
  </si>
  <si>
    <t>903.91.586</t>
  </si>
  <si>
    <t>903.91.596</t>
  </si>
  <si>
    <t>903.91.616</t>
  </si>
  <si>
    <t>903.91.636</t>
  </si>
  <si>
    <t>903.91.686</t>
  </si>
  <si>
    <t>903.92.576</t>
  </si>
  <si>
    <t>903.92.586</t>
  </si>
  <si>
    <t>903.92.616</t>
  </si>
  <si>
    <t>903.92.636</t>
  </si>
  <si>
    <t>903.92.686</t>
  </si>
  <si>
    <t>903.93.576</t>
  </si>
  <si>
    <t>903.93.586</t>
  </si>
  <si>
    <t>903.93.616</t>
  </si>
  <si>
    <t>903.93.636</t>
  </si>
  <si>
    <t>903.93.686</t>
  </si>
  <si>
    <t>904.52.251</t>
  </si>
  <si>
    <t>904.92.401</t>
  </si>
  <si>
    <t>904.93.401</t>
  </si>
  <si>
    <t>904.93.404</t>
  </si>
  <si>
    <t>905.01.140</t>
  </si>
  <si>
    <t>905.01.150</t>
  </si>
  <si>
    <t>905.01.151</t>
  </si>
  <si>
    <t>905.01.160</t>
  </si>
  <si>
    <t>905.01.171</t>
  </si>
  <si>
    <t>907.36.503</t>
  </si>
  <si>
    <t>907.36.603</t>
  </si>
  <si>
    <t>908.00.195</t>
  </si>
  <si>
    <t>908.00.197</t>
  </si>
  <si>
    <t>908.62.295</t>
  </si>
  <si>
    <t>908.62.297</t>
  </si>
  <si>
    <t>908.77.395</t>
  </si>
  <si>
    <t>908.77.397</t>
  </si>
  <si>
    <t>909.00.303</t>
  </si>
  <si>
    <t>909.00.320</t>
  </si>
  <si>
    <t>909.00.323</t>
  </si>
  <si>
    <t>909.00.361</t>
  </si>
  <si>
    <t>909.00.363</t>
  </si>
  <si>
    <t>909.00.371</t>
  </si>
  <si>
    <t>909.00.373</t>
  </si>
  <si>
    <t>909.00.380</t>
  </si>
  <si>
    <t>909.00.381</t>
  </si>
  <si>
    <t>909.00.383</t>
  </si>
  <si>
    <t>909.00.384</t>
  </si>
  <si>
    <t>909.00.391</t>
  </si>
  <si>
    <t>909.00.393</t>
  </si>
  <si>
    <t>909.00.394</t>
  </si>
  <si>
    <t>909.00.401</t>
  </si>
  <si>
    <t>909.03.150</t>
  </si>
  <si>
    <t>909.03.830</t>
  </si>
  <si>
    <t>909.03.835</t>
  </si>
  <si>
    <t>909.03.836</t>
  </si>
  <si>
    <t>909.03.882</t>
  </si>
  <si>
    <t>909.03.883</t>
  </si>
  <si>
    <t>909.03.884</t>
  </si>
  <si>
    <t>909.03.885</t>
  </si>
  <si>
    <t>909.03.910</t>
  </si>
  <si>
    <t>909.03.921</t>
  </si>
  <si>
    <t>909.03.950</t>
  </si>
  <si>
    <t>909.03.951</t>
  </si>
  <si>
    <t>909.03.952</t>
  </si>
  <si>
    <t>909.04.810</t>
  </si>
  <si>
    <t>909.04.840</t>
  </si>
  <si>
    <t>909.04.841</t>
  </si>
  <si>
    <t>909.04.842</t>
  </si>
  <si>
    <t>909.04.843</t>
  </si>
  <si>
    <t>909.04.844</t>
  </si>
  <si>
    <t>909.04.847</t>
  </si>
  <si>
    <t>909.04.848</t>
  </si>
  <si>
    <t>909.04.850</t>
  </si>
  <si>
    <t>909.04.851</t>
  </si>
  <si>
    <t>909.04.854</t>
  </si>
  <si>
    <t>909.19.900</t>
  </si>
  <si>
    <t>909.19.901</t>
  </si>
  <si>
    <t>909.19.902</t>
  </si>
  <si>
    <t>909.19.903</t>
  </si>
  <si>
    <t>911.03.223</t>
  </si>
  <si>
    <t>911.26.329</t>
  </si>
  <si>
    <t>911.30.152</t>
  </si>
  <si>
    <t>911.30.159</t>
  </si>
  <si>
    <t>911.31.074</t>
  </si>
  <si>
    <t>911.31.077</t>
  </si>
  <si>
    <t>911.42.005</t>
  </si>
  <si>
    <t>911.50.818</t>
  </si>
  <si>
    <t>911.50.819</t>
  </si>
  <si>
    <t>911.50.820</t>
  </si>
  <si>
    <t>911.56.026</t>
  </si>
  <si>
    <t>911.56.035</t>
  </si>
  <si>
    <t>911.59.158</t>
  </si>
  <si>
    <t>911.59.186</t>
  </si>
  <si>
    <t>911.59.187</t>
  </si>
  <si>
    <t>911.62.182</t>
  </si>
  <si>
    <t>922.12.69X</t>
  </si>
  <si>
    <t>922.22.390</t>
  </si>
  <si>
    <t>922.22.490</t>
  </si>
  <si>
    <t>922.47.490</t>
  </si>
  <si>
    <t>922.47.590</t>
  </si>
  <si>
    <t>924.17.10X</t>
  </si>
  <si>
    <t>924.17.32X</t>
  </si>
  <si>
    <t>931.04.003</t>
  </si>
  <si>
    <t>931.04.180</t>
  </si>
  <si>
    <t>931.04.185</t>
  </si>
  <si>
    <t>935.03.037</t>
  </si>
  <si>
    <t>940.00.530</t>
  </si>
  <si>
    <t>940.41.052</t>
  </si>
  <si>
    <t>940.42.108</t>
  </si>
  <si>
    <t>940.42.112</t>
  </si>
  <si>
    <t>940.60.045</t>
  </si>
  <si>
    <t>940.60.097</t>
  </si>
  <si>
    <t>940.67.004</t>
  </si>
  <si>
    <t>940.67.010</t>
  </si>
  <si>
    <t>940.67.011</t>
  </si>
  <si>
    <t>940.67.062</t>
  </si>
  <si>
    <t>940.67.063</t>
  </si>
  <si>
    <t>940.67.064</t>
  </si>
  <si>
    <t>940.67.120</t>
  </si>
  <si>
    <t>940.67.220</t>
  </si>
  <si>
    <t>940.67.320</t>
  </si>
  <si>
    <t>940.67.321</t>
  </si>
  <si>
    <t>940.67.331</t>
  </si>
  <si>
    <t>940.67.410</t>
  </si>
  <si>
    <t>940.67.411</t>
  </si>
  <si>
    <t>940.67.421</t>
  </si>
  <si>
    <t>940.67.632</t>
  </si>
  <si>
    <t>940.67.642</t>
  </si>
  <si>
    <t>940.67.652</t>
  </si>
  <si>
    <t>940.67.662</t>
  </si>
  <si>
    <t>940.81.005</t>
  </si>
  <si>
    <t>940.82.128</t>
  </si>
  <si>
    <t>940.82.174</t>
  </si>
  <si>
    <t>941.00.255</t>
  </si>
  <si>
    <t>941.30.000</t>
  </si>
  <si>
    <t>941.30.083</t>
  </si>
  <si>
    <t>941.30.085</t>
  </si>
  <si>
    <t>941.30.090</t>
  </si>
  <si>
    <t>941.30.920</t>
  </si>
  <si>
    <t>941.30.921</t>
  </si>
  <si>
    <t>941.30.931</t>
  </si>
  <si>
    <t>942.56.865</t>
  </si>
  <si>
    <t>943.30.007</t>
  </si>
  <si>
    <t>943.31.007</t>
  </si>
  <si>
    <t>943.31.031</t>
  </si>
  <si>
    <t>943.31.041</t>
  </si>
  <si>
    <t>943.31.042</t>
  </si>
  <si>
    <t>943.31.058</t>
  </si>
  <si>
    <t>943.31.060</t>
  </si>
  <si>
    <t>943.31.071</t>
  </si>
  <si>
    <t>943.31.087</t>
  </si>
  <si>
    <t>943.31.088</t>
  </si>
  <si>
    <t>943.31.089</t>
  </si>
  <si>
    <t>946.24.021</t>
  </si>
  <si>
    <t>950.05.024</t>
  </si>
  <si>
    <t>950.05.025</t>
  </si>
  <si>
    <t>950.05.121</t>
  </si>
  <si>
    <t>950.05.124</t>
  </si>
  <si>
    <t>950.05.125</t>
  </si>
  <si>
    <t>950.07.031</t>
  </si>
  <si>
    <t>950.07.032</t>
  </si>
  <si>
    <t>950.07.033</t>
  </si>
  <si>
    <t>950.09.487</t>
  </si>
  <si>
    <t>950.09.507</t>
  </si>
  <si>
    <t>950.09.610</t>
  </si>
  <si>
    <t>950.09.611</t>
  </si>
  <si>
    <t>950.09.612</t>
  </si>
  <si>
    <t>950.09.613</t>
  </si>
  <si>
    <t>950.09.615</t>
  </si>
  <si>
    <t>950.10.425</t>
  </si>
  <si>
    <t>950.10.495</t>
  </si>
  <si>
    <t>Design 150-U</t>
  </si>
  <si>
    <t>№</t>
  </si>
  <si>
    <t>941.62.00X</t>
  </si>
  <si>
    <t xml:space="preserve"> 40 - 120 кг</t>
  </si>
  <si>
    <t>903.00.512</t>
  </si>
  <si>
    <t>904.92.095</t>
  </si>
  <si>
    <t>911.12.017</t>
  </si>
  <si>
    <t>911.39.793</t>
  </si>
  <si>
    <t>922.40.190</t>
  </si>
  <si>
    <t>927.32.00X</t>
  </si>
  <si>
    <t>927.32.01X</t>
  </si>
  <si>
    <t>935.03.017</t>
  </si>
  <si>
    <t>941.18.032</t>
  </si>
  <si>
    <t>941.18.044</t>
  </si>
  <si>
    <t>941.18.961</t>
  </si>
  <si>
    <t>922.10.303</t>
  </si>
  <si>
    <t>922.10.370</t>
  </si>
  <si>
    <t>922.10.382</t>
  </si>
  <si>
    <t>Design 70-V</t>
  </si>
  <si>
    <t>750 - 900 мм</t>
  </si>
  <si>
    <t xml:space="preserve"> 28 - 50 мм</t>
  </si>
  <si>
    <t>28 - 42 мм</t>
  </si>
  <si>
    <t xml:space="preserve"> 28 - 42 мм</t>
  </si>
  <si>
    <t>911.62.800</t>
  </si>
  <si>
    <t>911.62.802</t>
  </si>
  <si>
    <t>911.62.813</t>
  </si>
  <si>
    <t>917.37.111</t>
  </si>
  <si>
    <t>917.37.311</t>
  </si>
  <si>
    <t>917.37.611</t>
  </si>
  <si>
    <t>922.13.870</t>
  </si>
  <si>
    <t>922.13.879</t>
  </si>
  <si>
    <t>922.13.880</t>
  </si>
  <si>
    <t>922.13.889</t>
  </si>
  <si>
    <t>940.64.040</t>
  </si>
  <si>
    <t>940.84.042</t>
  </si>
  <si>
    <t>941.29.000</t>
  </si>
  <si>
    <t>943.17.014</t>
  </si>
  <si>
    <t>943.17.021</t>
  </si>
  <si>
    <t>Складська</t>
  </si>
  <si>
    <t>940.42.00X</t>
  </si>
  <si>
    <t>927.91.666</t>
  </si>
  <si>
    <t>927.91.224</t>
  </si>
  <si>
    <t>Петля штирева BAKA 2D 20 ZK до 100 кг сталь колір: золото (5 120517 0 03203)</t>
  </si>
  <si>
    <t>Петля штирева BAKA 2D 20 до 100 кг сталь оцинкована 40мм</t>
  </si>
  <si>
    <t>Петля штирева BAKA 2D 20 до 100 кг нержавіюча сталь матова 40мм</t>
  </si>
  <si>
    <t>Петля штирева BAKA 2D 20 MSTS до 100 кг нержавіюча сталь матова 40мм</t>
  </si>
  <si>
    <t>Петля штирева BAKA 2D 20 MSTS до 100 кг сталь оцинкована 40мм (5 080697 0 11006)</t>
  </si>
  <si>
    <t xml:space="preserve">  Петля штирева BAKA 1-15 WF ZK до 60 кг сталь колір золотий </t>
  </si>
  <si>
    <t>927.91.22X</t>
  </si>
  <si>
    <t>Петля прихована К2700 3D колір: золото поліроване 180° вага дверей: 60кг</t>
  </si>
  <si>
    <t>Петля прихована К2700 3D колір: F1 хромована матова 180° вага дверей: 60кг</t>
  </si>
  <si>
    <t>927.91.5XX</t>
  </si>
  <si>
    <t>927.91.43X</t>
  </si>
  <si>
    <t>924.17.42X</t>
  </si>
  <si>
    <t>927.91.66X</t>
  </si>
  <si>
    <t>Design 80-V</t>
  </si>
  <si>
    <t>927.91.638</t>
  </si>
  <si>
    <t>Петля прихована К7080 3D колір: F1 хромована матова 180° вага дверей: 80кг</t>
  </si>
  <si>
    <t>Петля прихована К7120 F1 хромована матова 180° вага дверей: 120кг</t>
  </si>
  <si>
    <t>Петля прихована К7120 F2 нікельована матова 180° вага дверей: 120кг</t>
  </si>
  <si>
    <t>Петля 4-х штирева сталева жовта оцинкована D20мм 109,5мм</t>
  </si>
  <si>
    <t>Петля 4-х штирева сталева біла оцинкована D20мм 109,5мм</t>
  </si>
  <si>
    <t>Петля 4-х штирева сталева жовта оцинкована D14мм 83мм</t>
  </si>
  <si>
    <t>Петля 4-х штирева сталева біла оцинкована D14мм 83мм</t>
  </si>
  <si>
    <t>940.42.01X</t>
  </si>
  <si>
    <t>940.60.01X</t>
  </si>
  <si>
    <t>940.82.11X</t>
  </si>
  <si>
    <t>941.02.01X</t>
  </si>
  <si>
    <t>941.62.01X</t>
  </si>
  <si>
    <t>924.17.160</t>
  </si>
  <si>
    <t>924.17.161</t>
  </si>
  <si>
    <t>Петля прихована TECTUS TE 205 3D алюміній колір: срібний F2, вага дверей: 40 кг</t>
  </si>
  <si>
    <t>924.17.140</t>
  </si>
  <si>
    <t>924.17.141</t>
  </si>
  <si>
    <t>Петля прихована TECTUS TE 340 3D алюміній колір: срібний F1, вага дверей: 80 кг</t>
  </si>
  <si>
    <t>Петля прихована TECTUS TE 340 3D алюміній колір: срібний F2, вага дверей: 80 кг</t>
  </si>
  <si>
    <t>Петля прихована TECTUS TE 340 3D алюміній колір: нержавіюча сталь, вага дверей: 80 кг</t>
  </si>
  <si>
    <t>Петля прихована TECTUS TE 340 3D бронза металік (16802), вага дверей: 80 кг</t>
  </si>
  <si>
    <t>Петля прихована TECTUS TE 340 3D латунь полірована, вага дверей: 80 кг</t>
  </si>
  <si>
    <t>Петля прихована TECTUS TE 540 3D алюміній колір: срібний F1, вага дверей: 120 кг</t>
  </si>
  <si>
    <t>Петля прихована TECTUS TE 540 3D алюміній колір: срібний F2, вага дверей: 120 кг</t>
  </si>
  <si>
    <t>Петля прихована TECTUS TE 540 3D алюміній колір: нержавіюча сталь, вага дверей: 120 кг</t>
  </si>
  <si>
    <t>Петля прихована TECTUS TE 640 3D алюміній колір: срібний F1, вага дверей: 200 кг</t>
  </si>
  <si>
    <t>Петля прихована TECTUS TE 640 3D алюміній колір: срібний (новий), вага дверей: 200 кг</t>
  </si>
  <si>
    <t>Петля прихована TECTUS TE 640 3D алюміній колір: нержавіюча сталь, вага дверей: 200 кг</t>
  </si>
  <si>
    <t>Петля прихована TECTUS TE 640 3D алюміній колір: стара бронза, вага дверей: 200 кг</t>
  </si>
  <si>
    <t>Петля прихована TECTUS TE 640 3D алюміній колір: латунь полірована, вага дверей: 200 кг</t>
  </si>
  <si>
    <t>Петля прихована TECTUS TE 541 3D FVZ алюміній колір: срібний F1, вага дверей: 200 кг</t>
  </si>
  <si>
    <t>Петля прихована TECTUS TE 541 3D FVZ алюміній колір: нержавіюча сталь, вага дверей: 200 кг</t>
  </si>
  <si>
    <t>Петля прихована TECTUS TE 205 3D алюміній колір: нержавіюча сталь, вага дверей: 40 кг</t>
  </si>
  <si>
    <t>Петля прихована TECTUS TE 305 3D алюміній колір: срібний F1, вага дверей: 80 кг</t>
  </si>
  <si>
    <t>Петля прихована TECTUS TE 305 3D алюміній колір:нержавіюча сталь, вага дверей: 80 кг</t>
  </si>
  <si>
    <t>Петля штирева BAKA Protect 2010 2D  до 120 кг цинк (5 080812 0 11006)</t>
  </si>
  <si>
    <t>Петля штирева BAKA Protect 2010 2D FD  до 120 кг цинк (5 080814 0 11006)</t>
  </si>
  <si>
    <t>Петля штирева BAKA Protect 2020 2D   до 120 кг цинк (5 080816 0 11006)</t>
  </si>
  <si>
    <t>Петля штирева BAKA Protect 2030 2D FD  до 120 кг цинк (5 080818 0 11006)</t>
  </si>
  <si>
    <t>ххх.хх.ххх</t>
  </si>
  <si>
    <t>922.15.754</t>
  </si>
  <si>
    <t xml:space="preserve">922.15.757
</t>
  </si>
  <si>
    <t>922.15.751</t>
  </si>
  <si>
    <t>922.15.758</t>
  </si>
  <si>
    <t>Ковпачок декоративний №11 до ВАКА 2000 2D пластик колір: коричневий D20мм (5 100976 0 07103)</t>
  </si>
  <si>
    <t>Ковпачок декоративний №11 до ВАКА 2000 2D пластик колір: золото D20мм (5 100976 0 02403)</t>
  </si>
  <si>
    <t>Ковпачок декоративний №11 до ВАКА 2000 2D пластик колір: білий D20мм (5 100976 0 07003)</t>
  </si>
  <si>
    <t>Ковпачок декоративний №11 до ВАКА 2000 2D пластик колір: бронза антік D20мм (5 100976 0 02103)</t>
  </si>
  <si>
    <t>Ковпачок декоративний №12 до ВАКА 4000 3D пластик нікельований матовий F2 D20мм (5 100680 0 01885)</t>
  </si>
  <si>
    <t>Ковпачок декоративний №12 до ВАКА 4000 3D пластик колір: золото D20мм (5 100680 0 02485)</t>
  </si>
  <si>
    <t>Ковпачок декоративний №11 до ВАКА 2000 2D  хромований матовий F1 D20мм (5 100976 0 03703)</t>
  </si>
  <si>
    <t>Ковпачок декоративний №12 до ВАКА 4000 3D хромований матовий F1 D20мм (5 100680 0 03785)</t>
  </si>
  <si>
    <t>Ковпачок декоративний №12 до ВАКА 4000 3D пластик колір: білий D20мм (5 100680 0 07085)</t>
  </si>
  <si>
    <t>Ковпачок декоративний №12 до ВАКА 4000 3D пластик колір: коричневий D20мм (5 100680 0 07185)</t>
  </si>
  <si>
    <t>Ковпачок декоративний №12 до ВАКА 4000 3D пластик колір: бронза антік D20мм (5 100680 0 02185)</t>
  </si>
  <si>
    <t>927.91.654</t>
  </si>
  <si>
    <t>940.44.40X</t>
  </si>
  <si>
    <t>940.44.60X</t>
  </si>
  <si>
    <t>940.44.80X</t>
  </si>
  <si>
    <t>940.44.12X</t>
  </si>
  <si>
    <t>Петля прихована К7080 3D колір: золото поліроване 180° вага дверей: 80кг</t>
  </si>
  <si>
    <t>927.91.044</t>
  </si>
  <si>
    <t>927.91.046</t>
  </si>
  <si>
    <t>Петля прихована К7200 F1 хромована матова 180° вага дверей: 200кг</t>
  </si>
  <si>
    <t>Петля прихована К7200 F2 нікельована матова 180° вага дверей: 200кг</t>
  </si>
  <si>
    <t xml:space="preserve"> Петля прихована  K2000 колір: F1 хромована матова 180° вага дверей: 60кг</t>
  </si>
  <si>
    <t xml:space="preserve"> Петля прихована K2000 колір:F2 нікельована матова 180° вага дверей: 60кг</t>
  </si>
  <si>
    <t>927.91.024</t>
  </si>
  <si>
    <t>927.91.026</t>
  </si>
  <si>
    <t xml:space="preserve"> Петля прихована K2400 колір:F2 нікельована матова 180° вага дверей: 52кг</t>
  </si>
  <si>
    <t xml:space="preserve"> Петля прихована  K2400 колір: F1 хромована матова 180° вага дверей: 52кг</t>
  </si>
  <si>
    <t>904.92.033</t>
  </si>
  <si>
    <t>904.93.033</t>
  </si>
  <si>
    <t>904.91.033</t>
  </si>
  <si>
    <t>904.91.032</t>
  </si>
  <si>
    <t>905.82.209</t>
  </si>
  <si>
    <t>905.83.209</t>
  </si>
  <si>
    <t>905.83.201</t>
  </si>
  <si>
    <t>905.82.211</t>
  </si>
  <si>
    <t>905.82.219</t>
  </si>
  <si>
    <t>900.92.754</t>
  </si>
  <si>
    <t>900.92.755</t>
  </si>
  <si>
    <t>900.93.754</t>
  </si>
  <si>
    <t>900.92.244</t>
  </si>
  <si>
    <t>900.92.242</t>
  </si>
  <si>
    <t>900.92.245</t>
  </si>
  <si>
    <t>900.92.882</t>
  </si>
  <si>
    <t>900.92.884</t>
  </si>
  <si>
    <t>900.93.882</t>
  </si>
  <si>
    <t>900.93.884</t>
  </si>
  <si>
    <t>900.82.008</t>
  </si>
  <si>
    <t>900.83.008</t>
  </si>
  <si>
    <t>904.93.201</t>
  </si>
  <si>
    <t>904.92.252</t>
  </si>
  <si>
    <t>904.92.254</t>
  </si>
  <si>
    <t>904.92.170</t>
  </si>
  <si>
    <t>904.93.171</t>
  </si>
  <si>
    <t>904.93.170</t>
  </si>
  <si>
    <t>904.92.921</t>
  </si>
  <si>
    <t>974.30.451</t>
  </si>
  <si>
    <t>974.30.459</t>
  </si>
  <si>
    <t>974.30.457</t>
  </si>
  <si>
    <t>974.50.441</t>
  </si>
  <si>
    <t>974.50.442</t>
  </si>
  <si>
    <t>974.50.449</t>
  </si>
  <si>
    <t>974.50.447</t>
  </si>
  <si>
    <t>974.30.531</t>
  </si>
  <si>
    <t>974.30.539</t>
  </si>
  <si>
    <t>974.30.537</t>
  </si>
  <si>
    <t>901.98.393</t>
  </si>
  <si>
    <t>901.98.448</t>
  </si>
  <si>
    <t>901.99.381</t>
  </si>
  <si>
    <t>902.30.012</t>
  </si>
  <si>
    <t>902.30.013</t>
  </si>
  <si>
    <t>902.30.023</t>
  </si>
  <si>
    <t>902.50.185</t>
  </si>
  <si>
    <t>902.53.192</t>
  </si>
  <si>
    <t>902.92.914</t>
  </si>
  <si>
    <t>903.22.208</t>
  </si>
  <si>
    <t>903.25.208</t>
  </si>
  <si>
    <t>903.53.004</t>
  </si>
  <si>
    <t>903.53.006</t>
  </si>
  <si>
    <t>903.82.100</t>
  </si>
  <si>
    <t>903.82.101</t>
  </si>
  <si>
    <t>903.82.108</t>
  </si>
  <si>
    <t>903.82.200</t>
  </si>
  <si>
    <t>903.83.108</t>
  </si>
  <si>
    <t>903.83.200</t>
  </si>
  <si>
    <t>903.91.080</t>
  </si>
  <si>
    <t>903.91.506</t>
  </si>
  <si>
    <t>903.92.084</t>
  </si>
  <si>
    <t>903.92.584</t>
  </si>
  <si>
    <t>903.92.590</t>
  </si>
  <si>
    <t>903.92.594</t>
  </si>
  <si>
    <t>903.92.600</t>
  </si>
  <si>
    <t>903.92.706</t>
  </si>
  <si>
    <t>903.92.860</t>
  </si>
  <si>
    <t>903.92.870</t>
  </si>
  <si>
    <t>903.93.084</t>
  </si>
  <si>
    <t>903.93.870</t>
  </si>
  <si>
    <t>903.95.590</t>
  </si>
  <si>
    <t>903.95.594</t>
  </si>
  <si>
    <t>904.91.092</t>
  </si>
  <si>
    <t>904.92.052</t>
  </si>
  <si>
    <t>904.92.062</t>
  </si>
  <si>
    <t>904.92.063</t>
  </si>
  <si>
    <t>904.92.073</t>
  </si>
  <si>
    <t>904.92.392</t>
  </si>
  <si>
    <t>904.92.399</t>
  </si>
  <si>
    <t>904.93.391</t>
  </si>
  <si>
    <t>904.93.392</t>
  </si>
  <si>
    <t>904.93.394</t>
  </si>
  <si>
    <t>904.93.399</t>
  </si>
  <si>
    <t>904.95.062</t>
  </si>
  <si>
    <t>904.95.070</t>
  </si>
  <si>
    <t>905.01.111</t>
  </si>
  <si>
    <t>905.01.130</t>
  </si>
  <si>
    <t>905.92.706</t>
  </si>
  <si>
    <t>905.95.706</t>
  </si>
  <si>
    <t>907.43.812</t>
  </si>
  <si>
    <t>908.77.390</t>
  </si>
  <si>
    <t>908.77.590</t>
  </si>
  <si>
    <t>908.78.590</t>
  </si>
  <si>
    <t>908.81.390</t>
  </si>
  <si>
    <t>908.81.597</t>
  </si>
  <si>
    <t>908.82.597</t>
  </si>
  <si>
    <t>911.03.125</t>
  </si>
  <si>
    <t>911.22.550</t>
  </si>
  <si>
    <t>911.26.247</t>
  </si>
  <si>
    <t>911.30.156</t>
  </si>
  <si>
    <t>911.48.082</t>
  </si>
  <si>
    <t>911.62.466</t>
  </si>
  <si>
    <t>911.62.467</t>
  </si>
  <si>
    <t>917.44.141</t>
  </si>
  <si>
    <t>917.44.145</t>
  </si>
  <si>
    <t>917.44.147</t>
  </si>
  <si>
    <t>917.44.148</t>
  </si>
  <si>
    <t>917.44.149</t>
  </si>
  <si>
    <t>917.63.000</t>
  </si>
  <si>
    <t>917.63.001</t>
  </si>
  <si>
    <t>917.63.005</t>
  </si>
  <si>
    <t>917.63.006</t>
  </si>
  <si>
    <t>917.63.010</t>
  </si>
  <si>
    <t>917.63.011</t>
  </si>
  <si>
    <t>917.63.500</t>
  </si>
  <si>
    <t>917.63.501</t>
  </si>
  <si>
    <t>917.63.505</t>
  </si>
  <si>
    <t>917.63.506</t>
  </si>
  <si>
    <t>917.63.510</t>
  </si>
  <si>
    <t>917.63.511</t>
  </si>
  <si>
    <t>917.63.600</t>
  </si>
  <si>
    <t>917.63.601</t>
  </si>
  <si>
    <t>917.64.000</t>
  </si>
  <si>
    <t>917.64.006</t>
  </si>
  <si>
    <t>917.64.008</t>
  </si>
  <si>
    <t>917.64.051</t>
  </si>
  <si>
    <t>917.64.251</t>
  </si>
  <si>
    <t>917.64.257</t>
  </si>
  <si>
    <t>917.64.258</t>
  </si>
  <si>
    <t>917.64.259</t>
  </si>
  <si>
    <t>917.91.073</t>
  </si>
  <si>
    <t>917.91.074</t>
  </si>
  <si>
    <t>922.15.757</t>
  </si>
  <si>
    <t>927.02.380</t>
  </si>
  <si>
    <t>927.32.046</t>
  </si>
  <si>
    <t>927.97.000</t>
  </si>
  <si>
    <t>935.03.00X</t>
  </si>
  <si>
    <t>940.40.825</t>
  </si>
  <si>
    <t>940.40.835</t>
  </si>
  <si>
    <t>940.40.860</t>
  </si>
  <si>
    <t>940.41.026</t>
  </si>
  <si>
    <t>940.41.054</t>
  </si>
  <si>
    <t>940.41.09X</t>
  </si>
  <si>
    <t>940.43.081</t>
  </si>
  <si>
    <t>940.43.082</t>
  </si>
  <si>
    <t>940.43.084</t>
  </si>
  <si>
    <t>940.43.291</t>
  </si>
  <si>
    <t>940.43.292</t>
  </si>
  <si>
    <t>940.43.293</t>
  </si>
  <si>
    <t>940.43.294</t>
  </si>
  <si>
    <t>940.43.295</t>
  </si>
  <si>
    <t>940.43.296</t>
  </si>
  <si>
    <t>940.43.297</t>
  </si>
  <si>
    <t>940.43.298</t>
  </si>
  <si>
    <t>940.43.299</t>
  </si>
  <si>
    <t>940.62.012</t>
  </si>
  <si>
    <t>940.62.041</t>
  </si>
  <si>
    <t>940.67.090</t>
  </si>
  <si>
    <t>940.80.004</t>
  </si>
  <si>
    <t>940.81.002</t>
  </si>
  <si>
    <t>940.82.124</t>
  </si>
  <si>
    <t>940.82.148</t>
  </si>
  <si>
    <t>940.82.149</t>
  </si>
  <si>
    <t>940.82.152</t>
  </si>
  <si>
    <t>941.18.125</t>
  </si>
  <si>
    <t>941.18.135</t>
  </si>
  <si>
    <t>941.18.425</t>
  </si>
  <si>
    <t>941.18.435</t>
  </si>
  <si>
    <t>941.18.626</t>
  </si>
  <si>
    <t>941.18.636</t>
  </si>
  <si>
    <t>941.18.925</t>
  </si>
  <si>
    <t>941.18.926</t>
  </si>
  <si>
    <t>941.18.935</t>
  </si>
  <si>
    <t>941.18.936</t>
  </si>
  <si>
    <t>941.25.005</t>
  </si>
  <si>
    <t>941.25.006</t>
  </si>
  <si>
    <t>941.25.007</t>
  </si>
  <si>
    <t>941.25.040</t>
  </si>
  <si>
    <t>941.25.041</t>
  </si>
  <si>
    <t>941.25.042</t>
  </si>
  <si>
    <t>941.25.620</t>
  </si>
  <si>
    <t>941.25.630</t>
  </si>
  <si>
    <t>941.25.660</t>
  </si>
  <si>
    <t>941.62.730</t>
  </si>
  <si>
    <t>943.08.010</t>
  </si>
  <si>
    <t>943.08.011</t>
  </si>
  <si>
    <t>943.08.030</t>
  </si>
  <si>
    <t>943.08.031</t>
  </si>
  <si>
    <t>943.08.032</t>
  </si>
  <si>
    <t>943.08.033</t>
  </si>
  <si>
    <t>943.08.034</t>
  </si>
  <si>
    <t>943.08.035</t>
  </si>
  <si>
    <t>943.08.040</t>
  </si>
  <si>
    <t>943.08.041</t>
  </si>
  <si>
    <t>943.08.042</t>
  </si>
  <si>
    <t>943.08.043</t>
  </si>
  <si>
    <t>943.08.044</t>
  </si>
  <si>
    <t>943.08.045</t>
  </si>
  <si>
    <t>943.08.050</t>
  </si>
  <si>
    <t>943.08.051</t>
  </si>
  <si>
    <t>943.08.091</t>
  </si>
  <si>
    <t>943.08.095</t>
  </si>
  <si>
    <t>943.08.096</t>
  </si>
  <si>
    <t>943.08.097</t>
  </si>
  <si>
    <t>943.08.600</t>
  </si>
  <si>
    <t>943.09.110</t>
  </si>
  <si>
    <t>943.09.112</t>
  </si>
  <si>
    <t>943.09.120</t>
  </si>
  <si>
    <t>943.09.121</t>
  </si>
  <si>
    <t>943.09.600</t>
  </si>
  <si>
    <t>943.09.999</t>
  </si>
  <si>
    <t>947.00.000</t>
  </si>
  <si>
    <t>947.00.005</t>
  </si>
  <si>
    <t>947.00.029</t>
  </si>
  <si>
    <t>947.00.030</t>
  </si>
  <si>
    <t>947.00.041</t>
  </si>
  <si>
    <t>947.00.042</t>
  </si>
  <si>
    <t>947.00.043</t>
  </si>
  <si>
    <t>947.00.044</t>
  </si>
  <si>
    <t>947.00.063</t>
  </si>
  <si>
    <t>947.00.064</t>
  </si>
  <si>
    <t>947.00.625</t>
  </si>
  <si>
    <t>947.00.635</t>
  </si>
  <si>
    <t>947.00.660</t>
  </si>
  <si>
    <t>947.00.661</t>
  </si>
  <si>
    <t>947.00.725</t>
  </si>
  <si>
    <t>947.00.735</t>
  </si>
  <si>
    <t>947.00.760</t>
  </si>
  <si>
    <t>947.00.761</t>
  </si>
  <si>
    <t>947.01.325</t>
  </si>
  <si>
    <t>947.01.335</t>
  </si>
  <si>
    <t>947.01.360</t>
  </si>
  <si>
    <t>947.02.001</t>
  </si>
  <si>
    <t>947.02.024</t>
  </si>
  <si>
    <t>947.02.025</t>
  </si>
  <si>
    <t>947.04.001</t>
  </si>
  <si>
    <t>950.09.483</t>
  </si>
  <si>
    <t>950.09.540</t>
  </si>
  <si>
    <t>950.09.541</t>
  </si>
  <si>
    <t>950.09.542</t>
  </si>
  <si>
    <t>950.09.543</t>
  </si>
  <si>
    <t>950.09.544</t>
  </si>
  <si>
    <t>970.00.078</t>
  </si>
  <si>
    <t>970.30.052</t>
  </si>
  <si>
    <t>970.30.056</t>
  </si>
  <si>
    <t>970.30.058</t>
  </si>
  <si>
    <t>970.30.251</t>
  </si>
  <si>
    <t>970.31.172</t>
  </si>
  <si>
    <t>970.31.173</t>
  </si>
  <si>
    <t>970.31.771</t>
  </si>
  <si>
    <t>970.31.774</t>
  </si>
  <si>
    <t>970.34.131</t>
  </si>
  <si>
    <t>970.34.132</t>
  </si>
  <si>
    <t>970.34.134</t>
  </si>
  <si>
    <t>970.34.141</t>
  </si>
  <si>
    <t>970.34.142</t>
  </si>
  <si>
    <t>970.34.144</t>
  </si>
  <si>
    <t>970.36.012</t>
  </si>
  <si>
    <t>970.36.013</t>
  </si>
  <si>
    <t>970.36.014</t>
  </si>
  <si>
    <t>970.36.015</t>
  </si>
  <si>
    <t>970.36.201</t>
  </si>
  <si>
    <t>970.36.211</t>
  </si>
  <si>
    <t>970.36.224</t>
  </si>
  <si>
    <t>970.36.225</t>
  </si>
  <si>
    <t>970.37.141</t>
  </si>
  <si>
    <t>970.37.142</t>
  </si>
  <si>
    <t>970.37.144</t>
  </si>
  <si>
    <t>970.40.251</t>
  </si>
  <si>
    <t>970.46.201</t>
  </si>
  <si>
    <t>970.49.001</t>
  </si>
  <si>
    <t>971.31.030</t>
  </si>
  <si>
    <t>971.31.041</t>
  </si>
  <si>
    <t>971.31.083</t>
  </si>
  <si>
    <t>971.31.732</t>
  </si>
  <si>
    <t>971.31.734</t>
  </si>
  <si>
    <t>971.31.740</t>
  </si>
  <si>
    <t>971.31.761</t>
  </si>
  <si>
    <t>971.31.762</t>
  </si>
  <si>
    <t>971.31.765</t>
  </si>
  <si>
    <t>971.32.030</t>
  </si>
  <si>
    <t>971.33.030</t>
  </si>
  <si>
    <t>971.34.030</t>
  </si>
  <si>
    <t>971.34.041</t>
  </si>
  <si>
    <t>971.37.030</t>
  </si>
  <si>
    <t>971.37.041</t>
  </si>
  <si>
    <t>972.30.010</t>
  </si>
  <si>
    <t>972.30.012</t>
  </si>
  <si>
    <t>972.30.014</t>
  </si>
  <si>
    <t>972.30.020</t>
  </si>
  <si>
    <t>972.30.044</t>
  </si>
  <si>
    <t>972.30.046</t>
  </si>
  <si>
    <t>972.30.048</t>
  </si>
  <si>
    <t>972.30.180</t>
  </si>
  <si>
    <t>972.30.200</t>
  </si>
  <si>
    <t>972.30.220</t>
  </si>
  <si>
    <t>972.30.230</t>
  </si>
  <si>
    <t>972.30.280</t>
  </si>
  <si>
    <t>972.30.290</t>
  </si>
  <si>
    <t>972.30.300</t>
  </si>
  <si>
    <t>972.30.340</t>
  </si>
  <si>
    <t>972.30.650</t>
  </si>
  <si>
    <t>973.30.300</t>
  </si>
  <si>
    <t>973.30.311</t>
  </si>
  <si>
    <t>973.30.321</t>
  </si>
  <si>
    <t>973.30.323</t>
  </si>
  <si>
    <t>973.30.331</t>
  </si>
  <si>
    <t>973.30.333</t>
  </si>
  <si>
    <t>973.30.390</t>
  </si>
  <si>
    <t>973.30.402</t>
  </si>
  <si>
    <t>973.40.312</t>
  </si>
  <si>
    <t>973.40.322</t>
  </si>
  <si>
    <t>973.40.332</t>
  </si>
  <si>
    <t>973.40.910</t>
  </si>
  <si>
    <t>974.30.001</t>
  </si>
  <si>
    <t>974.30.021</t>
  </si>
  <si>
    <t>974.30.022</t>
  </si>
  <si>
    <t>974.30.091</t>
  </si>
  <si>
    <t>974.30.131</t>
  </si>
  <si>
    <t>974.30.134</t>
  </si>
  <si>
    <t>974.30.151</t>
  </si>
  <si>
    <t>974.30.161</t>
  </si>
  <si>
    <t>974.30.181</t>
  </si>
  <si>
    <t>974.30.208</t>
  </si>
  <si>
    <t>974.30.321</t>
  </si>
  <si>
    <t>974.30.324</t>
  </si>
  <si>
    <t>974.30.341</t>
  </si>
  <si>
    <t>974.30.351</t>
  </si>
  <si>
    <t>974.30.361</t>
  </si>
  <si>
    <t>974.30.367</t>
  </si>
  <si>
    <t>974.30.369</t>
  </si>
  <si>
    <t>974.30.371</t>
  </si>
  <si>
    <t>974.30.377</t>
  </si>
  <si>
    <t>974.30.381</t>
  </si>
  <si>
    <t>974.30.421</t>
  </si>
  <si>
    <t>974.30.427</t>
  </si>
  <si>
    <t>974.30.431</t>
  </si>
  <si>
    <t>974.30.437</t>
  </si>
  <si>
    <t>974.30.479</t>
  </si>
  <si>
    <t>974.30.481</t>
  </si>
  <si>
    <t>974.30.491</t>
  </si>
  <si>
    <t>974.30.571</t>
  </si>
  <si>
    <t>974.30.651</t>
  </si>
  <si>
    <t>974.31.031</t>
  </si>
  <si>
    <t>974.33.001</t>
  </si>
  <si>
    <t>974.37.011</t>
  </si>
  <si>
    <t>974.40.151</t>
  </si>
  <si>
    <t>974.40.201</t>
  </si>
  <si>
    <t>974.40.202</t>
  </si>
  <si>
    <t>974.40.208</t>
  </si>
  <si>
    <t>974.40.209</t>
  </si>
  <si>
    <t>974.40.361</t>
  </si>
  <si>
    <t>974.40.367</t>
  </si>
  <si>
    <t>974.40.369</t>
  </si>
  <si>
    <t>974.40.371</t>
  </si>
  <si>
    <t>974.40.377</t>
  </si>
  <si>
    <t>974.40.391</t>
  </si>
  <si>
    <t>974.40.397</t>
  </si>
  <si>
    <t>974.40.399</t>
  </si>
  <si>
    <t>974.40.921</t>
  </si>
  <si>
    <t>974.54.201</t>
  </si>
  <si>
    <t>974.54.202</t>
  </si>
  <si>
    <t>974.54.204</t>
  </si>
  <si>
    <t>974.54.209</t>
  </si>
  <si>
    <t>974.54.421</t>
  </si>
  <si>
    <t>974.54.427</t>
  </si>
  <si>
    <t>974.54.429</t>
  </si>
  <si>
    <t>974.54.431</t>
  </si>
  <si>
    <t>974.54.437</t>
  </si>
  <si>
    <t>974.54.479</t>
  </si>
  <si>
    <t>974.70.201</t>
  </si>
  <si>
    <t>974.70.202</t>
  </si>
  <si>
    <t>974.70.208</t>
  </si>
  <si>
    <t>974.70.209</t>
  </si>
  <si>
    <t>974.70.391</t>
  </si>
  <si>
    <t>974.70.399</t>
  </si>
  <si>
    <t>978.32.033</t>
  </si>
  <si>
    <t>978.32.050</t>
  </si>
  <si>
    <t>978.32.080</t>
  </si>
  <si>
    <t>978.32.090</t>
  </si>
  <si>
    <t>978.32.092</t>
  </si>
  <si>
    <t>978.32.095</t>
  </si>
  <si>
    <t>978.32.097</t>
  </si>
  <si>
    <t>978.32.099</t>
  </si>
  <si>
    <t>978.42.033</t>
  </si>
  <si>
    <t>978.42.050</t>
  </si>
  <si>
    <t>978.42.080</t>
  </si>
  <si>
    <t>978.42.090</t>
  </si>
  <si>
    <t>978.42.092</t>
  </si>
  <si>
    <t>978.42.095</t>
  </si>
  <si>
    <t>978.42.097</t>
  </si>
  <si>
    <t>978.42.099</t>
  </si>
  <si>
    <t>979.00.000</t>
  </si>
  <si>
    <t>979.00.001</t>
  </si>
  <si>
    <t>979.00.020</t>
  </si>
  <si>
    <t>979.00.041</t>
  </si>
  <si>
    <t>981.49.001</t>
  </si>
  <si>
    <t>981.49.007</t>
  </si>
  <si>
    <t>981.49.212</t>
  </si>
  <si>
    <t>987.21.320</t>
  </si>
  <si>
    <t>900.82.004</t>
  </si>
  <si>
    <t>903.82.230</t>
  </si>
  <si>
    <t>903.82.238</t>
  </si>
  <si>
    <t>903.85.230</t>
  </si>
  <si>
    <t>903.85.238</t>
  </si>
  <si>
    <t>903.85.330</t>
  </si>
  <si>
    <t>904.20.202</t>
  </si>
  <si>
    <t>904.20.204</t>
  </si>
  <si>
    <t>904.67.212</t>
  </si>
  <si>
    <t>904.67.214</t>
  </si>
  <si>
    <t>904.81.204</t>
  </si>
  <si>
    <t>905.82.202</t>
  </si>
  <si>
    <t>905.82.212</t>
  </si>
  <si>
    <t>905.82.421</t>
  </si>
  <si>
    <t>905.82.431</t>
  </si>
  <si>
    <t>905.83.202</t>
  </si>
  <si>
    <t>905.85.421</t>
  </si>
  <si>
    <t>905.85.431</t>
  </si>
  <si>
    <t>910.52.811</t>
  </si>
  <si>
    <t>911.22.565</t>
  </si>
  <si>
    <t>911.22.567</t>
  </si>
  <si>
    <t>911.39.033</t>
  </si>
  <si>
    <t>911.39.034</t>
  </si>
  <si>
    <t>911.39.946</t>
  </si>
  <si>
    <t>916.21.100</t>
  </si>
  <si>
    <t>916.80.003</t>
  </si>
  <si>
    <t>916.80.101</t>
  </si>
  <si>
    <t>916.80.102</t>
  </si>
  <si>
    <t>916.80.901</t>
  </si>
  <si>
    <t>916.80.902</t>
  </si>
  <si>
    <t>917.44.101</t>
  </si>
  <si>
    <t>917.54.560</t>
  </si>
  <si>
    <t>917.54.580</t>
  </si>
  <si>
    <t>917.54.590</t>
  </si>
  <si>
    <t>917.63.605</t>
  </si>
  <si>
    <t>917.63.606</t>
  </si>
  <si>
    <t>917.63.610</t>
  </si>
  <si>
    <t>917.63.611</t>
  </si>
  <si>
    <t>917.64.001</t>
  </si>
  <si>
    <t>917.64.002</t>
  </si>
  <si>
    <t>917.64.252</t>
  </si>
  <si>
    <t>917.64.253</t>
  </si>
  <si>
    <t>917.80.420</t>
  </si>
  <si>
    <t>917.80.421</t>
  </si>
  <si>
    <t>917.80.424</t>
  </si>
  <si>
    <t>917.80.425</t>
  </si>
  <si>
    <t>917.81.711</t>
  </si>
  <si>
    <t>917.81.721</t>
  </si>
  <si>
    <t>917.81.731</t>
  </si>
  <si>
    <t>917.81.741</t>
  </si>
  <si>
    <t>931.84.900</t>
  </si>
  <si>
    <t>940.82.200</t>
  </si>
  <si>
    <t>940.82.205</t>
  </si>
  <si>
    <t>940.82.206</t>
  </si>
  <si>
    <t>940.82.207</t>
  </si>
  <si>
    <t>940.82.208</t>
  </si>
  <si>
    <t>940.82.209</t>
  </si>
  <si>
    <t>981.10.082</t>
  </si>
  <si>
    <t>940.43.00X</t>
  </si>
  <si>
    <t>940.82.00X</t>
  </si>
  <si>
    <t>941.25.13X</t>
  </si>
  <si>
    <t>940.43.01X</t>
  </si>
  <si>
    <t>940.82.01X</t>
  </si>
  <si>
    <t>941.25.14X</t>
  </si>
  <si>
    <t>940.43.0X9</t>
  </si>
  <si>
    <t>940.43.1X9</t>
  </si>
  <si>
    <t>940.43.1X5</t>
  </si>
  <si>
    <t>940.43.0X5</t>
  </si>
  <si>
    <t>940.43.0X2</t>
  </si>
  <si>
    <t>940.43.1X2</t>
  </si>
  <si>
    <t>940.44.01X</t>
  </si>
  <si>
    <t>940.44.02X</t>
  </si>
  <si>
    <t>940.44.04X</t>
  </si>
  <si>
    <t>940.44.03X</t>
  </si>
  <si>
    <t>940.82.1X1</t>
  </si>
  <si>
    <t>940.82.1X2</t>
  </si>
  <si>
    <t>940.82.1X8</t>
  </si>
  <si>
    <t>940.64.0X4</t>
  </si>
  <si>
    <t>940.64.0X7</t>
  </si>
  <si>
    <t>941.58.01X</t>
  </si>
  <si>
    <t>941.58.02X</t>
  </si>
  <si>
    <t>943.42.0X1</t>
  </si>
  <si>
    <t>943.42.0X2</t>
  </si>
  <si>
    <t>943.42.0X3</t>
  </si>
  <si>
    <t>Fold 50-K</t>
  </si>
  <si>
    <t xml:space="preserve"> 25 - 45 мм</t>
  </si>
  <si>
    <t>10 мм</t>
  </si>
  <si>
    <t>940.43.080</t>
  </si>
  <si>
    <t>940.43.08X</t>
  </si>
  <si>
    <t>940.82.20X</t>
  </si>
  <si>
    <t>940.25.15X</t>
  </si>
  <si>
    <t>940.43.083</t>
  </si>
  <si>
    <t>940.82.201</t>
  </si>
  <si>
    <t>940.25.16X</t>
  </si>
  <si>
    <t>940.43.09X</t>
  </si>
  <si>
    <t>940.82.21X</t>
  </si>
  <si>
    <t>940.82.203</t>
  </si>
  <si>
    <t>940.43.19X</t>
  </si>
  <si>
    <t>940.82.22X</t>
  </si>
  <si>
    <t>941.02.0X1</t>
  </si>
  <si>
    <t>941.02.0X2</t>
  </si>
  <si>
    <t>941.02.0X3</t>
  </si>
  <si>
    <t>940.44.41X</t>
  </si>
  <si>
    <t>940.44.42X</t>
  </si>
  <si>
    <t>940.44.43X</t>
  </si>
  <si>
    <t>940.44.44X</t>
  </si>
  <si>
    <t>940.82.1X3</t>
  </si>
  <si>
    <t>940.82.1X4</t>
  </si>
  <si>
    <t>940.59.00X</t>
  </si>
  <si>
    <t>940.59.01X</t>
  </si>
  <si>
    <t>Design 80-W</t>
  </si>
  <si>
    <t>8 - 10 мм</t>
  </si>
  <si>
    <t>940.89.921</t>
  </si>
  <si>
    <t>940.89.040</t>
  </si>
  <si>
    <t>940.89.041</t>
  </si>
  <si>
    <t>940.89.00X</t>
  </si>
  <si>
    <t>940.89.01X</t>
  </si>
  <si>
    <t>940.64.0X6</t>
  </si>
  <si>
    <t>940.64.0X5</t>
  </si>
  <si>
    <t>941.58.03X</t>
  </si>
  <si>
    <t>941.58.04X</t>
  </si>
  <si>
    <t>Fold 55-S</t>
  </si>
  <si>
    <t>946.49.02X</t>
  </si>
  <si>
    <t>946.49.03X</t>
  </si>
  <si>
    <t>946.49.04X</t>
  </si>
  <si>
    <t>946.49.06X</t>
  </si>
  <si>
    <t>909.09.909</t>
  </si>
  <si>
    <t>909.61.235</t>
  </si>
  <si>
    <t>911.58.131</t>
  </si>
  <si>
    <t>911.59.327</t>
  </si>
  <si>
    <t>916.00.501</t>
  </si>
  <si>
    <t>916.02.150</t>
  </si>
  <si>
    <t>940.43.071</t>
  </si>
  <si>
    <t>940.43.072</t>
  </si>
  <si>
    <t>940.43.073</t>
  </si>
  <si>
    <t>940.43.086</t>
  </si>
  <si>
    <t>940.43.1X3</t>
  </si>
  <si>
    <t>940.64.012</t>
  </si>
  <si>
    <t>940.82.18X</t>
  </si>
  <si>
    <t>940.82.202</t>
  </si>
  <si>
    <t>940.82.204</t>
  </si>
  <si>
    <t>941.25.150</t>
  </si>
  <si>
    <t>941.25.151</t>
  </si>
  <si>
    <t>941.25.152</t>
  </si>
  <si>
    <t>981.27.900</t>
  </si>
  <si>
    <t>987.19.990</t>
  </si>
  <si>
    <t>902.51.01X</t>
  </si>
  <si>
    <t>902.92.24X</t>
  </si>
  <si>
    <t>916.22.470</t>
  </si>
  <si>
    <t>950.12.003</t>
  </si>
  <si>
    <t>940.25.24X</t>
  </si>
  <si>
    <t>940.82.1X5</t>
  </si>
  <si>
    <t>Комплект фурнітури Design 80-V (відстань від стіни 12 мм) для одного дверного полотна до 80 кг зі стопорами, ширина  &gt; 500 мм з ходовою шиною алюміній без покриття 2000 мм</t>
  </si>
  <si>
    <t>Комплект фурнітури Design 80-V (відстань від стіни 18 мм) для одного дверного полотна до 80 кг зі стопорами, ширина  &gt; 500 мм з ходовою шиною алюміній без покриття 2000 мм</t>
  </si>
  <si>
    <t>Комплект фурнітури Design 80-V (відстань від стіни 12 мм) для одного дверного полотна до 80 кг з 2-стороннім демпфером, ширина  &gt; 680 мм з ходовою шиною алюміній без покриття 2000 мм</t>
  </si>
  <si>
    <t>Комплект фурнітури Design 80-V (відстань від стіни 18 мм) для одного дверного полотна до 80 кг з 2-стороннім демпфером, ширина  &gt; 680 мм з ходовою шиною алюміній без покриття 2000 мм</t>
  </si>
  <si>
    <t>Комплект фурнітури DESIGN 150-U нержавіюча сталь для 1-ого дерев'яного дверного полотна 150 кг з верхнею і нижньої ходовою шиною алюміній без покриття 2 м, та чотирма кутниками для кріплення ходової шини</t>
  </si>
  <si>
    <t>Комплект фурнітури DESIGN 150-U нержавіюча сталь для 1-ого дерев'яного дверного полотна 150 кг з верхнею і нижньої ходовою шиною алюміній без покриття 2 м</t>
  </si>
  <si>
    <t>Комплект фурнітури Design 40-V для одного дверного полотна до 40 кг з 2-стороннім демпфером, ширина  ≥  680 мм з ходовою шиною алюміній без покриття 2000 мм</t>
  </si>
  <si>
    <t>Комплект фурнітури Design 80-V для одного дверного полотна до 80 кг зі стопорами, ширина  ≥  680 мм з ходовою шиною алюміній без покриття 2000 мм</t>
  </si>
  <si>
    <t>Комплект фурнітури Design 80-V для одного дверного полотна до 80 кг з 2-стороннім демпфером, ширина  ≥  500 мм з ходовою шиною алюміній без покриття 2000 мм</t>
  </si>
  <si>
    <t>Комплект фурнітури Fold 55-S для двух складаних дверей, вагою дверного полотна до 55 кг,ширина дверей  ≤ 800 мм з ходовою шиною 3м</t>
  </si>
  <si>
    <t>Комплект фурнітури Fold 55-S для трьох складаних дверей, вагою дверного полотна до 55 кг,ширина дверей  ≤ 800 мм з ходовою шиною 3м</t>
  </si>
  <si>
    <t>Комплект фурнітури Fold 55-S для чотирьох складаних дверей, вагою дверного полотна до 55 кг, ширина дверей  ≤ 800 мм з ходовою шиною 3м</t>
  </si>
  <si>
    <t>Комплект фурнітури DESIGN 70-V з ходовою шиною 1804 мм для затискання для 1-го дверного полотна, та комплектом кріплення до стіни нержавіюча сталь матова</t>
  </si>
  <si>
    <t>Комплект фурнітури DESIGN 70-V з ходовою шиною 2104 мм для затискання для 1-го дверного полотна, та комплектом кріплення до стіни нержавіюча сталь матова</t>
  </si>
  <si>
    <t>940.46.00Х</t>
  </si>
  <si>
    <t>940.84.00X</t>
  </si>
  <si>
    <t>941.35.00X</t>
  </si>
  <si>
    <t>940.46.01X</t>
  </si>
  <si>
    <t>940.84.01X</t>
  </si>
  <si>
    <t>941.35.01X</t>
  </si>
  <si>
    <t>Комплект фурнітури Fold 50-K для чотирьох складаних дверей вагою дверного полотна до 50 кг з ходовою шиною 3м</t>
  </si>
  <si>
    <t>Комплект фурнітури Fold 50-K для шести складаних дверей вагою дверного полотна 50кг з ходовою шиною 6м</t>
  </si>
  <si>
    <t>Комплект фурнітури Fold 50-K для двох складаних дверей вагою дверного полотна до 50кг з ходовю шиною 2м</t>
  </si>
  <si>
    <t>Комплект фурнітури Fold 55-S для шести складаних дверей, вагою дверного полотна до 55 кг, ширина дверей  ≤ 800 мм з ходовою шиною 6м</t>
  </si>
  <si>
    <t>Комплект фурнітури DESIGN 70-V з ходової шиною 2104 мм для затискання для 1-го дверного полотна (дерево) та комплектом кріплення до стіни нержавіюча сталь матова</t>
  </si>
  <si>
    <t xml:space="preserve"> 8 - 12,7 мм</t>
  </si>
  <si>
    <t xml:space="preserve"> 6 - 12 мм</t>
  </si>
  <si>
    <t>912.09.570</t>
  </si>
  <si>
    <t>940.82.1X0</t>
  </si>
  <si>
    <t>981.53.422</t>
  </si>
  <si>
    <t>981.53.452</t>
  </si>
  <si>
    <t>981.53.462</t>
  </si>
  <si>
    <t>Циліндр двосторонній латунь нікельований матовий 30.5/30.5мм різне закриття</t>
  </si>
  <si>
    <t>Петля прихована К7080 3D колір: F2 нікельована матова 180° вага дверей: 80кг</t>
  </si>
  <si>
    <t>924.02.22x</t>
  </si>
  <si>
    <t>901.31.042</t>
  </si>
  <si>
    <t>901.31.083</t>
  </si>
  <si>
    <t>901.62.042</t>
  </si>
  <si>
    <t>901.62.083</t>
  </si>
  <si>
    <t>901.63.083</t>
  </si>
  <si>
    <t>901.64.083</t>
  </si>
  <si>
    <t>901.92.042</t>
  </si>
  <si>
    <t>901.92.083</t>
  </si>
  <si>
    <t>901.93.083</t>
  </si>
  <si>
    <t>902.22.820</t>
  </si>
  <si>
    <t>902.50.186</t>
  </si>
  <si>
    <t>902.53.186</t>
  </si>
  <si>
    <t>902.92.112</t>
  </si>
  <si>
    <t>902.92.808</t>
  </si>
  <si>
    <t>902.92.884</t>
  </si>
  <si>
    <t>902.93.112</t>
  </si>
  <si>
    <t>902.93.884</t>
  </si>
  <si>
    <t>903.00.510</t>
  </si>
  <si>
    <t>903.02.682</t>
  </si>
  <si>
    <t>903.02.683</t>
  </si>
  <si>
    <t>903.02.684</t>
  </si>
  <si>
    <t>903.02.685</t>
  </si>
  <si>
    <t>903.02.686</t>
  </si>
  <si>
    <t>903.02.687</t>
  </si>
  <si>
    <t>903.02.692</t>
  </si>
  <si>
    <t>903.02.693</t>
  </si>
  <si>
    <t>903.02.694</t>
  </si>
  <si>
    <t>903.02.695</t>
  </si>
  <si>
    <t>903.02.696</t>
  </si>
  <si>
    <t>903.02.697</t>
  </si>
  <si>
    <t>903.02.702</t>
  </si>
  <si>
    <t>903.02.703</t>
  </si>
  <si>
    <t>903.02.704</t>
  </si>
  <si>
    <t>903.02.705</t>
  </si>
  <si>
    <t>903.02.712</t>
  </si>
  <si>
    <t>903.02.713</t>
  </si>
  <si>
    <t>903.02.714</t>
  </si>
  <si>
    <t>903.02.715</t>
  </si>
  <si>
    <t>903.02.786</t>
  </si>
  <si>
    <t>903.02.796</t>
  </si>
  <si>
    <t>903.03.675</t>
  </si>
  <si>
    <t>903.70.150</t>
  </si>
  <si>
    <t>903.70.151</t>
  </si>
  <si>
    <t>903.70.154</t>
  </si>
  <si>
    <t>903.70.160</t>
  </si>
  <si>
    <t>903.70.161</t>
  </si>
  <si>
    <t>903.70.164</t>
  </si>
  <si>
    <t>903.70.170</t>
  </si>
  <si>
    <t>903.70.171</t>
  </si>
  <si>
    <t>903.70.174</t>
  </si>
  <si>
    <t>903.70.180</t>
  </si>
  <si>
    <t>903.70.181</t>
  </si>
  <si>
    <t>903.70.184</t>
  </si>
  <si>
    <t>903.79.201</t>
  </si>
  <si>
    <t>903.79.202</t>
  </si>
  <si>
    <t>903.79.205</t>
  </si>
  <si>
    <t>903.79.209</t>
  </si>
  <si>
    <t>903.79.210</t>
  </si>
  <si>
    <t>903.79.213</t>
  </si>
  <si>
    <t>903.79.214</t>
  </si>
  <si>
    <t>903.82.030</t>
  </si>
  <si>
    <t>903.82.063</t>
  </si>
  <si>
    <t>903.82.083</t>
  </si>
  <si>
    <t>903.82.150</t>
  </si>
  <si>
    <t>903.83.030</t>
  </si>
  <si>
    <t>903.83.063</t>
  </si>
  <si>
    <t>903.83.070</t>
  </si>
  <si>
    <t>903.83.083</t>
  </si>
  <si>
    <t>903.83.100</t>
  </si>
  <si>
    <t>903.83.150</t>
  </si>
  <si>
    <t>903.85.150</t>
  </si>
  <si>
    <t>903.86.150</t>
  </si>
  <si>
    <t>903.92.080</t>
  </si>
  <si>
    <t>903.92.083</t>
  </si>
  <si>
    <t>903.92.140</t>
  </si>
  <si>
    <t>903.92.263</t>
  </si>
  <si>
    <t>903.92.360</t>
  </si>
  <si>
    <t>903.92.380</t>
  </si>
  <si>
    <t>903.92.388</t>
  </si>
  <si>
    <t>903.92.522</t>
  </si>
  <si>
    <t>903.92.530</t>
  </si>
  <si>
    <t>903.92.532</t>
  </si>
  <si>
    <t>903.92.542</t>
  </si>
  <si>
    <t>903.92.562</t>
  </si>
  <si>
    <t>903.92.574</t>
  </si>
  <si>
    <t>903.92.708</t>
  </si>
  <si>
    <t>903.92.764</t>
  </si>
  <si>
    <t>903.92.890</t>
  </si>
  <si>
    <t>903.93.080</t>
  </si>
  <si>
    <t>903.93.083</t>
  </si>
  <si>
    <t>903.93.140</t>
  </si>
  <si>
    <t>903.93.263</t>
  </si>
  <si>
    <t>903.93.360</t>
  </si>
  <si>
    <t>903.93.380</t>
  </si>
  <si>
    <t>903.93.388</t>
  </si>
  <si>
    <t>903.93.522</t>
  </si>
  <si>
    <t>903.93.530</t>
  </si>
  <si>
    <t>903.93.532</t>
  </si>
  <si>
    <t>903.93.542</t>
  </si>
  <si>
    <t>903.93.562</t>
  </si>
  <si>
    <t>903.93.574</t>
  </si>
  <si>
    <t>903.93.708</t>
  </si>
  <si>
    <t>903.93.764</t>
  </si>
  <si>
    <t>903.93.890</t>
  </si>
  <si>
    <t>905.82.121</t>
  </si>
  <si>
    <t>905.83.121</t>
  </si>
  <si>
    <t>911.22.564</t>
  </si>
  <si>
    <t>911.22.566</t>
  </si>
  <si>
    <t>911.39.380</t>
  </si>
  <si>
    <t>911.39.392</t>
  </si>
  <si>
    <t>911.39.748</t>
  </si>
  <si>
    <t>911.39.947</t>
  </si>
  <si>
    <t>911.53.100</t>
  </si>
  <si>
    <t>911.68.020</t>
  </si>
  <si>
    <t>911.68.021</t>
  </si>
  <si>
    <t>911.68.320</t>
  </si>
  <si>
    <t>911.68.369</t>
  </si>
  <si>
    <t>911.68.370</t>
  </si>
  <si>
    <t>911.68.390</t>
  </si>
  <si>
    <t>911.68.391</t>
  </si>
  <si>
    <t>911.68.392</t>
  </si>
  <si>
    <t>911.68.393</t>
  </si>
  <si>
    <t>911.68.394</t>
  </si>
  <si>
    <t>911.68.400</t>
  </si>
  <si>
    <t>916.80.310</t>
  </si>
  <si>
    <t>916.80.311</t>
  </si>
  <si>
    <t>916.80.510</t>
  </si>
  <si>
    <t>916.80.511</t>
  </si>
  <si>
    <t>916.80.534</t>
  </si>
  <si>
    <t>917.80.451</t>
  </si>
  <si>
    <t>917.81.791</t>
  </si>
  <si>
    <t>917.90.203</t>
  </si>
  <si>
    <t>924.19.000</t>
  </si>
  <si>
    <t>924.19.004</t>
  </si>
  <si>
    <t>924.23.703</t>
  </si>
  <si>
    <t>924.23.803</t>
  </si>
  <si>
    <t>924.28.199</t>
  </si>
  <si>
    <t>927.91.900</t>
  </si>
  <si>
    <t>927.91.901</t>
  </si>
  <si>
    <t>927.91.902</t>
  </si>
  <si>
    <t>931.01.889</t>
  </si>
  <si>
    <t>931.24.020</t>
  </si>
  <si>
    <t>931.24.039</t>
  </si>
  <si>
    <t>931.24.100</t>
  </si>
  <si>
    <t>937.70.450</t>
  </si>
  <si>
    <t>938.02.011</t>
  </si>
  <si>
    <t>938.02.021</t>
  </si>
  <si>
    <t>940.40.053</t>
  </si>
  <si>
    <t>940.41.726</t>
  </si>
  <si>
    <t>940.66.00X</t>
  </si>
  <si>
    <t>941.18.033</t>
  </si>
  <si>
    <t>941.25.038</t>
  </si>
  <si>
    <t>941.25.039</t>
  </si>
  <si>
    <t>950.02.000</t>
  </si>
  <si>
    <t>950.02.001</t>
  </si>
  <si>
    <t>950.02.002</t>
  </si>
  <si>
    <t>950.02.010</t>
  </si>
  <si>
    <t>950.02.011</t>
  </si>
  <si>
    <t>950.02.012</t>
  </si>
  <si>
    <t>950.02.013</t>
  </si>
  <si>
    <t>950.09.497</t>
  </si>
  <si>
    <t>950.09.517</t>
  </si>
  <si>
    <t>950.09.570</t>
  </si>
  <si>
    <t>950.09.573</t>
  </si>
  <si>
    <t>950.09.622</t>
  </si>
  <si>
    <t>950.09.631</t>
  </si>
  <si>
    <t>981.49.040</t>
  </si>
  <si>
    <t>981.49.041</t>
  </si>
  <si>
    <t>987.20.018</t>
  </si>
  <si>
    <t>987.20.028</t>
  </si>
  <si>
    <t>987.20.038</t>
  </si>
  <si>
    <t>987.20.048</t>
  </si>
  <si>
    <t>987.20.058</t>
  </si>
  <si>
    <t>987.20.068</t>
  </si>
  <si>
    <t>987.20.078</t>
  </si>
  <si>
    <t>Ущільнювач для міжкімнатних дверей PVC (М-680) чорний (25 м)</t>
  </si>
  <si>
    <t>Ущільнювач для міжкімнатних дверей PVC (М-680) коричневий (25 м)</t>
  </si>
  <si>
    <t>Ущільнювач для міжкімнатних дверей PVC (М-680) цегляно-коричневий (25 м)</t>
  </si>
  <si>
    <t>Ущільнювач для міжкімнатних дверей PVC (М-680) темно коричневий (25 м)</t>
  </si>
  <si>
    <t>Ущільнювач для міжкімнатних дверей PVC (М-680) прозорий (25 м)</t>
  </si>
  <si>
    <t>Ущільнювач для міжкімнатних дверей PVC (М-3967) білий (25 м)</t>
  </si>
  <si>
    <t>Ущільнювач для міжкімнатних дверей PVC(М-3967) прозорий (25 м)</t>
  </si>
  <si>
    <t>Ущільнювач для міжкімнатних дверей PVC (М-3967)  коричневий (25 м)</t>
  </si>
  <si>
    <t>Ущільнювач для міжкімнатних дверей PVC (М-3967)  бежевий (25 м)</t>
  </si>
  <si>
    <t>Ущільнювач для міжкімнатних дверей PVC (М-3967)  чорний (25 м)</t>
  </si>
  <si>
    <t>Ущільнювач для міжкімнатних дверей PVC (М-3967)  темно-коричневий (25 м)</t>
  </si>
  <si>
    <t>Мінімальне замовлення 25 м</t>
  </si>
  <si>
    <t>Ущільнювач для міжкімнатних дверей TPE (S 6577a) чорний (25 м)</t>
  </si>
  <si>
    <t>Ущільнювач для міжкімнатних дверей TPE (S 6577a) темно-коричневий (25 м)</t>
  </si>
  <si>
    <t>Ущільнювач для міжкімнатних дверей TPE (S 6577a) бежевий (25 м)</t>
  </si>
  <si>
    <t>Ущільнювач для міжкімнатних дверей TPE (S 6577a) прозорий (25 м)</t>
  </si>
  <si>
    <t>Ущільнювач для міжкімнатних дверей TPE (S 6577a) білий (25 м)</t>
  </si>
  <si>
    <t>Ущільнювач для міжкімнатних дверей Silikon (DS 6577a) чорний (25 м)</t>
  </si>
  <si>
    <t>Ущільнювач для міжкімнатних дверей Silikon (DS 6577a) темно-коричневий (25 м)</t>
  </si>
  <si>
    <t>Ущільнювач для міжкімнатних дверей Silikon (DS 6577a) бежевий (25 м)</t>
  </si>
  <si>
    <t>Ущільнювач для міжкімнатних дверей Silikon (DS 6577a) прозорий (25 м)</t>
  </si>
  <si>
    <t>Ущільнювач колір алюм. колір син. Silikon (DS 9608)  25м</t>
  </si>
  <si>
    <t xml:space="preserve">Ущільнювач для дверей  TPE  коричн. , самоклеючий </t>
  </si>
  <si>
    <r>
      <t>Ущільнювач для дверей TPE</t>
    </r>
    <r>
      <rPr>
        <sz val="9"/>
        <rFont val="Arial"/>
        <family val="2"/>
        <charset val="204"/>
      </rPr>
      <t xml:space="preserve"> білий, самоклеючий </t>
    </r>
  </si>
  <si>
    <t>924.17.02X</t>
  </si>
  <si>
    <t>Комплект фурнітури DESIGN 80-M для 1-ого дверного полотна до 80 кг, з ходовою шиною алюміній без покриття 1800 мм</t>
  </si>
  <si>
    <t>min. 800 мм</t>
  </si>
  <si>
    <t>max.  80 кг</t>
  </si>
  <si>
    <t xml:space="preserve"> max. 80 кг</t>
  </si>
  <si>
    <t>min.  500 мм</t>
  </si>
  <si>
    <t>min. 600 мм</t>
  </si>
  <si>
    <t>min. 592 мм</t>
  </si>
  <si>
    <t>min. 727  мм</t>
  </si>
  <si>
    <t>min. 700 мм</t>
  </si>
  <si>
    <t>max.  70 кг</t>
  </si>
  <si>
    <t>max.  150 кг</t>
  </si>
  <si>
    <t xml:space="preserve"> max.  50 кг</t>
  </si>
  <si>
    <t>min.  628 мм</t>
  </si>
  <si>
    <t>min.  600 мм</t>
  </si>
  <si>
    <t xml:space="preserve">min. 700  </t>
  </si>
  <si>
    <t>max. 80 кг</t>
  </si>
  <si>
    <t>min. 500 мм</t>
  </si>
  <si>
    <t>Комплект фурнітури DESIGN 80-M для 1-ого дверного полотна до 80 кг, з ходовою шиною алюміній без покриття 1100 мм</t>
  </si>
  <si>
    <t>min.  600 - 940 мм</t>
  </si>
  <si>
    <t>Комплект фурнітури DESIGN 80-W для 1-ого дверного полотна до 80 кг, з ходовою шиною алюміній без покриття 1804 мм</t>
  </si>
  <si>
    <t>Комплект фурнітури DESIGN 80-W для 1-ого дверного полотна до 80 кг,  з ходовою шиною алюміній без покриття 2104 мм</t>
  </si>
  <si>
    <t>min. 600 мм</t>
  </si>
  <si>
    <t>max. 70 кг</t>
  </si>
  <si>
    <t xml:space="preserve"> max. 150 кг</t>
  </si>
  <si>
    <t>max. 55 кг</t>
  </si>
  <si>
    <t>max.  800  мм</t>
  </si>
  <si>
    <t>Ширина дверей</t>
  </si>
  <si>
    <t>min.  28 мм</t>
  </si>
  <si>
    <t>max. 500 мм</t>
  </si>
  <si>
    <t>922.13.859</t>
  </si>
  <si>
    <t>Петля прихована К7000 F2 нікельована матова 180° вага дверей: 50кг</t>
  </si>
  <si>
    <t>min.  769 мм</t>
  </si>
  <si>
    <t>922.24.3X1</t>
  </si>
  <si>
    <t>922.24.3X2</t>
  </si>
  <si>
    <t>900.29.042</t>
  </si>
  <si>
    <t>900.29.046</t>
  </si>
  <si>
    <t>900.29.047</t>
  </si>
  <si>
    <t>900.50.272</t>
  </si>
  <si>
    <t>900.50.276</t>
  </si>
  <si>
    <t>900.50.277</t>
  </si>
  <si>
    <t>900.52.263</t>
  </si>
  <si>
    <t>900.53.203</t>
  </si>
  <si>
    <t>900.53.204</t>
  </si>
  <si>
    <t>900.53.205</t>
  </si>
  <si>
    <t>900.54.203</t>
  </si>
  <si>
    <t>900.54.204</t>
  </si>
  <si>
    <t>900.54.205</t>
  </si>
  <si>
    <t>900.82.360</t>
  </si>
  <si>
    <t>900.83.071</t>
  </si>
  <si>
    <t>900.83.360</t>
  </si>
  <si>
    <t>900.83.362</t>
  </si>
  <si>
    <t>900.91.754</t>
  </si>
  <si>
    <t>900.92.086</t>
  </si>
  <si>
    <t>900.92.253</t>
  </si>
  <si>
    <t>900.92.262</t>
  </si>
  <si>
    <t>900.92.266</t>
  </si>
  <si>
    <t>900.92.308</t>
  </si>
  <si>
    <t>900.93.081</t>
  </si>
  <si>
    <t>900.93.086</t>
  </si>
  <si>
    <t>900.93.253</t>
  </si>
  <si>
    <t>900.93.260</t>
  </si>
  <si>
    <t>900.93.262</t>
  </si>
  <si>
    <t>900.93.263</t>
  </si>
  <si>
    <t>900.93.266</t>
  </si>
  <si>
    <t>900.93.308</t>
  </si>
  <si>
    <t>901.02.343</t>
  </si>
  <si>
    <t>901.02.463</t>
  </si>
  <si>
    <t>901.81.17X</t>
  </si>
  <si>
    <t>901.82.036</t>
  </si>
  <si>
    <t>901.82.064</t>
  </si>
  <si>
    <t>901.82.076</t>
  </si>
  <si>
    <t>901.82.084</t>
  </si>
  <si>
    <t>901.82.174</t>
  </si>
  <si>
    <t>901.82.17X</t>
  </si>
  <si>
    <t>901.82.192</t>
  </si>
  <si>
    <t>901.82.197</t>
  </si>
  <si>
    <t>901.83.036</t>
  </si>
  <si>
    <t>901.83.067</t>
  </si>
  <si>
    <t>901.83.076</t>
  </si>
  <si>
    <t>901.83.084</t>
  </si>
  <si>
    <t>901.83.174</t>
  </si>
  <si>
    <t>901.83.192</t>
  </si>
  <si>
    <t>901.83.196</t>
  </si>
  <si>
    <t>901.83.197</t>
  </si>
  <si>
    <t>901.92.550</t>
  </si>
  <si>
    <t>901.92.552</t>
  </si>
  <si>
    <t>901.92.555</t>
  </si>
  <si>
    <t>901.92.721</t>
  </si>
  <si>
    <t>901.92.722</t>
  </si>
  <si>
    <t>901.92.724</t>
  </si>
  <si>
    <t>901.92.742</t>
  </si>
  <si>
    <t>901.93.550</t>
  </si>
  <si>
    <t>901.93.552</t>
  </si>
  <si>
    <t>901.93.555</t>
  </si>
  <si>
    <t>901.93.721</t>
  </si>
  <si>
    <t>901.93.722</t>
  </si>
  <si>
    <t>901.93.724</t>
  </si>
  <si>
    <t>901.93.742</t>
  </si>
  <si>
    <t>901.93.761</t>
  </si>
  <si>
    <t>901.93.762</t>
  </si>
  <si>
    <t>901.93.764</t>
  </si>
  <si>
    <t>902.20.221</t>
  </si>
  <si>
    <t>902.20.251</t>
  </si>
  <si>
    <t>902.20.350</t>
  </si>
  <si>
    <t>902.20.410</t>
  </si>
  <si>
    <t>902.21.848</t>
  </si>
  <si>
    <t>902.21.868</t>
  </si>
  <si>
    <t>902.21.878</t>
  </si>
  <si>
    <t>902.22.910</t>
  </si>
  <si>
    <t>902.50.088</t>
  </si>
  <si>
    <t>902.50.128</t>
  </si>
  <si>
    <t>902.52.518</t>
  </si>
  <si>
    <t>902.52.528</t>
  </si>
  <si>
    <t>902.53.000</t>
  </si>
  <si>
    <t>902.53.518</t>
  </si>
  <si>
    <t>902.53.528</t>
  </si>
  <si>
    <t>902.83.036</t>
  </si>
  <si>
    <t>902.83.212</t>
  </si>
  <si>
    <t>902.92.030</t>
  </si>
  <si>
    <t>902.92.031</t>
  </si>
  <si>
    <t>902.92.034</t>
  </si>
  <si>
    <t>902.92.036</t>
  </si>
  <si>
    <t>902.92.037</t>
  </si>
  <si>
    <t>902.92.038</t>
  </si>
  <si>
    <t>902.92.058</t>
  </si>
  <si>
    <t>902.92.120</t>
  </si>
  <si>
    <t>902.92.324</t>
  </si>
  <si>
    <t>902.92.334</t>
  </si>
  <si>
    <t>902.92.828</t>
  </si>
  <si>
    <t>902.92.978</t>
  </si>
  <si>
    <t>902.93.000</t>
  </si>
  <si>
    <t>902.93.030</t>
  </si>
  <si>
    <t>902.93.031</t>
  </si>
  <si>
    <t>902.93.034</t>
  </si>
  <si>
    <t>902.93.036</t>
  </si>
  <si>
    <t>902.93.037</t>
  </si>
  <si>
    <t>902.93.038</t>
  </si>
  <si>
    <t>902.93.058</t>
  </si>
  <si>
    <t>902.93.070</t>
  </si>
  <si>
    <t>902.93.108</t>
  </si>
  <si>
    <t>902.93.120</t>
  </si>
  <si>
    <t>902.93.160</t>
  </si>
  <si>
    <t>902.93.324</t>
  </si>
  <si>
    <t>902.93.334</t>
  </si>
  <si>
    <t>902.93.978</t>
  </si>
  <si>
    <t>902.93.988</t>
  </si>
  <si>
    <t>903.00.021</t>
  </si>
  <si>
    <t>903.00.394</t>
  </si>
  <si>
    <t>903.00.453</t>
  </si>
  <si>
    <t>903.00.463</t>
  </si>
  <si>
    <t>903.00.473</t>
  </si>
  <si>
    <t>903.00.543</t>
  </si>
  <si>
    <t>903.00.544</t>
  </si>
  <si>
    <t>903.00.545</t>
  </si>
  <si>
    <t>903.00.553</t>
  </si>
  <si>
    <t>903.00.554</t>
  </si>
  <si>
    <t>903.00.555</t>
  </si>
  <si>
    <t>903.03.000</t>
  </si>
  <si>
    <t>903.22.256</t>
  </si>
  <si>
    <t>903.53.740</t>
  </si>
  <si>
    <t>903.54.514</t>
  </si>
  <si>
    <t>903.79.216</t>
  </si>
  <si>
    <t>903.79.217</t>
  </si>
  <si>
    <t>903.82.110</t>
  </si>
  <si>
    <t>903.82.111</t>
  </si>
  <si>
    <t>903.82.120</t>
  </si>
  <si>
    <t>903.82.123</t>
  </si>
  <si>
    <t>903.82.130</t>
  </si>
  <si>
    <t>903.82.131</t>
  </si>
  <si>
    <t>903.82.140</t>
  </si>
  <si>
    <t>903.82.141</t>
  </si>
  <si>
    <t>903.82.151</t>
  </si>
  <si>
    <t>903.82.163</t>
  </si>
  <si>
    <t>903.82.183</t>
  </si>
  <si>
    <t>903.82.191</t>
  </si>
  <si>
    <t>903.82.211</t>
  </si>
  <si>
    <t>903.83.110</t>
  </si>
  <si>
    <t>903.83.111</t>
  </si>
  <si>
    <t>903.83.120</t>
  </si>
  <si>
    <t>903.83.123</t>
  </si>
  <si>
    <t>903.83.130</t>
  </si>
  <si>
    <t>903.83.131</t>
  </si>
  <si>
    <t>903.83.140</t>
  </si>
  <si>
    <t>903.83.141</t>
  </si>
  <si>
    <t>903.83.163</t>
  </si>
  <si>
    <t>903.83.183</t>
  </si>
  <si>
    <t>903.83.261</t>
  </si>
  <si>
    <t>903.83.264</t>
  </si>
  <si>
    <t>903.91.144</t>
  </si>
  <si>
    <t>903.92.081</t>
  </si>
  <si>
    <t>903.92.085</t>
  </si>
  <si>
    <t>903.92.110</t>
  </si>
  <si>
    <t>903.92.144</t>
  </si>
  <si>
    <t>903.92.260</t>
  </si>
  <si>
    <t>903.92.261</t>
  </si>
  <si>
    <t>903.92.264</t>
  </si>
  <si>
    <t>903.92.265</t>
  </si>
  <si>
    <t>903.92.280</t>
  </si>
  <si>
    <t>903.92.281</t>
  </si>
  <si>
    <t>903.92.300</t>
  </si>
  <si>
    <t>903.92.301</t>
  </si>
  <si>
    <t>903.92.361</t>
  </si>
  <si>
    <t>903.92.523</t>
  </si>
  <si>
    <t>903.92.760</t>
  </si>
  <si>
    <t>903.92.761</t>
  </si>
  <si>
    <t>903.92.790</t>
  </si>
  <si>
    <t>903.92.791</t>
  </si>
  <si>
    <t>903.93.085</t>
  </si>
  <si>
    <t>903.93.260</t>
  </si>
  <si>
    <t>903.93.261</t>
  </si>
  <si>
    <t>903.93.264</t>
  </si>
  <si>
    <t>903.93.265</t>
  </si>
  <si>
    <t>903.93.280</t>
  </si>
  <si>
    <t>903.93.281</t>
  </si>
  <si>
    <t>903.93.300</t>
  </si>
  <si>
    <t>903.93.301</t>
  </si>
  <si>
    <t>903.93.361</t>
  </si>
  <si>
    <t>903.93.523</t>
  </si>
  <si>
    <t>903.93.537</t>
  </si>
  <si>
    <t>903.93.760</t>
  </si>
  <si>
    <t>903.93.761</t>
  </si>
  <si>
    <t>903.93.790</t>
  </si>
  <si>
    <t>903.93.791</t>
  </si>
  <si>
    <t>904.20.011</t>
  </si>
  <si>
    <t>904.20.071</t>
  </si>
  <si>
    <t>904.20.141</t>
  </si>
  <si>
    <t>904.50.431</t>
  </si>
  <si>
    <t>904.53.001</t>
  </si>
  <si>
    <t>904.81.369</t>
  </si>
  <si>
    <t>904.83.369</t>
  </si>
  <si>
    <t>904.92.309</t>
  </si>
  <si>
    <t>904.93.011</t>
  </si>
  <si>
    <t>904.93.071</t>
  </si>
  <si>
    <t>904.93.141</t>
  </si>
  <si>
    <t>904.93.309</t>
  </si>
  <si>
    <t>905.00.045</t>
  </si>
  <si>
    <t>905.00.054</t>
  </si>
  <si>
    <t>905.60.441</t>
  </si>
  <si>
    <t>905.62.031</t>
  </si>
  <si>
    <t>905.82.079</t>
  </si>
  <si>
    <t>905.83.071</t>
  </si>
  <si>
    <t>905.83.079</t>
  </si>
  <si>
    <t>909.09.910</t>
  </si>
  <si>
    <t>909.60.165</t>
  </si>
  <si>
    <t>909.60.166</t>
  </si>
  <si>
    <t>909.61.212</t>
  </si>
  <si>
    <t>909.61.525</t>
  </si>
  <si>
    <t>910.52.802</t>
  </si>
  <si>
    <t>911.03.126</t>
  </si>
  <si>
    <t>911.13.013</t>
  </si>
  <si>
    <t>911.13.017</t>
  </si>
  <si>
    <t>911.13.018</t>
  </si>
  <si>
    <t>911.30.151</t>
  </si>
  <si>
    <t>911.39.127</t>
  </si>
  <si>
    <t>911.39.287</t>
  </si>
  <si>
    <t>911.52.080</t>
  </si>
  <si>
    <t>911.52.081</t>
  </si>
  <si>
    <t>911.52.082</t>
  </si>
  <si>
    <t>911.52.431</t>
  </si>
  <si>
    <t>911.52.433</t>
  </si>
  <si>
    <t>911.52.680</t>
  </si>
  <si>
    <t>911.52.681</t>
  </si>
  <si>
    <t>911.53.431</t>
  </si>
  <si>
    <t>916.80.200</t>
  </si>
  <si>
    <t>916.80.201</t>
  </si>
  <si>
    <t>916.80.202</t>
  </si>
  <si>
    <t>916.80.203</t>
  </si>
  <si>
    <t>916.80.204</t>
  </si>
  <si>
    <t>916.80.205</t>
  </si>
  <si>
    <t>916.80.206</t>
  </si>
  <si>
    <t>916.80.207</t>
  </si>
  <si>
    <t>916.80.208</t>
  </si>
  <si>
    <t>916.80.209</t>
  </si>
  <si>
    <t>916.80.210</t>
  </si>
  <si>
    <t>916.80.211</t>
  </si>
  <si>
    <t>916.80.212</t>
  </si>
  <si>
    <t>916.80.213</t>
  </si>
  <si>
    <t>916.80.302</t>
  </si>
  <si>
    <t>916.80.312</t>
  </si>
  <si>
    <t>916.80.313</t>
  </si>
  <si>
    <t>916.80.314</t>
  </si>
  <si>
    <t>916.80.315</t>
  </si>
  <si>
    <t>916.80.316</t>
  </si>
  <si>
    <t>916.80.317</t>
  </si>
  <si>
    <t>916.80.318</t>
  </si>
  <si>
    <t>916.80.319</t>
  </si>
  <si>
    <t>916.80.320</t>
  </si>
  <si>
    <t>916.80.321</t>
  </si>
  <si>
    <t>916.80.332</t>
  </si>
  <si>
    <t>916.80.333</t>
  </si>
  <si>
    <t>916.80.334</t>
  </si>
  <si>
    <t>916.80.335</t>
  </si>
  <si>
    <t>916.80.336</t>
  </si>
  <si>
    <t>916.80.337</t>
  </si>
  <si>
    <t>916.80.338</t>
  </si>
  <si>
    <t>916.80.339</t>
  </si>
  <si>
    <t>916.80.340</t>
  </si>
  <si>
    <t>916.80.341</t>
  </si>
  <si>
    <t>916.80.354</t>
  </si>
  <si>
    <t>916.80.355</t>
  </si>
  <si>
    <t>916.80.356</t>
  </si>
  <si>
    <t>916.80.357</t>
  </si>
  <si>
    <t>916.80.358</t>
  </si>
  <si>
    <t>916.80.359</t>
  </si>
  <si>
    <t>916.80.360</t>
  </si>
  <si>
    <t>916.80.361</t>
  </si>
  <si>
    <t>916.80.362</t>
  </si>
  <si>
    <t>916.80.363</t>
  </si>
  <si>
    <t>916.80.364</t>
  </si>
  <si>
    <t>916.80.365</t>
  </si>
  <si>
    <t>916.80.376</t>
  </si>
  <si>
    <t>916.80.377</t>
  </si>
  <si>
    <t>916.80.378</t>
  </si>
  <si>
    <t>916.80.379</t>
  </si>
  <si>
    <t>916.80.380</t>
  </si>
  <si>
    <t>916.80.381</t>
  </si>
  <si>
    <t>916.80.382</t>
  </si>
  <si>
    <t>916.80.383</t>
  </si>
  <si>
    <t>916.80.384</t>
  </si>
  <si>
    <t>916.80.385</t>
  </si>
  <si>
    <t>916.80.398</t>
  </si>
  <si>
    <t>916.80.399</t>
  </si>
  <si>
    <t>916.80.400</t>
  </si>
  <si>
    <t>916.80.401</t>
  </si>
  <si>
    <t>916.80.402</t>
  </si>
  <si>
    <t>916.80.403</t>
  </si>
  <si>
    <t>916.80.404</t>
  </si>
  <si>
    <t>916.80.405</t>
  </si>
  <si>
    <t>916.80.422</t>
  </si>
  <si>
    <t>916.80.423</t>
  </si>
  <si>
    <t>916.80.424</t>
  </si>
  <si>
    <t>916.80.425</t>
  </si>
  <si>
    <t>916.80.444</t>
  </si>
  <si>
    <t>916.80.445</t>
  </si>
  <si>
    <t>916.80.512</t>
  </si>
  <si>
    <t>916.80.513</t>
  </si>
  <si>
    <t>916.80.514</t>
  </si>
  <si>
    <t>916.80.515</t>
  </si>
  <si>
    <t>916.80.530</t>
  </si>
  <si>
    <t>916.80.531</t>
  </si>
  <si>
    <t>916.80.532</t>
  </si>
  <si>
    <t>916.80.533</t>
  </si>
  <si>
    <t>916.80.535</t>
  </si>
  <si>
    <t>916.80.550</t>
  </si>
  <si>
    <t>916.80.551</t>
  </si>
  <si>
    <t>916.80.552</t>
  </si>
  <si>
    <t>916.80.553</t>
  </si>
  <si>
    <t>916.80.554</t>
  </si>
  <si>
    <t>916.80.555</t>
  </si>
  <si>
    <t>916.80.556</t>
  </si>
  <si>
    <t>916.80.557</t>
  </si>
  <si>
    <t>916.80.558</t>
  </si>
  <si>
    <t>916.80.559</t>
  </si>
  <si>
    <t>916.80.562</t>
  </si>
  <si>
    <t>916.80.563</t>
  </si>
  <si>
    <t>916.80.564</t>
  </si>
  <si>
    <t>916.80.565</t>
  </si>
  <si>
    <t>916.80.574</t>
  </si>
  <si>
    <t>916.80.575</t>
  </si>
  <si>
    <t>916.80.576</t>
  </si>
  <si>
    <t>916.80.577</t>
  </si>
  <si>
    <t>916.80.578</t>
  </si>
  <si>
    <t>916.80.579</t>
  </si>
  <si>
    <t>916.80.582</t>
  </si>
  <si>
    <t>916.80.583</t>
  </si>
  <si>
    <t>916.80.584</t>
  </si>
  <si>
    <t>916.80.585</t>
  </si>
  <si>
    <t>916.80.594</t>
  </si>
  <si>
    <t>916.80.595</t>
  </si>
  <si>
    <t>916.80.596</t>
  </si>
  <si>
    <t>916.80.597</t>
  </si>
  <si>
    <t>916.80.598</t>
  </si>
  <si>
    <t>916.80.599</t>
  </si>
  <si>
    <t>916.80.602</t>
  </si>
  <si>
    <t>916.80.603</t>
  </si>
  <si>
    <t>916.80.614</t>
  </si>
  <si>
    <t>916.80.615</t>
  </si>
  <si>
    <t>916.80.616</t>
  </si>
  <si>
    <t>916.80.617</t>
  </si>
  <si>
    <t>917.37.100</t>
  </si>
  <si>
    <t>917.37.200</t>
  </si>
  <si>
    <t>917.37.202</t>
  </si>
  <si>
    <t>917.57.900</t>
  </si>
  <si>
    <t>922.08.440</t>
  </si>
  <si>
    <t>922.08.447</t>
  </si>
  <si>
    <t>922.13.869</t>
  </si>
  <si>
    <t>924.01.271</t>
  </si>
  <si>
    <t>924.17.30X</t>
  </si>
  <si>
    <t>938.11.240</t>
  </si>
  <si>
    <t>938.11.420</t>
  </si>
  <si>
    <t>938.11.440</t>
  </si>
  <si>
    <t>938.11.520</t>
  </si>
  <si>
    <t>938.11.540</t>
  </si>
  <si>
    <t>940.40.009</t>
  </si>
  <si>
    <t>940.64.033</t>
  </si>
  <si>
    <t>940.90.093</t>
  </si>
  <si>
    <t>940.90.094</t>
  </si>
  <si>
    <t>941.13.535</t>
  </si>
  <si>
    <t>941.13.835</t>
  </si>
  <si>
    <t>981.49.030</t>
  </si>
  <si>
    <t>981.49.202</t>
  </si>
  <si>
    <t>981.49.204</t>
  </si>
  <si>
    <t>981.49.206</t>
  </si>
  <si>
    <t>981.49.501</t>
  </si>
  <si>
    <t>981.49.535</t>
  </si>
  <si>
    <t>986.08.000</t>
  </si>
  <si>
    <t>987.28.000</t>
  </si>
  <si>
    <t>987.28.008</t>
  </si>
  <si>
    <t>987.28.010</t>
  </si>
  <si>
    <t>900.82.871</t>
  </si>
  <si>
    <t>901.04.332</t>
  </si>
  <si>
    <t>901.50.042</t>
  </si>
  <si>
    <t>901.51.042</t>
  </si>
  <si>
    <t>901.52.042</t>
  </si>
  <si>
    <t>901.53.042</t>
  </si>
  <si>
    <t>901.54.042</t>
  </si>
  <si>
    <t>901.61.030</t>
  </si>
  <si>
    <t>901.61.042</t>
  </si>
  <si>
    <t>901.62.030</t>
  </si>
  <si>
    <t>901.63.030</t>
  </si>
  <si>
    <t>901.63.042</t>
  </si>
  <si>
    <t>901.64.030</t>
  </si>
  <si>
    <t>901.64.042</t>
  </si>
  <si>
    <t>901.70.042</t>
  </si>
  <si>
    <t>901.91.030</t>
  </si>
  <si>
    <t>901.91.042</t>
  </si>
  <si>
    <t>901.91.142</t>
  </si>
  <si>
    <t>901.92.030</t>
  </si>
  <si>
    <t>901.92.142</t>
  </si>
  <si>
    <t>901.92.281</t>
  </si>
  <si>
    <t>901.93.030</t>
  </si>
  <si>
    <t>901.93.042</t>
  </si>
  <si>
    <t>901.93.142</t>
  </si>
  <si>
    <t>901.95.142</t>
  </si>
  <si>
    <t>902.34.370</t>
  </si>
  <si>
    <t>902.34.430</t>
  </si>
  <si>
    <t>903.00.001</t>
  </si>
  <si>
    <t>903.00.011</t>
  </si>
  <si>
    <t>903.00.016</t>
  </si>
  <si>
    <t>903.00.019</t>
  </si>
  <si>
    <t>903.00.020</t>
  </si>
  <si>
    <t>903.00.026</t>
  </si>
  <si>
    <t>903.01.530</t>
  </si>
  <si>
    <t>903.01.535</t>
  </si>
  <si>
    <t>903.02.530</t>
  </si>
  <si>
    <t>903.02.535</t>
  </si>
  <si>
    <t>903.02.746</t>
  </si>
  <si>
    <t>903.02.747</t>
  </si>
  <si>
    <t>903.02.787</t>
  </si>
  <si>
    <t>903.02.793</t>
  </si>
  <si>
    <t>903.03.690</t>
  </si>
  <si>
    <t>903.81.150</t>
  </si>
  <si>
    <t>903.81.151</t>
  </si>
  <si>
    <t>903.82.070</t>
  </si>
  <si>
    <t>903.82.071</t>
  </si>
  <si>
    <t>903.82.190</t>
  </si>
  <si>
    <t>903.82.201</t>
  </si>
  <si>
    <t>903.82.220</t>
  </si>
  <si>
    <t>903.83.190</t>
  </si>
  <si>
    <t>903.83.220</t>
  </si>
  <si>
    <t>903.91.764</t>
  </si>
  <si>
    <t>903.92.728</t>
  </si>
  <si>
    <t>904.00.461</t>
  </si>
  <si>
    <t>909.91.450</t>
  </si>
  <si>
    <t>910.52.800</t>
  </si>
  <si>
    <t>910.52.801</t>
  </si>
  <si>
    <t>911.22.699</t>
  </si>
  <si>
    <t>911.39.290</t>
  </si>
  <si>
    <t>911.39.29X</t>
  </si>
  <si>
    <t>911.39.2X9</t>
  </si>
  <si>
    <t>911.39.502</t>
  </si>
  <si>
    <t>911.39.50X</t>
  </si>
  <si>
    <t>911.39.52X</t>
  </si>
  <si>
    <t>911.39.5X2</t>
  </si>
  <si>
    <t>911.39.90X</t>
  </si>
  <si>
    <t>911.62.290</t>
  </si>
  <si>
    <t>911.62.291</t>
  </si>
  <si>
    <t>912.05.261</t>
  </si>
  <si>
    <t>912.05.320</t>
  </si>
  <si>
    <t>912.05.324</t>
  </si>
  <si>
    <t>916.80.30X</t>
  </si>
  <si>
    <t>917.81.710</t>
  </si>
  <si>
    <t>917.81.720</t>
  </si>
  <si>
    <t>917.81.730</t>
  </si>
  <si>
    <t>917.81.740</t>
  </si>
  <si>
    <t>922.15.540</t>
  </si>
  <si>
    <t>922.15.542</t>
  </si>
  <si>
    <t>922.15.587</t>
  </si>
  <si>
    <t>922.15.589</t>
  </si>
  <si>
    <t>922.15.605</t>
  </si>
  <si>
    <t>922.15.652</t>
  </si>
  <si>
    <t>922.15.653</t>
  </si>
  <si>
    <t>922.41.670</t>
  </si>
  <si>
    <t>922.43.670</t>
  </si>
  <si>
    <t>926.30.020</t>
  </si>
  <si>
    <t>927.02.471</t>
  </si>
  <si>
    <t>927.91.90X</t>
  </si>
  <si>
    <t>927.91.91X</t>
  </si>
  <si>
    <t>927.91.92X</t>
  </si>
  <si>
    <t>927.91.93X</t>
  </si>
  <si>
    <t>927.91.94X</t>
  </si>
  <si>
    <t>927.91.95X</t>
  </si>
  <si>
    <t>931.16.361</t>
  </si>
  <si>
    <t>931.16.369</t>
  </si>
  <si>
    <t>931.61.061</t>
  </si>
  <si>
    <t>931.61.062</t>
  </si>
  <si>
    <t>931.61.063</t>
  </si>
  <si>
    <t>931.61.064</t>
  </si>
  <si>
    <t>931.61.065</t>
  </si>
  <si>
    <t>931.61.071</t>
  </si>
  <si>
    <t>931.61.072</t>
  </si>
  <si>
    <t>931.61.073</t>
  </si>
  <si>
    <t>931.61.074</t>
  </si>
  <si>
    <t>941.00.037</t>
  </si>
  <si>
    <t>942.32.600</t>
  </si>
  <si>
    <t>942.35.002</t>
  </si>
  <si>
    <t>942.35.660</t>
  </si>
  <si>
    <t>950.09.600</t>
  </si>
  <si>
    <t>950.09.602</t>
  </si>
  <si>
    <t>950.10.483</t>
  </si>
  <si>
    <t>959.23.040</t>
  </si>
  <si>
    <t>959.23.050</t>
  </si>
  <si>
    <t>981.49.320</t>
  </si>
  <si>
    <t>981.49.321</t>
  </si>
  <si>
    <t>987.11.240</t>
  </si>
  <si>
    <t>987.11.340</t>
  </si>
  <si>
    <t>T-Snap</t>
  </si>
  <si>
    <t xml:space="preserve"> 40 мм</t>
  </si>
  <si>
    <t>922.13.839</t>
  </si>
  <si>
    <t>922.13.830</t>
  </si>
  <si>
    <t>922.13.837</t>
  </si>
  <si>
    <t>922.13.850</t>
  </si>
  <si>
    <t>922.13.857</t>
  </si>
  <si>
    <t>922.13.877</t>
  </si>
  <si>
    <t>902.00.301</t>
  </si>
  <si>
    <t>902.59.210</t>
  </si>
  <si>
    <t>902.59.280</t>
  </si>
  <si>
    <t>902.93.896</t>
  </si>
  <si>
    <t>903.00.514</t>
  </si>
  <si>
    <t>903.00.516</t>
  </si>
  <si>
    <t>903.30.010</t>
  </si>
  <si>
    <t>903.30.014</t>
  </si>
  <si>
    <t>903.30.018</t>
  </si>
  <si>
    <t>922.13.860</t>
  </si>
  <si>
    <t>922.13.867</t>
  </si>
  <si>
    <t>940.82.040</t>
  </si>
  <si>
    <t>940.82.070</t>
  </si>
  <si>
    <t>940.92.005</t>
  </si>
  <si>
    <t>940.92.006</t>
  </si>
  <si>
    <t xml:space="preserve"> max.  40 кг (для двох дверей)</t>
  </si>
  <si>
    <t>943.16.00H</t>
  </si>
  <si>
    <t>943.16.0H0</t>
  </si>
  <si>
    <t>943.16.H00</t>
  </si>
  <si>
    <t>927.91.6X6</t>
  </si>
  <si>
    <t>Циліндр двосторонній латунь нікельований 27/27 мм</t>
  </si>
  <si>
    <t>Циліндр двосторонній латунь нікельований 27/31 мм</t>
  </si>
  <si>
    <t>Циліндр двосторонній латунь нікельований 31/31 мм</t>
  </si>
  <si>
    <t xml:space="preserve">Циліндр двосторонній латунь нікельований 31/35 мм </t>
  </si>
  <si>
    <t>Циліндр двосторонній латунь нікельований 31/55 мм</t>
  </si>
  <si>
    <t>Циліндр двосторонній латунь нікельований 35/35 мм</t>
  </si>
  <si>
    <t>Циліндр двосторонній латунь нікельований 35/40 мм</t>
  </si>
  <si>
    <t>Циліндр двосторонній латунь нікельований 35/ 55 мм</t>
  </si>
  <si>
    <t>Циліндр двосторонній латунь нікельований 40/50 мм</t>
  </si>
  <si>
    <t>Циліндр двосторонній латунь нікельований 40/55 мм</t>
  </si>
  <si>
    <t>Циліндр двосторонній латунь нікельований 50/55 мм</t>
  </si>
  <si>
    <t>Циліндр з закруткою латунний нікельований 27/31 мм</t>
  </si>
  <si>
    <t>Циліндр з закруткою латунний нікельований 27/40 мм</t>
  </si>
  <si>
    <t>Циліндр з закруткою латунний нікельований 31/27 мм</t>
  </si>
  <si>
    <t>Циліндр з закруткою латунний нікельований 31/35 мм</t>
  </si>
  <si>
    <t xml:space="preserve">Циліндр з закруткою латунний нікельований 35/27 мм </t>
  </si>
  <si>
    <t>Циліндр з закруткою латунний нікельований 35/35 мм</t>
  </si>
  <si>
    <t>Циліндр з закруткою латунний нікельований 35/40 мм</t>
  </si>
  <si>
    <t>Циліндр з закруткою латунний нікельований 40/27 мм</t>
  </si>
  <si>
    <t>Циліндр з закруткою латунний нікельований 40/31 мм</t>
  </si>
  <si>
    <t>Циліндр з закруткою латунний нікельований 40/35 мм</t>
  </si>
  <si>
    <t>Циліндр з закруткою латунний нікельований 40/40 мм</t>
  </si>
  <si>
    <t>Циліндр з закруткою латунний нікельований 40/45 мм</t>
  </si>
  <si>
    <t>Циліндр з закруткою латунний нікельований 40/50 мм</t>
  </si>
  <si>
    <t>Циліндр з закруткою латунний нікельований 45/40 мм</t>
  </si>
  <si>
    <t>Циліндр з закруткою латунний нікельований 45/45 мм</t>
  </si>
  <si>
    <t>Циліндр з закруткою латунний нікельований 45/50 мм</t>
  </si>
  <si>
    <t>Циліндр з закруткою латунний нікельований 50/40 мм</t>
  </si>
  <si>
    <t>Циліндр з закруткою латунний нікельований 50/45мм</t>
  </si>
  <si>
    <t>Циліндр з закруткою латунний нікельований 50/50 мм</t>
  </si>
  <si>
    <t>922.12.X01</t>
  </si>
  <si>
    <t>922.12.X02</t>
  </si>
  <si>
    <t>922.12.X03</t>
  </si>
  <si>
    <t>922.12.X04</t>
  </si>
  <si>
    <t>922.12.X05</t>
  </si>
  <si>
    <t>922.12.X06</t>
  </si>
  <si>
    <t>922.12.X07</t>
  </si>
  <si>
    <t>902.22.900</t>
  </si>
  <si>
    <t>902.55.192</t>
  </si>
  <si>
    <t>905.01.100</t>
  </si>
  <si>
    <t>905.01.121</t>
  </si>
  <si>
    <t>907.37.307</t>
  </si>
  <si>
    <t>911.22.56X</t>
  </si>
  <si>
    <t>911.22.690</t>
  </si>
  <si>
    <t>911.22.698</t>
  </si>
  <si>
    <t>911.26.560</t>
  </si>
  <si>
    <t>911.26.569</t>
  </si>
  <si>
    <t>911.39.085</t>
  </si>
  <si>
    <t>911.39.94X</t>
  </si>
  <si>
    <t>911.56.143</t>
  </si>
  <si>
    <t>911.59.321</t>
  </si>
  <si>
    <t>916.21.102</t>
  </si>
  <si>
    <t>917.81.761</t>
  </si>
  <si>
    <t>917.81.771</t>
  </si>
  <si>
    <t>922.13.819</t>
  </si>
  <si>
    <t>922.13.829</t>
  </si>
  <si>
    <t>922.22.900</t>
  </si>
  <si>
    <t>922.22.909</t>
  </si>
  <si>
    <t>922.33.111</t>
  </si>
  <si>
    <t>922.63.000</t>
  </si>
  <si>
    <t>922.63.046</t>
  </si>
  <si>
    <t>922.63.146</t>
  </si>
  <si>
    <t>924.15.403</t>
  </si>
  <si>
    <t>924.19.01X</t>
  </si>
  <si>
    <t>924.24.810</t>
  </si>
  <si>
    <t>926.36.003</t>
  </si>
  <si>
    <t>926.36.103</t>
  </si>
  <si>
    <t>926.36.203</t>
  </si>
  <si>
    <t>926.36.303</t>
  </si>
  <si>
    <t>927.02.103</t>
  </si>
  <si>
    <t>927.91.036</t>
  </si>
  <si>
    <t>931.09.200</t>
  </si>
  <si>
    <t>931.09.230</t>
  </si>
  <si>
    <t>940.42.0X1</t>
  </si>
  <si>
    <t>940.60.0X1</t>
  </si>
  <si>
    <t>940.82.X11</t>
  </si>
  <si>
    <t>941.00.354</t>
  </si>
  <si>
    <t>941.01.120</t>
  </si>
  <si>
    <t>941.01.220</t>
  </si>
  <si>
    <t>941.20.257</t>
  </si>
  <si>
    <t>941.24.083</t>
  </si>
  <si>
    <t>941.24.925</t>
  </si>
  <si>
    <t>950.09.590</t>
  </si>
  <si>
    <t>950.09.593</t>
  </si>
  <si>
    <t>950.11.03X</t>
  </si>
  <si>
    <t>950.12.005</t>
  </si>
  <si>
    <t>950.12.013</t>
  </si>
  <si>
    <t>950.12.015</t>
  </si>
  <si>
    <t>950.12.023</t>
  </si>
  <si>
    <t>950.12.025</t>
  </si>
  <si>
    <t>950.12.033</t>
  </si>
  <si>
    <t>950.12.035</t>
  </si>
  <si>
    <t>950.12.073</t>
  </si>
  <si>
    <t>950.12.079</t>
  </si>
  <si>
    <t>950.12.083</t>
  </si>
  <si>
    <t>950.12.087</t>
  </si>
  <si>
    <t>950.12.097</t>
  </si>
  <si>
    <t>950.12.103</t>
  </si>
  <si>
    <t>950.12.105</t>
  </si>
  <si>
    <t>950.12.113</t>
  </si>
  <si>
    <t>950.12.115</t>
  </si>
  <si>
    <t>950.12.125</t>
  </si>
  <si>
    <t>950.12.133</t>
  </si>
  <si>
    <t>950.12.135</t>
  </si>
  <si>
    <t>981.49.217</t>
  </si>
  <si>
    <t>986.00.220</t>
  </si>
  <si>
    <t>986.10.045</t>
  </si>
  <si>
    <t>986.10.050</t>
  </si>
  <si>
    <t>986.10.055</t>
  </si>
  <si>
    <t>986.10.070</t>
  </si>
  <si>
    <t>986.12.019</t>
  </si>
  <si>
    <t>987.28.020</t>
  </si>
  <si>
    <t>Петля приховна K3000 3D колір: F2 нікельована матова 180°                              вага дверей: 45/60 кг</t>
  </si>
  <si>
    <t>927.91.96X</t>
  </si>
  <si>
    <t>927.91.97X</t>
  </si>
  <si>
    <t>927.91.98X</t>
  </si>
  <si>
    <t>927.91.99X</t>
  </si>
  <si>
    <t>927.91.9X1</t>
  </si>
  <si>
    <t>927.91.9X2</t>
  </si>
  <si>
    <t>900.29.091</t>
  </si>
  <si>
    <t>900.62.031</t>
  </si>
  <si>
    <t>900.82.091</t>
  </si>
  <si>
    <t>901.02.323</t>
  </si>
  <si>
    <t>901.02.473</t>
  </si>
  <si>
    <t>901.04.302</t>
  </si>
  <si>
    <t>901.04.304</t>
  </si>
  <si>
    <t>902.96.884</t>
  </si>
  <si>
    <t>902.96.894</t>
  </si>
  <si>
    <t>903.02.734</t>
  </si>
  <si>
    <t>903.02.744</t>
  </si>
  <si>
    <t>903.03.960</t>
  </si>
  <si>
    <t>903.70.008</t>
  </si>
  <si>
    <t>903.82.264</t>
  </si>
  <si>
    <t>903.92.141</t>
  </si>
  <si>
    <t>903.92.381</t>
  </si>
  <si>
    <t>903.92.891</t>
  </si>
  <si>
    <t>903.93.081</t>
  </si>
  <si>
    <t>903.93.141</t>
  </si>
  <si>
    <t>903.93.144</t>
  </si>
  <si>
    <t>903.93.891</t>
  </si>
  <si>
    <t>903.95.240</t>
  </si>
  <si>
    <t>905.01.110</t>
  </si>
  <si>
    <t>905.01.120</t>
  </si>
  <si>
    <t>909.04.863</t>
  </si>
  <si>
    <t>909.04.864</t>
  </si>
  <si>
    <t>909.04.865</t>
  </si>
  <si>
    <t>911.12.013</t>
  </si>
  <si>
    <t>911.22.55X</t>
  </si>
  <si>
    <t>911.22.5X5</t>
  </si>
  <si>
    <t>911.22.6X5</t>
  </si>
  <si>
    <t>911.22.X51</t>
  </si>
  <si>
    <t>911.22.X52</t>
  </si>
  <si>
    <t>911.22.X65</t>
  </si>
  <si>
    <t>911.30.150</t>
  </si>
  <si>
    <t>911.30.154</t>
  </si>
  <si>
    <t>911.30.157</t>
  </si>
  <si>
    <t>911.31.072</t>
  </si>
  <si>
    <t>911.31.073</t>
  </si>
  <si>
    <t>911.31.075</t>
  </si>
  <si>
    <t>911.31.076</t>
  </si>
  <si>
    <t>911.39.083</t>
  </si>
  <si>
    <t>911.39.084</t>
  </si>
  <si>
    <t>911.39.326</t>
  </si>
  <si>
    <t>911.39.790</t>
  </si>
  <si>
    <t>911.39.792</t>
  </si>
  <si>
    <t>911.39.796</t>
  </si>
  <si>
    <t>911.39.9X7</t>
  </si>
  <si>
    <t>911.53.323</t>
  </si>
  <si>
    <t>911.53.324</t>
  </si>
  <si>
    <t>911.53.325</t>
  </si>
  <si>
    <t>911.53.326</t>
  </si>
  <si>
    <t>911.53.327</t>
  </si>
  <si>
    <t>911.53.328</t>
  </si>
  <si>
    <t>911.53.329</t>
  </si>
  <si>
    <t>911.62.384</t>
  </si>
  <si>
    <t>911.62.801</t>
  </si>
  <si>
    <t>917.61.511</t>
  </si>
  <si>
    <t>917.80.460</t>
  </si>
  <si>
    <t>917.90.267</t>
  </si>
  <si>
    <t>924.17.28X</t>
  </si>
  <si>
    <t>924.19.0X1</t>
  </si>
  <si>
    <t>924.19.X18</t>
  </si>
  <si>
    <t>924.19.X19</t>
  </si>
  <si>
    <t>927.02.480</t>
  </si>
  <si>
    <t>927.91.02X</t>
  </si>
  <si>
    <t>927.91.03X</t>
  </si>
  <si>
    <t>927.91.2X4</t>
  </si>
  <si>
    <t>927.91.42X</t>
  </si>
  <si>
    <t>927.91.54X</t>
  </si>
  <si>
    <t>927.91.61X</t>
  </si>
  <si>
    <t>927.91.63X</t>
  </si>
  <si>
    <t>927.91.6X1</t>
  </si>
  <si>
    <t>927.91.6XX</t>
  </si>
  <si>
    <t>927.91.X66</t>
  </si>
  <si>
    <t>931.01.359</t>
  </si>
  <si>
    <t>931.01.369</t>
  </si>
  <si>
    <t>931.01.619</t>
  </si>
  <si>
    <t>931.02.109</t>
  </si>
  <si>
    <t>931.02.119</t>
  </si>
  <si>
    <t>931.02.239</t>
  </si>
  <si>
    <t>937.55.808</t>
  </si>
  <si>
    <t>937.55.818</t>
  </si>
  <si>
    <t>940.42.038</t>
  </si>
  <si>
    <t>940.42.131</t>
  </si>
  <si>
    <t>940.42.1X3</t>
  </si>
  <si>
    <t>940.42.X13</t>
  </si>
  <si>
    <t>940.43.X15</t>
  </si>
  <si>
    <t>940.43.X16</t>
  </si>
  <si>
    <t>940.60.1X3</t>
  </si>
  <si>
    <t>940.60.X13</t>
  </si>
  <si>
    <t>940.66.820</t>
  </si>
  <si>
    <t>940.82.X08</t>
  </si>
  <si>
    <t>940.82.X21</t>
  </si>
  <si>
    <t>940.82.X25</t>
  </si>
  <si>
    <t>940.82.X29</t>
  </si>
  <si>
    <t>940.82.X39</t>
  </si>
  <si>
    <t>940.8X.108</t>
  </si>
  <si>
    <t>940.97.762</t>
  </si>
  <si>
    <t>941.02.1X9</t>
  </si>
  <si>
    <t>941.02.X19</t>
  </si>
  <si>
    <t>941.05.000</t>
  </si>
  <si>
    <t>941.05.001</t>
  </si>
  <si>
    <t>941.05.002</t>
  </si>
  <si>
    <t>941.05.003</t>
  </si>
  <si>
    <t>941.05.100</t>
  </si>
  <si>
    <t>941.05.101</t>
  </si>
  <si>
    <t>941.05.420</t>
  </si>
  <si>
    <t>941.05.421</t>
  </si>
  <si>
    <t>941.05.431</t>
  </si>
  <si>
    <t>941.05.606</t>
  </si>
  <si>
    <t>941.05.616</t>
  </si>
  <si>
    <t>941.05.626</t>
  </si>
  <si>
    <t>941.05.636</t>
  </si>
  <si>
    <t>941.05.646</t>
  </si>
  <si>
    <t>941.05.656</t>
  </si>
  <si>
    <t>941.25.X32</t>
  </si>
  <si>
    <t>941.25.X35</t>
  </si>
  <si>
    <t>941.58.008</t>
  </si>
  <si>
    <t>941.60.072</t>
  </si>
  <si>
    <t>942.61.002</t>
  </si>
  <si>
    <t>942.61.012</t>
  </si>
  <si>
    <t>942.61.016</t>
  </si>
  <si>
    <t>942.61.020</t>
  </si>
  <si>
    <t>942.61.022</t>
  </si>
  <si>
    <t>942.61.032</t>
  </si>
  <si>
    <t>942.61.041</t>
  </si>
  <si>
    <t>942.61.090</t>
  </si>
  <si>
    <t>942.61.660</t>
  </si>
  <si>
    <t>942.61.760</t>
  </si>
  <si>
    <t>942.61.860</t>
  </si>
  <si>
    <t>950.05.563</t>
  </si>
  <si>
    <t>950.11.0X3</t>
  </si>
  <si>
    <t>950.11.X03</t>
  </si>
  <si>
    <t>950.15.543</t>
  </si>
  <si>
    <t>981.25.500</t>
  </si>
  <si>
    <t>981.25.501</t>
  </si>
  <si>
    <t>981.49.021</t>
  </si>
  <si>
    <t>981.49.215</t>
  </si>
  <si>
    <t>981.49.216</t>
  </si>
  <si>
    <t>981.49.249</t>
  </si>
  <si>
    <t>981.49.282</t>
  </si>
  <si>
    <t>981.49.283</t>
  </si>
  <si>
    <t>981.49.288</t>
  </si>
  <si>
    <t>981.49.289</t>
  </si>
  <si>
    <t>981.49.421</t>
  </si>
  <si>
    <t>981.49.521</t>
  </si>
  <si>
    <t>981.49.542</t>
  </si>
  <si>
    <t>981.49.552</t>
  </si>
  <si>
    <t>981.49.600</t>
  </si>
  <si>
    <t>981.49.601</t>
  </si>
  <si>
    <t>981.49.620</t>
  </si>
  <si>
    <t>981.49.704</t>
  </si>
  <si>
    <t>981.49.705</t>
  </si>
  <si>
    <t>981.49.714</t>
  </si>
  <si>
    <t>Вставка-циліндр з закруткою 35.5/35.5мм, латунь, нік.мат</t>
  </si>
  <si>
    <t>Подвійний циліндр латунь нікельована матова 35.5/35.5мм</t>
  </si>
  <si>
    <t>924.19.0X2</t>
  </si>
  <si>
    <t>924.19.0X3</t>
  </si>
  <si>
    <t>927.91.667</t>
  </si>
  <si>
    <t>Петля прихована К8000 3D колір: F1 хромована матова 180° вага дверей: 60кг (на дві завіси)</t>
  </si>
  <si>
    <t>Петля прихована К8000 3D колір: F2 нікельована матова 180° вага дверей: 60кг (на дві завіси)</t>
  </si>
  <si>
    <t>Петля прихована К8000 3D колір: золото поліроване 180° вага дверей: 60кг (на дві завіси)</t>
  </si>
  <si>
    <t>Петля прихована К6200 3D колір: F1 хромована матова 180° вага дверей: 60кг (на три завіси)</t>
  </si>
  <si>
    <t>Петля прихована К6200 3D колір: F2 нікельована матова 180° вага дверей: 60кг (на три завіси)</t>
  </si>
  <si>
    <t>Петля прихована К6200 3D цамак колір: золото поліроване 180° вага дверей: 60кг (на три завіси)</t>
  </si>
  <si>
    <t>Петля прихована К6300 F1 хромована матова 180° вага дверей: 60кг (на три завіси)</t>
  </si>
  <si>
    <t>Петля прихована К6300 F2 нікельована матова 180° вага дверей: 60кг (на три завіси)</t>
  </si>
  <si>
    <t>Петля прихована К6700 3D колір: F1 хромована матова 180° вага дверей: 70кг (на три завіси)</t>
  </si>
  <si>
    <t>Петля прихована К6700 3D колір: F2 нікельована матова 180° вага дверей: 70кг (на три завіси)</t>
  </si>
  <si>
    <t>Петля прихована К6700 3D колір: золото поліроване 180° вага дверей: 70кг (на три завіси)</t>
  </si>
  <si>
    <t xml:space="preserve">Петля прихована К7000 F1 хромована матова 180° вага дверей: 50кг </t>
  </si>
  <si>
    <t xml:space="preserve"> Петля прихована К5080 колір: F1 хромована матова 180° вага дверей: 80кг (на дві завіси)</t>
  </si>
  <si>
    <t xml:space="preserve"> Петля прихована К5080 колір:F2 нікельована матова 180° вага дверей: 80кг (на дві завіси)</t>
  </si>
  <si>
    <t>927.91.664</t>
  </si>
  <si>
    <t>Петля прихована TECTUS TE 380 3D для фальцованих дверей алюміній колір: срібний F1, вага дверей: 60 кг</t>
  </si>
  <si>
    <t>Петля прихована TECTUS TE 380 3D для фальцованих дверей алюміній колір: колір: срібний F2, вага дверей: 60 кг</t>
  </si>
  <si>
    <t>Петля прихована TECTUS TE 380 3D для фальцованих дверей алюміній колір: колір: матовый белый RAL 9016 F (5 400640 0 05702), вага дверей: 60 кг</t>
  </si>
  <si>
    <t>911.22.752</t>
  </si>
  <si>
    <t>911.22.751</t>
  </si>
  <si>
    <t>911.26.681</t>
  </si>
  <si>
    <t>911.23.623</t>
  </si>
  <si>
    <t>911.23.625</t>
  </si>
  <si>
    <t>911.23.622</t>
  </si>
  <si>
    <t>911.23.620</t>
  </si>
  <si>
    <t>911.23.626</t>
  </si>
  <si>
    <t>911.23.621</t>
  </si>
  <si>
    <t>911.23.643</t>
  </si>
  <si>
    <t>911.23.645</t>
  </si>
  <si>
    <t>911.23.642</t>
  </si>
  <si>
    <t>911.23.640</t>
  </si>
  <si>
    <t>911.23.646</t>
  </si>
  <si>
    <t>911.23.641</t>
  </si>
  <si>
    <t>911.23.632</t>
  </si>
  <si>
    <t>911.23.631</t>
  </si>
  <si>
    <t>911.38.113</t>
  </si>
  <si>
    <t>911.38.115</t>
  </si>
  <si>
    <t>911.38.112</t>
  </si>
  <si>
    <t>911.38.110</t>
  </si>
  <si>
    <t>911.38.116</t>
  </si>
  <si>
    <t>911.38.111</t>
  </si>
  <si>
    <t>911.38.123</t>
  </si>
  <si>
    <t>911.38.125</t>
  </si>
  <si>
    <t>911.38.122</t>
  </si>
  <si>
    <t>911.38.120</t>
  </si>
  <si>
    <t>911.38.126</t>
  </si>
  <si>
    <t>911.38.121</t>
  </si>
  <si>
    <t>911.38.133</t>
  </si>
  <si>
    <t>911.38.135</t>
  </si>
  <si>
    <t>911.38.132</t>
  </si>
  <si>
    <t>911.38.130</t>
  </si>
  <si>
    <t>911.38.136</t>
  </si>
  <si>
    <t>911.38.131</t>
  </si>
  <si>
    <t>911.22.743</t>
  </si>
  <si>
    <t>911.22.745</t>
  </si>
  <si>
    <t>911.22.742</t>
  </si>
  <si>
    <t>911.22.740</t>
  </si>
  <si>
    <t>911.22.746</t>
  </si>
  <si>
    <t>911.22.741</t>
  </si>
  <si>
    <t>911.22.763</t>
  </si>
  <si>
    <t>911.22.765</t>
  </si>
  <si>
    <t>911.22.762</t>
  </si>
  <si>
    <t>911.22.760</t>
  </si>
  <si>
    <t>911.22.766</t>
  </si>
  <si>
    <t>911.22.761</t>
  </si>
  <si>
    <t>911.38.143</t>
  </si>
  <si>
    <t>911.38.145</t>
  </si>
  <si>
    <t>911.38.142</t>
  </si>
  <si>
    <t>911.38.140</t>
  </si>
  <si>
    <t>911.38.146</t>
  </si>
  <si>
    <t>911.38.141</t>
  </si>
  <si>
    <t>911.38.151</t>
  </si>
  <si>
    <t>911.38.153</t>
  </si>
  <si>
    <t>911.38.155</t>
  </si>
  <si>
    <t>911.38.161</t>
  </si>
  <si>
    <t>911.38.162</t>
  </si>
  <si>
    <t>911.38.160</t>
  </si>
  <si>
    <t>911.38.165</t>
  </si>
  <si>
    <t>911.38.164</t>
  </si>
  <si>
    <t>911.38.173</t>
  </si>
  <si>
    <t>911.38.175</t>
  </si>
  <si>
    <t>911.38.172</t>
  </si>
  <si>
    <t>911.38.170</t>
  </si>
  <si>
    <t>911.38.176</t>
  </si>
  <si>
    <t>911.38.171</t>
  </si>
  <si>
    <t>911.26.466</t>
  </si>
  <si>
    <t>911.26.467</t>
  </si>
  <si>
    <t>015.39.654</t>
  </si>
  <si>
    <t>015.35.648</t>
  </si>
  <si>
    <t>015.35.656</t>
  </si>
  <si>
    <t>911.26.691</t>
  </si>
  <si>
    <t xml:space="preserve">Петля штирева BAKA Protect 4060 3D FD до 160 кг цинк, в комплекті три шуки (5 080856 0 07 185) </t>
  </si>
  <si>
    <t>Петля штирева BAKA Protect 4060 3D FD до 160 кг коричневий, в комплекті три шуки (5 080856 0 11085)</t>
  </si>
  <si>
    <t>Петля BAKA PROTECT 4040 3D FD без запобіжника сталь колір білий, в комплекті три шуки</t>
  </si>
  <si>
    <t xml:space="preserve">Петля BAKA PROTECT 4040 3D FD нержавіюча сталь, в комплекті три шуки </t>
  </si>
  <si>
    <t>Петля BAKA PROTECT 4040 3D FD сталь оцинкована, в комплекті три шуки</t>
  </si>
  <si>
    <t>Петля BAKA PROTECT 4030 3D FD AS сталь, колір білий, в комплекті три шуки</t>
  </si>
  <si>
    <t>Петля BAKA PROTECT 4030 3D FD AS сталь нержавіюча матова, в комплекті три шуки</t>
  </si>
  <si>
    <t>Петля BAKA PROTECT 4030 3D FD AS сталь оцинкована, в комплекті три шуки</t>
  </si>
  <si>
    <t>Петля BAKA PROTECT 4010 3D FD під ущільнювач, без запобіжника сталь колір білий, в комплекті три шуки</t>
  </si>
  <si>
    <t>Петля BAKA PROTECT 4010 3D FD під ущільнювач, без запобіжника сталь нержавіюча, в комплекті три шуки</t>
  </si>
  <si>
    <t>Петля BAKA PROTECT 4010 3D FD під ущільнювач, без запобіжника сталь оцинкована, в комплекті три шуки</t>
  </si>
  <si>
    <t>(з 1-стороннім доводчиком)</t>
  </si>
  <si>
    <t>(з 2-стороннім доводчиком)</t>
  </si>
  <si>
    <t>min. 600, max. 1500 мм</t>
  </si>
  <si>
    <t>40 - 120 кг</t>
  </si>
  <si>
    <t>40 - 160 кг</t>
  </si>
  <si>
    <t>Slido Classic Synchro 40 - 120P</t>
  </si>
  <si>
    <t>Slido Classic 40 - 120P</t>
  </si>
  <si>
    <t>80 кг</t>
  </si>
  <si>
    <t>min.  40 мм</t>
  </si>
  <si>
    <t>940.82.14X</t>
  </si>
  <si>
    <t>940.82.X01</t>
  </si>
  <si>
    <t>940.82.15X</t>
  </si>
  <si>
    <t>Комплект фурнітури Slido Classic 80-I, вагою дверного полотна до 80 кг, з ходовою шиною, алюміній без покриття 2 м</t>
  </si>
  <si>
    <t>Комплект фурнітури Slido Classic 80-I, вагою дверного полотна до 80 кг, ширина  ≥ 594 мм, з 1-стороннім доводчиком, ходовою шиною 2 м</t>
  </si>
  <si>
    <t>Комплект фурнітури Slido Classic 80-I, вагою дверного полотна до 80 кг, ширина ≥ 920 мм, з 2-стороннім доводчиком, ходовою шиною 2 м</t>
  </si>
  <si>
    <t>min. 594 мм</t>
  </si>
  <si>
    <t xml:space="preserve"> 80 - 120 кг</t>
  </si>
  <si>
    <t>940.82.1X6</t>
  </si>
  <si>
    <t>940.82.1X7</t>
  </si>
  <si>
    <t>Комплект фурнітури Slido Classic Telescopic 80-P для двух дверей, вагою дверного полотна до 80 кг з двома ходовими шинами 3 м, (варіант №1)</t>
  </si>
  <si>
    <t>Комплект фурнітури Slido Classic Telescopic 120-P для двух дверей, вагою дверного полотна до 120 кг з двома ходовими шинами 3 м, (варіант №1)</t>
  </si>
  <si>
    <t>Комплект фурнітури Slido Classic Telescopic 80-P для трьох дверей, вагою дверного полотна до 80 кг з трьома ходовими шинами 3 м, (варіант №2)</t>
  </si>
  <si>
    <t>Комплект фурнітури Slido Classic Telescopic 120-P для трьох дверей, вагою дверного полотна до 120 кг з трьома ходовими шинами 3 м, (варіант №2)</t>
  </si>
  <si>
    <t>Комплект фурнітури DESIGN 150-U нержавіюча сталь для 1-ого дерев’яного дверного полотна 150 кг з верхнею і нижньої ходовою шиною алюміній без покриття 2 м, та чотирма кутниками для кріплення ходової шини</t>
  </si>
  <si>
    <t>Комплект фурнітури DESIGN 150-U нержавіюча сталь для 1-ого дерев’яного дверного полотна 150 кг з верхнею і нижньої ходовою шиною алюміній без покриття 2 м</t>
  </si>
  <si>
    <t>943.16.00X</t>
  </si>
  <si>
    <t>943.16.X00</t>
  </si>
  <si>
    <t>Комплект фурнітури T-Snap для двох складних дверей, вагою полотна до 20 кг. з ходовою шиною 2м, та чотирма карточними завісами, (варіант №1)</t>
  </si>
  <si>
    <t>Комплект фурнітури T-Snap для двох складних дверей, вагою полотна до 20 кг. з ходовою шиною 2м, та чотирма прихованими завісами, (варіант №1)</t>
  </si>
  <si>
    <t>Комплект фурнітури T-Snap для чотирьох складних дверей, вагою полотна до 20 кг. з ходовою шиною 3,5м, та чотирма карточними завісами, (варіант №2)</t>
  </si>
  <si>
    <t>Комплект фурнітури T-Snap для чотирьох складних дверей, вагою полотна до 20 кг. з ходовою шиною 3,5м, та чотирма прихованими завісами, (варіант №2)</t>
  </si>
  <si>
    <t>Комплект фурнітури Slido Classic 40-L варіант B, вагою
дверного полотна до 40 кг, ширина &gt; 628 мм з 1-стороннім доводчиком з ходовою шиною алюміній без покриття 2 м та заглушка R 90 мм 2 м (монтаж до стелі)</t>
  </si>
  <si>
    <t>Комплект фурнітури Slido Classic 80-L варіант B, вагою дверного полотна до 80 кг, ширина &gt; 628 мм з 1-стороннім доводчиком з ходовою шиною алюміній без покриття 2 м та заглушка R 90 мм 2 м (монтаж до стелі)</t>
  </si>
  <si>
    <t>940.43.0X6</t>
  </si>
  <si>
    <t>940.43.0X3</t>
  </si>
  <si>
    <t>Комплект фурнітури Slido Classic 40-L варіант C, вагою
дверного полотна до 40 кг, ширина &gt; 988 мм, з 2-стороннім доводчиком, з ходовою шиною алюміній без покриття 2 м та заглушка R 90мм 2 м (монтаж до стелі)</t>
  </si>
  <si>
    <t>Комплект фурнітури Slido Classic 80-L варіант E, вагою
дверного полотна до 80 кг, ширина &gt; 988 мм, з 2-х стороннім доводчиком, з ходовою шиною алюміній без покриття 2 м та заглушка R 90мм 2 м (монтаж до стелі)</t>
  </si>
  <si>
    <t>940.43.095</t>
  </si>
  <si>
    <t>Комплект фурнітури Slido Classic 80-L варіант E, вагою
дверного полотна до 80 кг, ширина &gt; 769 - 888 мм, з 2-х стороннім доводчиком (парний амортизатор), з ходовою шиною алюміній без покриття 2 м та заглушка R 90мм 2 м (монтаж до стелі)</t>
  </si>
  <si>
    <t>Комплект фурнітури Slido Classic 120-L варіант B, вагою дверного полотна до 120 кг, ширина &gt; 628 мм з 1-стороннім доводчиком з ходовою шиною алюміній без покриття 2 м та заглушка R 90 мм 2 м (монтаж до стелі)</t>
  </si>
  <si>
    <t>Комплект фурнітури Slido Classic Telescopic 80-L для двух дверей,
вагою дверного полотна до 80 кг,ширина дверей ≥ 700 ≤ 1000 мм (два комплекта фурнітури Slido Classic 80-L, дві ходової шини 3 м), варіант №1</t>
  </si>
  <si>
    <t>Комплект фурнітури Slido Classic Telescopic 120-L для двух две-
рей, вагою дверного полотна до 120 кг, ширина дверей ≥ 700 ≤ 1000 мм (два комплекта фурнітури Slido Classic 120-L, дві ходові шини 3 м), варіант №1</t>
  </si>
  <si>
    <t>Комплект фурнітури Slido Classic Telescopic 80-L для трьох
дверей, вагою дверного полотна до 80 кг,ширина дверей ≥ 700 ≤ 750 мм (три комплекта фурнітури Slido Classic 80-L, три ходові шини 3 м), варіант №2</t>
  </si>
  <si>
    <t>Комплект фурнітури Slido Classic Telescopic 120-L для трьох две-
рей, вагою дверного полотна до 120 кг,ширина дверей ≥ 700 ≤ 750 мм (три комплекта фурнітури Slido Classic 120-L, три ходові шини 3 м), варіант №2</t>
  </si>
  <si>
    <t>Slido Classic Synchro 40 - 120L</t>
  </si>
  <si>
    <t>Slido Classic Telescopic 80 - 120L</t>
  </si>
  <si>
    <t>Комплект фурнітури Slido Classic 40-P, вагою дверного полотна до 40 кг, ширина ≥ 592 мм, з 1-стороннім доводчиком, ходовою шиною 2 м  (монтаж до стелі)</t>
  </si>
  <si>
    <t>Комплект фурнітури Slido Classic 80-P, вагою дверного полотна до 80 кг, ширина ≥ 592 мм, з 1-стороннім доводчиком, ходовою шиною 2 м  (монтаж до стелі)</t>
  </si>
  <si>
    <t>Комплект фурнітури Slido Classic 120-P, вагою дверного полотна до 120 кг, ширина ≥ 681 мм, з 1-стороннім доводчиком, ходовою шиною 2 м  (монтаж до стелі)</t>
  </si>
  <si>
    <t>Комплект фурнітури Slido Classic 40-P, вагою дверного полотна до 40 кг, ширина ≥ 727 - 846 мм, з 2-стороннім доводчиком (парний амортизатор), ходовою шиною 2 м  (монтаж до стелі)</t>
  </si>
  <si>
    <t>Комплект фурнітури Slido Classic 80-P, вагою дверного полотна до 80 кг, ширина ≥ 727 - 846 мм, з 2-стороннім доводчиком (парний амортизатор), ходовою шиною 2 м  (монтаж до стелі)</t>
  </si>
  <si>
    <t>Комплект фурнітури Slido Classic 80-P, вагою дверного полотна до 80 кг, ширина   ≥ 916 мм, з 2-стороннім доводчиком, ходовою шиною 2 м  (монтаж до стелі)</t>
  </si>
  <si>
    <t>Комплект фурнітури Slido Classic 120-P, вагою дверного полотна до 120 кг, ширина   ≥ 1094 мм, з 2-стороннім доводчиком, ходовою шиною 2 м  (монтаж до стелі)</t>
  </si>
  <si>
    <t>Комплект фурнітури Slido Classic Synchro 40, вагою дверного полотна до 40 кг з ходовою шиною 3 м  (монтаж до стелі)</t>
  </si>
  <si>
    <t>Комплект фурнітури Slido Classic Synchro 60, вагою дверного полотна до 60 кг з ходовою шиною 3 м  (монтаж до стелі)</t>
  </si>
  <si>
    <t>Комплект фурнітури Slido Classic Synchro 80, вагою дверного полотна до 80 кг з ходовою шиною 3 м  (монтаж до стелі)</t>
  </si>
  <si>
    <t>Комплект фурнітури Slido Classic Synchro 120, вагою дверного полотна до 120 кг з ходовою шиною 3 м  (монтаж до стелі)</t>
  </si>
  <si>
    <t>900.30.123</t>
  </si>
  <si>
    <t>900.30.803</t>
  </si>
  <si>
    <t>901.01.502</t>
  </si>
  <si>
    <t>902.21.840</t>
  </si>
  <si>
    <t>902.22.790</t>
  </si>
  <si>
    <t>902.22.791</t>
  </si>
  <si>
    <t>902.22.800</t>
  </si>
  <si>
    <t>902.22.821</t>
  </si>
  <si>
    <t>902.22.840</t>
  </si>
  <si>
    <t>902.22.873</t>
  </si>
  <si>
    <t>902.22.880</t>
  </si>
  <si>
    <t>902.22.891</t>
  </si>
  <si>
    <t>902.22.920</t>
  </si>
  <si>
    <t>902.22.923</t>
  </si>
  <si>
    <t>902.22.933</t>
  </si>
  <si>
    <t>902.50.590</t>
  </si>
  <si>
    <t>902.53.500</t>
  </si>
  <si>
    <t>902.81.137</t>
  </si>
  <si>
    <t>902.93.956</t>
  </si>
  <si>
    <t>903.25.100</t>
  </si>
  <si>
    <t>903.82.210</t>
  </si>
  <si>
    <t>903.83.071</t>
  </si>
  <si>
    <t>903.83.151</t>
  </si>
  <si>
    <t>903.83.191</t>
  </si>
  <si>
    <t>903.83.201</t>
  </si>
  <si>
    <t>903.83.210</t>
  </si>
  <si>
    <t>903.83.211</t>
  </si>
  <si>
    <t>903.88.410</t>
  </si>
  <si>
    <t>903.91.564</t>
  </si>
  <si>
    <t>903.91.670</t>
  </si>
  <si>
    <t>903.91.786</t>
  </si>
  <si>
    <t>903.91.794</t>
  </si>
  <si>
    <t>903.92.540</t>
  </si>
  <si>
    <t>903.92.624</t>
  </si>
  <si>
    <t>903.93.540</t>
  </si>
  <si>
    <t>904.70.081</t>
  </si>
  <si>
    <t>904.91.571</t>
  </si>
  <si>
    <t>904.92.571</t>
  </si>
  <si>
    <t>904.93.571</t>
  </si>
  <si>
    <t>904.95.060</t>
  </si>
  <si>
    <t>907.50.950</t>
  </si>
  <si>
    <t>907.91.450</t>
  </si>
  <si>
    <t>908.00.050</t>
  </si>
  <si>
    <t>908.00.150</t>
  </si>
  <si>
    <t>908.51.150</t>
  </si>
  <si>
    <t>908.61.250</t>
  </si>
  <si>
    <t>908.77.150</t>
  </si>
  <si>
    <t>909.00.400</t>
  </si>
  <si>
    <t>909.03.876</t>
  </si>
  <si>
    <t>909.46.041</t>
  </si>
  <si>
    <t>911.03.435</t>
  </si>
  <si>
    <t>911.03.436</t>
  </si>
  <si>
    <t>911.03.438</t>
  </si>
  <si>
    <t>911.22.X53</t>
  </si>
  <si>
    <t>911.22.X55</t>
  </si>
  <si>
    <t>911.22.X56</t>
  </si>
  <si>
    <t>911.23.090</t>
  </si>
  <si>
    <t>911.23.092</t>
  </si>
  <si>
    <t>911.23.093</t>
  </si>
  <si>
    <t>911.23.095</t>
  </si>
  <si>
    <t>911.23.097</t>
  </si>
  <si>
    <t>911.23.098</t>
  </si>
  <si>
    <t>911.39.05X</t>
  </si>
  <si>
    <t>911.39.094</t>
  </si>
  <si>
    <t>911.39.095</t>
  </si>
  <si>
    <t>911.49.042</t>
  </si>
  <si>
    <t>911.49.053</t>
  </si>
  <si>
    <t>911.50.464</t>
  </si>
  <si>
    <t>911.50.526</t>
  </si>
  <si>
    <t>911.58.137</t>
  </si>
  <si>
    <t>911.59.040</t>
  </si>
  <si>
    <t>911.59.041</t>
  </si>
  <si>
    <t>911.59.056</t>
  </si>
  <si>
    <t>911.59.490</t>
  </si>
  <si>
    <t>911.61.007</t>
  </si>
  <si>
    <t>911.61.049</t>
  </si>
  <si>
    <t>911.62.181</t>
  </si>
  <si>
    <t>911.62.621</t>
  </si>
  <si>
    <t>912.02.079</t>
  </si>
  <si>
    <t>912.09.559</t>
  </si>
  <si>
    <t>917.60.230</t>
  </si>
  <si>
    <t>917.60.240</t>
  </si>
  <si>
    <t>917.60.510</t>
  </si>
  <si>
    <t>917.60.511</t>
  </si>
  <si>
    <t>917.60.512</t>
  </si>
  <si>
    <t>917.60.513</t>
  </si>
  <si>
    <t>917.61.100</t>
  </si>
  <si>
    <t>917.81.781</t>
  </si>
  <si>
    <t>917.90.472</t>
  </si>
  <si>
    <t>917.93.203</t>
  </si>
  <si>
    <t>922.32.703</t>
  </si>
  <si>
    <t>924.02.191</t>
  </si>
  <si>
    <t>924.17.52X</t>
  </si>
  <si>
    <t>926.36.403</t>
  </si>
  <si>
    <t>927.97.010</t>
  </si>
  <si>
    <t>931.04.012</t>
  </si>
  <si>
    <t>931.04.100</t>
  </si>
  <si>
    <t>931.04.104</t>
  </si>
  <si>
    <t>931.20.800</t>
  </si>
  <si>
    <t>931.20.810</t>
  </si>
  <si>
    <t>931.20.820</t>
  </si>
  <si>
    <t>931.20.830</t>
  </si>
  <si>
    <t>931.21.000</t>
  </si>
  <si>
    <t>940.66.0X1</t>
  </si>
  <si>
    <t>940.83.525</t>
  </si>
  <si>
    <t>940.83.526</t>
  </si>
  <si>
    <t>941.25.036</t>
  </si>
  <si>
    <t>941.25.822</t>
  </si>
  <si>
    <t>941.25.823</t>
  </si>
  <si>
    <t>941.25.832</t>
  </si>
  <si>
    <t>941.25.833</t>
  </si>
  <si>
    <t>941.25.92X</t>
  </si>
  <si>
    <t>941.25.93X</t>
  </si>
  <si>
    <t>941.25.96X</t>
  </si>
  <si>
    <t>941.31.001</t>
  </si>
  <si>
    <t>941.62.020</t>
  </si>
  <si>
    <t>943.16.0X0</t>
  </si>
  <si>
    <t>946.49.05X</t>
  </si>
  <si>
    <t>946.49.081</t>
  </si>
  <si>
    <t>950.05.X12</t>
  </si>
  <si>
    <t>950.07.973</t>
  </si>
  <si>
    <t>950.07.974</t>
  </si>
  <si>
    <t>950.07.975</t>
  </si>
  <si>
    <t>950.07.977</t>
  </si>
  <si>
    <t>950.07.983</t>
  </si>
  <si>
    <t>950.07.985</t>
  </si>
  <si>
    <t>950.07.987</t>
  </si>
  <si>
    <t>950.07.993</t>
  </si>
  <si>
    <t>950.07.994</t>
  </si>
  <si>
    <t>950.07.995</t>
  </si>
  <si>
    <t>950.07.997</t>
  </si>
  <si>
    <t>950.09.463</t>
  </si>
  <si>
    <t>950.09.473</t>
  </si>
  <si>
    <t>950.09.580</t>
  </si>
  <si>
    <t>950.09.581</t>
  </si>
  <si>
    <t>950.09.582</t>
  </si>
  <si>
    <t>950.09.583</t>
  </si>
  <si>
    <t>950.09.603</t>
  </si>
  <si>
    <t>950.09.605</t>
  </si>
  <si>
    <t>950.09.620</t>
  </si>
  <si>
    <t>950.09.623</t>
  </si>
  <si>
    <t>950.09.625</t>
  </si>
  <si>
    <t>950.11.118</t>
  </si>
  <si>
    <t>950.11.124</t>
  </si>
  <si>
    <t>950.15.227</t>
  </si>
  <si>
    <t>950.15.328</t>
  </si>
  <si>
    <t>981.27.905</t>
  </si>
  <si>
    <t>981.49.00X</t>
  </si>
  <si>
    <t>981.49.0X1</t>
  </si>
  <si>
    <t>981.53.19X</t>
  </si>
  <si>
    <t>987.52.002</t>
  </si>
  <si>
    <t>987.60.101</t>
  </si>
  <si>
    <t>015.31.657</t>
  </si>
  <si>
    <t>Slido Classic 40-120L</t>
  </si>
  <si>
    <t>Slido Classic 80I</t>
  </si>
  <si>
    <t>Slido Classiс Telescopic 80-120P</t>
  </si>
  <si>
    <r>
      <rPr>
        <b/>
        <sz val="18"/>
        <color indexed="8"/>
        <rFont val="Calibri"/>
        <family val="2"/>
        <charset val="204"/>
      </rPr>
      <t>Design 40 - 80V</t>
    </r>
    <r>
      <rPr>
        <b/>
        <sz val="20"/>
        <color indexed="8"/>
        <rFont val="Calibri"/>
        <family val="2"/>
        <charset val="204"/>
      </rPr>
      <t xml:space="preserve"> </t>
    </r>
  </si>
  <si>
    <t>ДОДАТКОВІ ОПЦІЇ</t>
  </si>
  <si>
    <t>Шина ходова одинарна 31х33мм алюміній без покриття 2.0м з отворами</t>
  </si>
  <si>
    <t>Шина ходова одинарна 31х33мм алюміній без покриття 3.0м з отворами</t>
  </si>
  <si>
    <t>Шина ходова одинарна 31х33мм алюміній без покриття 6.0м з отворами</t>
  </si>
  <si>
    <t>Направляюча шина SLIDO CLASSIC нижня пластик колір: чорний 1.0м</t>
  </si>
  <si>
    <t>Направляюча шина SLIDO CLASSIC нижня пластик колір: чорний 1.5м</t>
  </si>
  <si>
    <t>Направляюча шина SLIDO CLASSIC нижня пластик колір: чорний 2.0м</t>
  </si>
  <si>
    <t>Кутник для кріплення ходової шини сталь оцинкована 26х36мм</t>
  </si>
  <si>
    <t>Кутник для кріплення ходової шини сталь оцинкована 26х44мм</t>
  </si>
  <si>
    <t>Кутник для кріплення ходової шини сталь оцинкована 26х64мм</t>
  </si>
  <si>
    <t>Заглушка-профіль R 90 мм, алюміній колір срібний 3.0 м</t>
  </si>
  <si>
    <t>Заглушка-профіль R 90 мм, алюміній колір срібний 2.0 м</t>
  </si>
  <si>
    <t>Заглушка-профіль R 90 мм, алюміній колір срібний 6.0 м</t>
  </si>
  <si>
    <t>Комплект з ходовою шиною для кріплення до стіни алюм. колір срібний 2.0 м</t>
  </si>
  <si>
    <t>Комплект з ходовою шиною для кріплення до стіни алюм. колір срібний 3.0 м</t>
  </si>
  <si>
    <t>Комплект з ходовою шиною для кріплення до стіни алюм. колір срібний 6.0 м</t>
  </si>
  <si>
    <t>900.29.251</t>
  </si>
  <si>
    <t>900.61.141</t>
  </si>
  <si>
    <t>900.91.148</t>
  </si>
  <si>
    <t>900.91.441</t>
  </si>
  <si>
    <t>901.02.400</t>
  </si>
  <si>
    <t>901.02.401</t>
  </si>
  <si>
    <t>901.02.402</t>
  </si>
  <si>
    <t>901.02.403</t>
  </si>
  <si>
    <t>901.02.780</t>
  </si>
  <si>
    <t>901.02.781</t>
  </si>
  <si>
    <t>901.02.782</t>
  </si>
  <si>
    <t>901.02.784</t>
  </si>
  <si>
    <t>901.02.785</t>
  </si>
  <si>
    <t>901.02.786</t>
  </si>
  <si>
    <t>901.02.787</t>
  </si>
  <si>
    <t>901.02.788</t>
  </si>
  <si>
    <t>902.22.810</t>
  </si>
  <si>
    <t>909.73.590</t>
  </si>
  <si>
    <t>911.61.063</t>
  </si>
  <si>
    <t>924.18.904</t>
  </si>
  <si>
    <t>924.18.921</t>
  </si>
  <si>
    <t>931.10.081</t>
  </si>
  <si>
    <t>931.10.421</t>
  </si>
  <si>
    <t>931.10.741</t>
  </si>
  <si>
    <t>931.10.941</t>
  </si>
  <si>
    <t>931.16.621</t>
  </si>
  <si>
    <t>931.16.741</t>
  </si>
  <si>
    <t>931.16.871</t>
  </si>
  <si>
    <t>950.05.232</t>
  </si>
  <si>
    <t>950.10.30X</t>
  </si>
  <si>
    <t>959.00.095</t>
  </si>
  <si>
    <t>959.00.096</t>
  </si>
  <si>
    <t>959.00.098</t>
  </si>
  <si>
    <t>959.00.099</t>
  </si>
  <si>
    <t>981.49.460</t>
  </si>
  <si>
    <t>981.49.461</t>
  </si>
  <si>
    <t>981.49.470</t>
  </si>
  <si>
    <t>981.49.471</t>
  </si>
  <si>
    <t>927.91.321</t>
  </si>
  <si>
    <t>927.91.326</t>
  </si>
  <si>
    <t>927.91.328</t>
  </si>
  <si>
    <t>927.91.6X7</t>
  </si>
  <si>
    <t>911.23.628</t>
  </si>
  <si>
    <t>911.23.648</t>
  </si>
  <si>
    <t>911.38.128</t>
  </si>
  <si>
    <t>911.38.118</t>
  </si>
  <si>
    <t>911.38.138</t>
  </si>
  <si>
    <t>911.22.748</t>
  </si>
  <si>
    <t>911.22.768</t>
  </si>
  <si>
    <t>911.38.148</t>
  </si>
  <si>
    <t>900.00.0X3</t>
  </si>
  <si>
    <t>901.31.041</t>
  </si>
  <si>
    <t>901.50.041</t>
  </si>
  <si>
    <t>901.51.041</t>
  </si>
  <si>
    <t>901.52.041</t>
  </si>
  <si>
    <t>901.91.141</t>
  </si>
  <si>
    <t>901.92.141</t>
  </si>
  <si>
    <t>909.91.451</t>
  </si>
  <si>
    <t>911.03.202</t>
  </si>
  <si>
    <t>911.04.592</t>
  </si>
  <si>
    <t>911.04.692</t>
  </si>
  <si>
    <t>911.04.693</t>
  </si>
  <si>
    <t>911.38.218</t>
  </si>
  <si>
    <t>916.20.000</t>
  </si>
  <si>
    <t>940.41.059</t>
  </si>
  <si>
    <t>940.60.095</t>
  </si>
  <si>
    <t>940.67.130</t>
  </si>
  <si>
    <t>940.67.230</t>
  </si>
  <si>
    <t>940.67.330</t>
  </si>
  <si>
    <t>940.67.420</t>
  </si>
  <si>
    <t>940.83.002</t>
  </si>
  <si>
    <t>940.83.024</t>
  </si>
  <si>
    <t>940.83.025</t>
  </si>
  <si>
    <t>940.83.050</t>
  </si>
  <si>
    <t>940.83.051</t>
  </si>
  <si>
    <t>940.83.052</t>
  </si>
  <si>
    <t>940.83.625</t>
  </si>
  <si>
    <t>940.83.825</t>
  </si>
  <si>
    <t>941.00.078</t>
  </si>
  <si>
    <t>941.00.096</t>
  </si>
  <si>
    <t>941.00.104</t>
  </si>
  <si>
    <t>941.01.226</t>
  </si>
  <si>
    <t>941.30.009</t>
  </si>
  <si>
    <t>941.30.930</t>
  </si>
  <si>
    <t>943.00.003</t>
  </si>
  <si>
    <t>911.26.458</t>
  </si>
  <si>
    <t>911.2X.623</t>
  </si>
  <si>
    <t>911.2X.628</t>
  </si>
  <si>
    <t>911.2X.622</t>
  </si>
  <si>
    <t>911.2X.620</t>
  </si>
  <si>
    <t>911.2X.626</t>
  </si>
  <si>
    <t>911.2X.621</t>
  </si>
  <si>
    <t>911.2X.643</t>
  </si>
  <si>
    <t>911.2X.648</t>
  </si>
  <si>
    <t>911.2X.642</t>
  </si>
  <si>
    <t>911.2X.640</t>
  </si>
  <si>
    <t>911.2X.646</t>
  </si>
  <si>
    <t>911.2X.641</t>
  </si>
  <si>
    <t>911.2X.743</t>
  </si>
  <si>
    <t>911.2X.748</t>
  </si>
  <si>
    <t>911.2X.742</t>
  </si>
  <si>
    <t>911.2X.740</t>
  </si>
  <si>
    <t>911.2X.746</t>
  </si>
  <si>
    <t>911.2X.741</t>
  </si>
  <si>
    <t>911.2X.763</t>
  </si>
  <si>
    <t>911.2X.768</t>
  </si>
  <si>
    <t>911.2X.762</t>
  </si>
  <si>
    <t>911.2X.760</t>
  </si>
  <si>
    <t>911.2X.766</t>
  </si>
  <si>
    <t>911.2X.761</t>
  </si>
  <si>
    <t>911.3X.143</t>
  </si>
  <si>
    <t>911.3X.148</t>
  </si>
  <si>
    <t>911.3X.142</t>
  </si>
  <si>
    <t>911.3X.140</t>
  </si>
  <si>
    <t>911.3X.146</t>
  </si>
  <si>
    <t>911.3X.141</t>
  </si>
  <si>
    <t>Комплект фурнітури Slido Classic Synchro 40-L, вагою дверного полотна до 40 кг з ходовою шиною алюміній без покриття 3 м та заглушка R 90 мм 3 м (монтаж до стелі)</t>
  </si>
  <si>
    <t>Комплект фурнітури Slido Classic Synchro 80-L, вагою дверного полотна до 80 кг з ходовою шиною алюміній без покриття 3 м та заглушка R 90 мм 3 м (монтаж до стелі)</t>
  </si>
  <si>
    <t>Комплект фурнітури Slido Classic Synchro 120-L, вагою дверного полотна до 120 кг з з ходовою шиною алюміній без покриття 3 м та заглушка R 90 мм 3 м (монтаж до стелі)</t>
  </si>
  <si>
    <t>924.17.03X</t>
  </si>
  <si>
    <t>Комплект ручок PС нержавіюча сталь матова 8мм</t>
  </si>
  <si>
    <t>Комплект ручок WC цамак нікельований матовий PVD</t>
  </si>
  <si>
    <t>Комплект ручок PC цамак нікельований матовий PVD</t>
  </si>
  <si>
    <t>902.93.894</t>
  </si>
  <si>
    <t>902.92.896</t>
  </si>
  <si>
    <t>900.29.311</t>
  </si>
  <si>
    <t>900.57.511</t>
  </si>
  <si>
    <t>900.58.501</t>
  </si>
  <si>
    <t>900.59.511</t>
  </si>
  <si>
    <t>900.92.311</t>
  </si>
  <si>
    <t>901.92.756</t>
  </si>
  <si>
    <t>901.93.756</t>
  </si>
  <si>
    <t>902.22.930</t>
  </si>
  <si>
    <t>902.22.931</t>
  </si>
  <si>
    <t>902.80.066</t>
  </si>
  <si>
    <t>903.02.721</t>
  </si>
  <si>
    <t>903.02.792</t>
  </si>
  <si>
    <t>903.10.843</t>
  </si>
  <si>
    <t>903.81.264</t>
  </si>
  <si>
    <t>903.92.851</t>
  </si>
  <si>
    <t>909.46.301</t>
  </si>
  <si>
    <t>909.46.302</t>
  </si>
  <si>
    <t>909.46.303</t>
  </si>
  <si>
    <t>909.46.322</t>
  </si>
  <si>
    <t>909.77.075</t>
  </si>
  <si>
    <t>909.90.145</t>
  </si>
  <si>
    <t>911.26.465</t>
  </si>
  <si>
    <t>911.81.110</t>
  </si>
  <si>
    <t>911.81.111</t>
  </si>
  <si>
    <t>911.81.112</t>
  </si>
  <si>
    <t>917.80.452</t>
  </si>
  <si>
    <t>924.17.069</t>
  </si>
  <si>
    <t>924.17.06X</t>
  </si>
  <si>
    <t>924.17.170</t>
  </si>
  <si>
    <t>924.17.177</t>
  </si>
  <si>
    <t>931.01.590</t>
  </si>
  <si>
    <t>931.02.129</t>
  </si>
  <si>
    <t>931.02.139</t>
  </si>
  <si>
    <t>931.07.4X1</t>
  </si>
  <si>
    <t>931.07.4X2</t>
  </si>
  <si>
    <t>931.16.671</t>
  </si>
  <si>
    <t>931.16.851</t>
  </si>
  <si>
    <t>931.20.819</t>
  </si>
  <si>
    <t>931.20.829</t>
  </si>
  <si>
    <t>931.21.009</t>
  </si>
  <si>
    <t>938.01.001</t>
  </si>
  <si>
    <t>941.00.25X</t>
  </si>
  <si>
    <t>941.00.42X</t>
  </si>
  <si>
    <t>941.15.006</t>
  </si>
  <si>
    <t>941.15.007</t>
  </si>
  <si>
    <t>941.15.049</t>
  </si>
  <si>
    <t>941.15.052</t>
  </si>
  <si>
    <t>941.24.084</t>
  </si>
  <si>
    <t>941.24.935</t>
  </si>
  <si>
    <t>941.51.000</t>
  </si>
  <si>
    <t>941.51.001</t>
  </si>
  <si>
    <t>941.51.002</t>
  </si>
  <si>
    <t>941.51.003</t>
  </si>
  <si>
    <t>941.51.100</t>
  </si>
  <si>
    <t>941.51.101</t>
  </si>
  <si>
    <t>941.51.400</t>
  </si>
  <si>
    <t>941.51.401</t>
  </si>
  <si>
    <t>941.51.410</t>
  </si>
  <si>
    <t>941.51.606</t>
  </si>
  <si>
    <t>941.51.616</t>
  </si>
  <si>
    <t>941.51.626</t>
  </si>
  <si>
    <t>941.51.636</t>
  </si>
  <si>
    <t>941.51.646</t>
  </si>
  <si>
    <t>941.51.656</t>
  </si>
  <si>
    <t>946.49.944</t>
  </si>
  <si>
    <t>981.26.700</t>
  </si>
  <si>
    <t>981.26.701</t>
  </si>
  <si>
    <t>981.47.260</t>
  </si>
  <si>
    <t>981.65.001</t>
  </si>
  <si>
    <t>Доводчик DCL 12 з фіксацією колір: срібний. Ширина дверного полотна &lt;950 мм, вага двері &lt;60 кг</t>
  </si>
  <si>
    <t>Доводчик DCL 110 з фіксацією колір: срібний. Ширина дверного полотна &lt;950 мм, вага двері &lt;60 кг</t>
  </si>
  <si>
    <t>Доводчик DCL 16 з фіксацією колір: срібний. Ширина дверного полотна &lt;1100 мм, вага двері &lt;60 кг</t>
  </si>
  <si>
    <t>Доводчик DCL 51 EN (2-5) з фіксацією колір: срібний. Ширина дверного полотна &lt;1250 мм, вага двері &lt;100 кг</t>
  </si>
  <si>
    <t>931.84.329</t>
  </si>
  <si>
    <t>Петля прихована TECTUS TE 240 3D алюміній колір: стара бронза, вага дверей: 40 кг</t>
  </si>
  <si>
    <t>Петля прихована TECTUS TE 240 3D алюміній колір: латунь полірована, вага дверей: 40 кг</t>
  </si>
  <si>
    <t>Комплект фурнітури DESIGN 80-M для 1-ого дверного полотна до 80 кг,  з ходовою шиною алюміній без покриття 1100 мм, та нижньої опорної направляючої 2200 мм</t>
  </si>
  <si>
    <t>Комплект фурнітури DESIGN 80-M для 1-ого дверного полотна до 80 кг, з ходовою шиною алюміній без покриття 1100 мм та нижньої опорної направляючої 2200 мм</t>
  </si>
  <si>
    <t>Комплект фурнітури DESIGN 80-M для 1-ого дверного полотна до 80 кг, з ходовою алюміній без покриття 1100 мм</t>
  </si>
  <si>
    <t>Комплект фурнітури Slido Classic 80-P, вагою дверного полотна до 80 кг, ширина ≥ 847 - 966 мм, з 2-стороннім доводчиком (парний амортизатор), ходовою шиною 2 м  (монтаж до стелі)</t>
  </si>
  <si>
    <t>Комплект ручок LDH 2172 РС нержавіюча сталь матова 8мм</t>
  </si>
  <si>
    <t>Комплект фурнітури Slido Classic 120-L варіант C, вагою
дверного полотна до 120 кг, ширина &gt; 1136 мм, з 2-стороннім доводчиком, з ходовою шиною алюміній без покриття 2 м та заглушка R 90мм 2 м та заглушка R 90 мм 2 м (монтаж до стелі)</t>
  </si>
  <si>
    <t>927.91.9X3</t>
  </si>
  <si>
    <t>Фрезерний шаблон для дверної петлі К1000 (Фреза, Ø = 16 мм)</t>
  </si>
  <si>
    <t>Фрезерний шаблон для дверної петлі К2400 (Фреза, Ø = 16 мм)</t>
  </si>
  <si>
    <t>Фрезерний шаблон для дверної петлі К2700 (Фреза, Ø = 16 мм)</t>
  </si>
  <si>
    <t>Фрезерний шаблон для дверної петлі К5080 (Фреза, Ø = 16 мм)</t>
  </si>
  <si>
    <t>Фрезерний шаблон для дверної петлі К6200 (Фреза, Ø = 16 мм)</t>
  </si>
  <si>
    <t>Фрезерний шаблон для дверної петлі К6400 (Фреза, Ø = 16 мм)</t>
  </si>
  <si>
    <t>Фрезерний шаблон для дверної петлі К6700 (Фреза, Ø = 16 мм)</t>
  </si>
  <si>
    <t>Фрезерний шаблон для дверної петлі К7000 (Фреза, Ø = 16 мм)</t>
  </si>
  <si>
    <t>Фрезерний шаблон для дверної петлі К7080 (Фреза, Ø = 16 мм)</t>
  </si>
  <si>
    <t>Фрезерний шаблон для дверної петлі К8000 (Фреза, Ø = 16 мм)</t>
  </si>
  <si>
    <t>Фрезерний шаблон для дверної петлі К3000 (Фреза, Ø = 16 мм)</t>
  </si>
  <si>
    <r>
      <t xml:space="preserve">Фрезерний шаблон для дверної петлі К6300 (Фреза, Ø = </t>
    </r>
    <r>
      <rPr>
        <b/>
        <sz val="10"/>
        <color indexed="8"/>
        <rFont val="Arial"/>
        <family val="2"/>
        <charset val="204"/>
      </rPr>
      <t>12</t>
    </r>
    <r>
      <rPr>
        <sz val="10"/>
        <rFont val="Arial"/>
        <family val="2"/>
        <charset val="204"/>
      </rPr>
      <t xml:space="preserve"> мм)</t>
    </r>
  </si>
  <si>
    <t>Петля штирева BAKA Protect 2040 2D FD  до 120 кг цинк (5 080830 0 11006)</t>
  </si>
  <si>
    <t>924.18.922</t>
  </si>
  <si>
    <t>Петля прихована TE 311 3D FVZ 40 алюміній колір: хром матовий  F1, вага дверей: 60 кг</t>
  </si>
  <si>
    <t>Петля прихована TE 311 3D FVZ 44 алюміній колір: хром матовий F1, вага дверей: 60 кг</t>
  </si>
  <si>
    <t>Універсальний фрезерний шаблон "Simonswerk"</t>
  </si>
  <si>
    <t>Універсальний фрезерний шаблон "Krona Koblenz"</t>
  </si>
  <si>
    <t>Фрезерний шаблон до петлі TECTUS TE 240 3D для дверного полотна</t>
  </si>
  <si>
    <t>Фрезерний шаблон до петлі TECTUS TE 240 3D для дверної коробки</t>
  </si>
  <si>
    <t>Фрезерний шаблон, ступінь 1, TECTUS TE 340 3D</t>
  </si>
  <si>
    <t>Фрезерний шаблон, ступінь 2, TECTUS TE 340 3D</t>
  </si>
  <si>
    <t>Фрезерний шаблон, ступінь 1, TECTUS TE 540 3D</t>
  </si>
  <si>
    <t>Фрезерний шаблон, ступінь 2, TECTUS TE 540 3D</t>
  </si>
  <si>
    <t>Фрезерний шаблон, ступінь 3, TECTUS TE 540 3D A8</t>
  </si>
  <si>
    <t>Фрезерний шаблон, ступінь 2, TECTUS TE 640 3D</t>
  </si>
  <si>
    <t>Фрезерний шаблон, ступінь 3, TECTUS TE 640 3D A8</t>
  </si>
  <si>
    <t>Петля прихована TECTUS TE 240 3D N алюміній колір: срібний F1, вага дверей: 60 кг</t>
  </si>
  <si>
    <t xml:space="preserve">Петля прихована TECTUS TE 240 3D N алюміній колір: срібний F2, вага дверей: 60 кг </t>
  </si>
  <si>
    <t>Петля прихована TECTUS TE 240 3D N алюміній колір: нержавіюча сталь, вага дверей: 60 кг</t>
  </si>
  <si>
    <t>Верхний 39 мм (А=4)
Нижний 26 мм (А=4)</t>
  </si>
  <si>
    <t>Верхний 40 мм
Нижний 24 мм</t>
  </si>
  <si>
    <t>911.62.190</t>
  </si>
  <si>
    <t>Комплект ручок LDH 2171 PC нержавіюча сталь матова 8мм</t>
  </si>
  <si>
    <t>Комплект ручок LDH 2171 WC нержавіюча сталь матова 8мм</t>
  </si>
  <si>
    <t>пар</t>
  </si>
  <si>
    <t>Правий чи лівий замок?</t>
  </si>
  <si>
    <t>950.09.5X5</t>
  </si>
  <si>
    <t>950.09.X33</t>
  </si>
  <si>
    <t>950.09.53X</t>
  </si>
  <si>
    <t>950.09.5X4</t>
  </si>
  <si>
    <t>950.10.X04</t>
  </si>
  <si>
    <t>950.10.X06</t>
  </si>
  <si>
    <t>950.10.X07</t>
  </si>
  <si>
    <t>950.10.X02</t>
  </si>
  <si>
    <t>950.07.636</t>
  </si>
  <si>
    <t>950.07.637</t>
  </si>
  <si>
    <t>950.09.5X0</t>
  </si>
  <si>
    <t>950.07.93X</t>
  </si>
  <si>
    <t>950.07.9X3</t>
  </si>
  <si>
    <t>950.09.X73</t>
  </si>
  <si>
    <t>950.09.X70</t>
  </si>
  <si>
    <t>950.09.X72</t>
  </si>
  <si>
    <t>950.09.57X</t>
  </si>
  <si>
    <t>950.09.5X1</t>
  </si>
  <si>
    <t>950.09.5X2</t>
  </si>
  <si>
    <t>950.09.5X3</t>
  </si>
  <si>
    <t>950.09.X92</t>
  </si>
  <si>
    <t>950.09.X93</t>
  </si>
  <si>
    <t>950.09.X90</t>
  </si>
  <si>
    <t>Ущільнювач для міжкімнатних дверей TPE бежевий 10мм (25м)</t>
  </si>
  <si>
    <t>Ущільнювач для міжкімн.дверей PVC чорн.10мм (25м)</t>
  </si>
  <si>
    <t>Ущільнювач для міжкімн.дверей PVC прозор.10мм (25м)</t>
  </si>
  <si>
    <t>940.43.11X</t>
  </si>
  <si>
    <t>940.X2.108</t>
  </si>
  <si>
    <t>941.02.11X</t>
  </si>
  <si>
    <t>Комплект фурнітури Slido Classic Synchro 40, вагою дверного полотна до 40 кг, з 1-стороннім доводчиком, ходовою шиною 3 м  (монтаж до стелі)</t>
  </si>
  <si>
    <t>Комплект фурнітури Slido Classic Synchro 80, вагою дверного полотна до 80 кг, з 1-стороннім доводчиком, ходовою шиною 3 м  (монтаж до стелі)</t>
  </si>
  <si>
    <t>Комплект фурнітури Slido Classic Synchro 120, вагою дверного полотна до 120 кг, з 1-стороннім доводчиком, ходовою шиною 3 м  (монтаж до стелі)</t>
  </si>
  <si>
    <t>950.09.X01</t>
  </si>
  <si>
    <t>Ущільнювач Deventer M 3967 для міжкімнатних дверей PVC прозорий (50м)</t>
  </si>
  <si>
    <t>950.09.X02</t>
  </si>
  <si>
    <t>Ущільнювач Deventer M 3967 для міжкімнатних дверей PVC бежевий (50м)</t>
  </si>
  <si>
    <t>950.09.X03</t>
  </si>
  <si>
    <t>Ущільнювач Deventer M 3967 для міжкімнатних дверей PVC, колір:  білий (50м)</t>
  </si>
  <si>
    <t>950.09.X04</t>
  </si>
  <si>
    <t>Ущільнювач Deventer M 3967 для міжкімнатних дверей PVC, колір:  коричневий (50м)</t>
  </si>
  <si>
    <t>950.10.X05</t>
  </si>
  <si>
    <t>Ущільнювач Deventer M 7292 для міжкімнатних дверей PVC, колір:  бежевий (50м)</t>
  </si>
  <si>
    <t>950.10.1XX</t>
  </si>
  <si>
    <t>Ущільнювач Deventer M 7292 для міжкімн.дверей PVC, колір:  прозор.(50м)</t>
  </si>
  <si>
    <t>950.10.2XX</t>
  </si>
  <si>
    <t>Ущільнювач Deventer M 7292 для міжкімнатних дверей PVC, колір:  білий (50м)</t>
  </si>
  <si>
    <t>950.10.3XX</t>
  </si>
  <si>
    <t>Ущільнювач Deventer M 7292 для міжкімн.дверей PVC, колір:  темно-коричн.(50м)</t>
  </si>
  <si>
    <t>950.07.X36</t>
  </si>
  <si>
    <t>950.07.X37</t>
  </si>
  <si>
    <t>950.09.X05</t>
  </si>
  <si>
    <t>950.07.X93</t>
  </si>
  <si>
    <t>950.07.9XX</t>
  </si>
  <si>
    <t>950.09.73X</t>
  </si>
  <si>
    <t>950.09.70X</t>
  </si>
  <si>
    <t>950.09.72X</t>
  </si>
  <si>
    <t>950.09.X57</t>
  </si>
  <si>
    <t>950.09.51X</t>
  </si>
  <si>
    <t>950.09.52X</t>
  </si>
  <si>
    <t>950.09.X53</t>
  </si>
  <si>
    <t>950.09.92X</t>
  </si>
  <si>
    <t>950.09.93X</t>
  </si>
  <si>
    <t>950.09.90X</t>
  </si>
  <si>
    <t>900.63.087</t>
  </si>
  <si>
    <t>900.84.154</t>
  </si>
  <si>
    <t>900.93.210</t>
  </si>
  <si>
    <t>900.93.214</t>
  </si>
  <si>
    <t>900.93.261</t>
  </si>
  <si>
    <t>900.95.234</t>
  </si>
  <si>
    <t>900.96.234</t>
  </si>
  <si>
    <t>901.01.634</t>
  </si>
  <si>
    <t>901.01.638</t>
  </si>
  <si>
    <t>901.02.726</t>
  </si>
  <si>
    <t>901.02.776</t>
  </si>
  <si>
    <t>901.53.041</t>
  </si>
  <si>
    <t>901.54.041</t>
  </si>
  <si>
    <t>901.81.175</t>
  </si>
  <si>
    <t>901.92.022</t>
  </si>
  <si>
    <t>901.92.024</t>
  </si>
  <si>
    <t>901.92.073</t>
  </si>
  <si>
    <t>901.92.181</t>
  </si>
  <si>
    <t>901.92.524</t>
  </si>
  <si>
    <t>901.92.754</t>
  </si>
  <si>
    <t>901.93.022</t>
  </si>
  <si>
    <t>901.93.024</t>
  </si>
  <si>
    <t>901.93.181</t>
  </si>
  <si>
    <t>901.93.524</t>
  </si>
  <si>
    <t>901.93.754</t>
  </si>
  <si>
    <t>902.22.760</t>
  </si>
  <si>
    <t>902.22.761</t>
  </si>
  <si>
    <t>902.22.770</t>
  </si>
  <si>
    <t>902.22.771</t>
  </si>
  <si>
    <t>902.81.036</t>
  </si>
  <si>
    <t>902.81.202</t>
  </si>
  <si>
    <t>902.81.204</t>
  </si>
  <si>
    <t>902.85.202</t>
  </si>
  <si>
    <t>902.85.204</t>
  </si>
  <si>
    <t>902.85.212</t>
  </si>
  <si>
    <t>902.91.594</t>
  </si>
  <si>
    <t>902.92.594</t>
  </si>
  <si>
    <t>902.93.594</t>
  </si>
  <si>
    <t>902.95.594</t>
  </si>
  <si>
    <t>903.00.590</t>
  </si>
  <si>
    <t>903.02.794</t>
  </si>
  <si>
    <t>903.02.801</t>
  </si>
  <si>
    <t>903.02.804</t>
  </si>
  <si>
    <t>903.06.340</t>
  </si>
  <si>
    <t>903.06.356</t>
  </si>
  <si>
    <t>903.06.370</t>
  </si>
  <si>
    <t>903.06.390</t>
  </si>
  <si>
    <t>903.21.106</t>
  </si>
  <si>
    <t>903.62.132</t>
  </si>
  <si>
    <t>903.91.078</t>
  </si>
  <si>
    <t>903.92.240</t>
  </si>
  <si>
    <t>903.93.505</t>
  </si>
  <si>
    <t>904.52.241</t>
  </si>
  <si>
    <t>904.81.101</t>
  </si>
  <si>
    <t>904.84.322</t>
  </si>
  <si>
    <t>904.84.324</t>
  </si>
  <si>
    <t>904.86.382</t>
  </si>
  <si>
    <t>904.87.322</t>
  </si>
  <si>
    <t>904.92.070</t>
  </si>
  <si>
    <t>904.94.335</t>
  </si>
  <si>
    <t>905.82.052</t>
  </si>
  <si>
    <t>905.82.054</t>
  </si>
  <si>
    <t>905.83.052</t>
  </si>
  <si>
    <t>905.83.054</t>
  </si>
  <si>
    <t>908.81.590</t>
  </si>
  <si>
    <t>908.82.590</t>
  </si>
  <si>
    <t>909.00.322</t>
  </si>
  <si>
    <t>909.09.733</t>
  </si>
  <si>
    <t>909.61.214</t>
  </si>
  <si>
    <t>909.61.412</t>
  </si>
  <si>
    <t>910.52.810</t>
  </si>
  <si>
    <t>910.52.813</t>
  </si>
  <si>
    <t>910.52.831</t>
  </si>
  <si>
    <t>910.52.833</t>
  </si>
  <si>
    <t>911.03.027</t>
  </si>
  <si>
    <t>911.10.003</t>
  </si>
  <si>
    <t>911.22.557</t>
  </si>
  <si>
    <t>911.30.153</t>
  </si>
  <si>
    <t>911.39.510</t>
  </si>
  <si>
    <t>911.39.511</t>
  </si>
  <si>
    <t>911.53.132</t>
  </si>
  <si>
    <t>911.53.133</t>
  </si>
  <si>
    <t>911.53.180</t>
  </si>
  <si>
    <t>911.59.082</t>
  </si>
  <si>
    <t>911.59.083</t>
  </si>
  <si>
    <t>911.59.085</t>
  </si>
  <si>
    <t>911.62.938</t>
  </si>
  <si>
    <t>911.62.939</t>
  </si>
  <si>
    <t>911.62.940</t>
  </si>
  <si>
    <t>911.62.941</t>
  </si>
  <si>
    <t>916.22.031</t>
  </si>
  <si>
    <t>916.22.071</t>
  </si>
  <si>
    <t>916.22.428</t>
  </si>
  <si>
    <t>916.22.431</t>
  </si>
  <si>
    <t>916.22.471</t>
  </si>
  <si>
    <t>916.22.473</t>
  </si>
  <si>
    <t>916.23.94X</t>
  </si>
  <si>
    <t>917.46.550</t>
  </si>
  <si>
    <t>917.46.560</t>
  </si>
  <si>
    <t>917.46.570</t>
  </si>
  <si>
    <t>917.81.716</t>
  </si>
  <si>
    <t>921.01.170</t>
  </si>
  <si>
    <t>922.00.890</t>
  </si>
  <si>
    <t>922.01.682</t>
  </si>
  <si>
    <t>922.08.090</t>
  </si>
  <si>
    <t>922.08.290</t>
  </si>
  <si>
    <t>922.08.390</t>
  </si>
  <si>
    <t>922.15.74X</t>
  </si>
  <si>
    <t>922.19.202</t>
  </si>
  <si>
    <t>922.22.971</t>
  </si>
  <si>
    <t>922.33.113</t>
  </si>
  <si>
    <t>922.40.390</t>
  </si>
  <si>
    <t>924.03.541</t>
  </si>
  <si>
    <t>924.07.280</t>
  </si>
  <si>
    <t>924.10.241</t>
  </si>
  <si>
    <t>924.11.803</t>
  </si>
  <si>
    <t>924.24.824</t>
  </si>
  <si>
    <t>926.01.290</t>
  </si>
  <si>
    <t>926.01.390</t>
  </si>
  <si>
    <t>927.02.080</t>
  </si>
  <si>
    <t>927.02.090</t>
  </si>
  <si>
    <t>927.02.171</t>
  </si>
  <si>
    <t>927.02.180</t>
  </si>
  <si>
    <t>927.02.190</t>
  </si>
  <si>
    <t>927.02.271</t>
  </si>
  <si>
    <t>927.02.280</t>
  </si>
  <si>
    <t>927.02.290</t>
  </si>
  <si>
    <t>927.02.303</t>
  </si>
  <si>
    <t>927.02.371</t>
  </si>
  <si>
    <t>927.02.390</t>
  </si>
  <si>
    <t>927.02.403</t>
  </si>
  <si>
    <t>927.02.490</t>
  </si>
  <si>
    <t>927.91.0X1</t>
  </si>
  <si>
    <t>927.91.0X2</t>
  </si>
  <si>
    <t>927.91.6X2</t>
  </si>
  <si>
    <t>931.00.069</t>
  </si>
  <si>
    <t>931.00.794</t>
  </si>
  <si>
    <t>931.01.099</t>
  </si>
  <si>
    <t>931.01.319</t>
  </si>
  <si>
    <t>931.01.357</t>
  </si>
  <si>
    <t>931.01.367</t>
  </si>
  <si>
    <t>931.01.507</t>
  </si>
  <si>
    <t>931.01.519</t>
  </si>
  <si>
    <t>931.02.029</t>
  </si>
  <si>
    <t>931.02.107</t>
  </si>
  <si>
    <t>931.02.117</t>
  </si>
  <si>
    <t>931.02.149</t>
  </si>
  <si>
    <t>931.06.017</t>
  </si>
  <si>
    <t>931.06.019</t>
  </si>
  <si>
    <t>931.06.067</t>
  </si>
  <si>
    <t>931.06.069</t>
  </si>
  <si>
    <t>931.06.147</t>
  </si>
  <si>
    <t>931.06.149</t>
  </si>
  <si>
    <t>931.06.157</t>
  </si>
  <si>
    <t>931.06.159</t>
  </si>
  <si>
    <t>931.06.249</t>
  </si>
  <si>
    <t>931.06.289</t>
  </si>
  <si>
    <t>931.07.457</t>
  </si>
  <si>
    <t>931.10.109</t>
  </si>
  <si>
    <t>931.10.409</t>
  </si>
  <si>
    <t>931.10.609</t>
  </si>
  <si>
    <t>931.10.809</t>
  </si>
  <si>
    <t>931.12.019</t>
  </si>
  <si>
    <t>931.12.029</t>
  </si>
  <si>
    <t>931.12.109</t>
  </si>
  <si>
    <t>931.12.119</t>
  </si>
  <si>
    <t>931.12.209</t>
  </si>
  <si>
    <t>931.12.219</t>
  </si>
  <si>
    <t>931.14.119</t>
  </si>
  <si>
    <t>931.14.270</t>
  </si>
  <si>
    <t>931.14.699</t>
  </si>
  <si>
    <t>931.15.029</t>
  </si>
  <si>
    <t>931.16.131</t>
  </si>
  <si>
    <t>931.16.137</t>
  </si>
  <si>
    <t>931.16.231</t>
  </si>
  <si>
    <t>931.16.237</t>
  </si>
  <si>
    <t>931.16.239</t>
  </si>
  <si>
    <t>931.16.259</t>
  </si>
  <si>
    <t>931.16.929</t>
  </si>
  <si>
    <t>931.89.029</t>
  </si>
  <si>
    <t>931.89.039</t>
  </si>
  <si>
    <t>937.12.500</t>
  </si>
  <si>
    <t>937.14.603</t>
  </si>
  <si>
    <t>937.14.605</t>
  </si>
  <si>
    <t>937.14.607</t>
  </si>
  <si>
    <t>937.14.708</t>
  </si>
  <si>
    <t>937.23.001</t>
  </si>
  <si>
    <t>937.60.701</t>
  </si>
  <si>
    <t>940.40.092</t>
  </si>
  <si>
    <t>940.41.055</t>
  </si>
  <si>
    <t>940.41.057</t>
  </si>
  <si>
    <t>940.41.058</t>
  </si>
  <si>
    <t>940.43.074</t>
  </si>
  <si>
    <t>940.44.0X1</t>
  </si>
  <si>
    <t>940.48.045</t>
  </si>
  <si>
    <t>940.59.0X2</t>
  </si>
  <si>
    <t>940.64.043</t>
  </si>
  <si>
    <t>940.64.044</t>
  </si>
  <si>
    <t>940.64.046</t>
  </si>
  <si>
    <t>940.64.047</t>
  </si>
  <si>
    <t>940.64.823</t>
  </si>
  <si>
    <t>940.64.899</t>
  </si>
  <si>
    <t>940.66.0X2</t>
  </si>
  <si>
    <t>940.67.076</t>
  </si>
  <si>
    <t>940.67.140</t>
  </si>
  <si>
    <t>940.67.940</t>
  </si>
  <si>
    <t>940.83.425</t>
  </si>
  <si>
    <t>940.83.426</t>
  </si>
  <si>
    <t>940.89.001</t>
  </si>
  <si>
    <t>940.89.042</t>
  </si>
  <si>
    <t>940.97.088</t>
  </si>
  <si>
    <t>941.00.001</t>
  </si>
  <si>
    <t>941.15.008</t>
  </si>
  <si>
    <t>941.25.142</t>
  </si>
  <si>
    <t>941.30.008</t>
  </si>
  <si>
    <t>941.37.000</t>
  </si>
  <si>
    <t>941.37.001</t>
  </si>
  <si>
    <t>941.37.002</t>
  </si>
  <si>
    <t>941.60.301</t>
  </si>
  <si>
    <t>941.60.401</t>
  </si>
  <si>
    <t>941.60.501</t>
  </si>
  <si>
    <t>941.62.005</t>
  </si>
  <si>
    <t>942.35.003</t>
  </si>
  <si>
    <t>942.35.004</t>
  </si>
  <si>
    <t>942.56.003</t>
  </si>
  <si>
    <t>942.56.960</t>
  </si>
  <si>
    <t>942.61.030</t>
  </si>
  <si>
    <t>942.61.040</t>
  </si>
  <si>
    <t>943.41.020</t>
  </si>
  <si>
    <t>943.41.021</t>
  </si>
  <si>
    <t>943.41.022</t>
  </si>
  <si>
    <t>943.41.023</t>
  </si>
  <si>
    <t>943.41.099</t>
  </si>
  <si>
    <t>943.54.000</t>
  </si>
  <si>
    <t>943.54.001</t>
  </si>
  <si>
    <t>946.49.055</t>
  </si>
  <si>
    <t>950.02.014</t>
  </si>
  <si>
    <t>950.02.015</t>
  </si>
  <si>
    <t>950.07.000</t>
  </si>
  <si>
    <t>950.10.902</t>
  </si>
  <si>
    <t>970.31.171</t>
  </si>
  <si>
    <t>970.31.174</t>
  </si>
  <si>
    <t>972.30.380</t>
  </si>
  <si>
    <t>972.37.230</t>
  </si>
  <si>
    <t>973.30.313</t>
  </si>
  <si>
    <t>974.43.001</t>
  </si>
  <si>
    <t>981.24.909</t>
  </si>
  <si>
    <t>981.24.940</t>
  </si>
  <si>
    <t>981.26.090</t>
  </si>
  <si>
    <t>981.26.190</t>
  </si>
  <si>
    <t>981.26.490</t>
  </si>
  <si>
    <t>981.26.590</t>
  </si>
  <si>
    <t>981.26.680</t>
  </si>
  <si>
    <t>981.26.780</t>
  </si>
  <si>
    <t>981.27.958</t>
  </si>
  <si>
    <t>981.29.210</t>
  </si>
  <si>
    <t>981.47.240</t>
  </si>
  <si>
    <t>981.47.290</t>
  </si>
  <si>
    <t>981.47.909</t>
  </si>
  <si>
    <t>981.48.210</t>
  </si>
  <si>
    <t>981.48.220</t>
  </si>
  <si>
    <t>981.48.224</t>
  </si>
  <si>
    <t>981.49.052</t>
  </si>
  <si>
    <t>981.49.207</t>
  </si>
  <si>
    <t>981.49.220</t>
  </si>
  <si>
    <t>981.49.229</t>
  </si>
  <si>
    <t>981.49.280</t>
  </si>
  <si>
    <t>981.49.286</t>
  </si>
  <si>
    <t>981.49.452</t>
  </si>
  <si>
    <t>981.49.510</t>
  </si>
  <si>
    <t>981.49.530</t>
  </si>
  <si>
    <t>981.49.531</t>
  </si>
  <si>
    <t>981.49.540</t>
  </si>
  <si>
    <t>981.49.550</t>
  </si>
  <si>
    <t>981.49.609</t>
  </si>
  <si>
    <t>981.49.702</t>
  </si>
  <si>
    <t>981.65.000</t>
  </si>
  <si>
    <t>981.67.000</t>
  </si>
  <si>
    <t>981.67.010</t>
  </si>
  <si>
    <t>982.00.932</t>
  </si>
  <si>
    <t>982.00.940</t>
  </si>
  <si>
    <t>982.01.021</t>
  </si>
  <si>
    <t>982.01.051</t>
  </si>
  <si>
    <t>982.01.110</t>
  </si>
  <si>
    <t>982.01.111</t>
  </si>
  <si>
    <t>986.12.06X</t>
  </si>
  <si>
    <t>987.19.040</t>
  </si>
  <si>
    <t>987.19.050</t>
  </si>
  <si>
    <t>987.19.060</t>
  </si>
  <si>
    <t>987.19.070</t>
  </si>
  <si>
    <t>987.19.080</t>
  </si>
  <si>
    <t>987.20.108</t>
  </si>
  <si>
    <t>987.20.118</t>
  </si>
  <si>
    <t>987.20.128</t>
  </si>
  <si>
    <t>987.20.138</t>
  </si>
  <si>
    <t>987.20.148</t>
  </si>
  <si>
    <t>987.20.158</t>
  </si>
  <si>
    <t>987.20.168</t>
  </si>
  <si>
    <t>987.20.178</t>
  </si>
  <si>
    <t>987.20.188</t>
  </si>
  <si>
    <t>988.78.092</t>
  </si>
  <si>
    <t>988.78.095</t>
  </si>
  <si>
    <t>988.78.097</t>
  </si>
  <si>
    <t>988.78.099</t>
  </si>
  <si>
    <t>988.96.810</t>
  </si>
  <si>
    <t>988.96.815</t>
  </si>
  <si>
    <t>Ущільнювач Deventer S 6577 для міжкімн.дверей ТПЕ, колір:  темно-коричн.(200м)</t>
  </si>
  <si>
    <t>Ущільнювач Deventer SV 185 для міжкімнатних та вхідних дверей ТПЕ, колір: бежевий (150м)</t>
  </si>
  <si>
    <t>Ущільнювач Deventer SV 185 для міжкімнатних та вхідних дверей ТПЕ, колір: білий (150м)</t>
  </si>
  <si>
    <t>Ущільнювач Deventer SV 185 для міжкімнатних та вхідних дверей ТПЕ, колір: темно-коричн.(150м)</t>
  </si>
  <si>
    <t>Ущільнювач Deventer SV 155 для міжкімнатних та вхідних дверей ТПЕ, колір: бежевий (150м)</t>
  </si>
  <si>
    <t>Ущільнювач Deventer SV 155 для міжкімнатних та вхідних дверей ТПЕ, колір: білий (150м)</t>
  </si>
  <si>
    <t>Ущільнювач Deventer SV 155 для міжкімнатних та вхідних дверей ТПЕ, колір: темно-коричн.(150м)</t>
  </si>
  <si>
    <t>Ущільнювач Deventer SV 12 для міжкімнатних та вхідних дверей ТПЕ, колір: сірий (200м)</t>
  </si>
  <si>
    <t>Ущільнювач Deventer SV 12 для міжкімнатних та вхідних дверей ТПЕ, колір: темно-коричн. (200м)</t>
  </si>
  <si>
    <t>Ущільнювач Deventer SV 12 для міжкімнатних та вхідних дверей ТПЕ, колір: білий (200м)</t>
  </si>
  <si>
    <t>Ущільнювач Deventer SV 12 для міжкімнатних та вхідних дверей ТПЕ, колір: бежевий (200м)</t>
  </si>
  <si>
    <t>Ущільнювач Deventer S 6612 для міжкімнатних та вхідних дверей ТПЕ, колір: темно-коричн.(50м)</t>
  </si>
  <si>
    <t>Ущільнювач Deventer S 6612 для міжкімнатних та вхідних дверей ТПЕ, колір: білий (50м)</t>
  </si>
  <si>
    <t>Ущільнювач Deventer S 6577 для міжкімнатних дверей ТПЕ, колір: бежевий (200м)</t>
  </si>
  <si>
    <t>Ущільнювач Deventer S 6577 для міжкімнатних дверей ТПЕ, колір: білий (200м)</t>
  </si>
  <si>
    <t>Ущільнювач Deventer M 3967 для міжкімнатних дверей PVC, колір:  темно-коричн.(50м)</t>
  </si>
  <si>
    <t>Ущільнювач Deventer M 3967 для міжкімнатних дверей PVC, колір:  чорний (50м)</t>
  </si>
  <si>
    <t>Ущільнювач Deventer M 7292 для міжкімн.дверей PVC, колір:  чорний (50м)</t>
  </si>
  <si>
    <t>Ущільнювач Deventer M 7292 для міжкімнатних дверей PVC, колір:  коричневий (50м)</t>
  </si>
  <si>
    <t>Ущільнювач Deventer S 6577 для міжкімнатних дверей ТПЕ, колір: коричневий (200м)</t>
  </si>
  <si>
    <t>Ущільнювач Deventer S 6577 для міжкімнатних дверей ТПЕ, колір: чорний (200м)</t>
  </si>
  <si>
    <t>Ущільнювач Deventer S 6577 для міжкімнатних дверей ТПЕ, колір: прозор. (200м)</t>
  </si>
  <si>
    <t>Ущільнювач Deventer S 6612 для міжкімнатних та вхідних дверей ТПЕ, колір: бежевий (50м)</t>
  </si>
  <si>
    <t>Ущільнювач Deventer S 6612 для міжкімнатних та вхідних дверей ТПЕ, колір: коричневий (50м)</t>
  </si>
  <si>
    <t>Ущільнювач Deventer S 6612 для міжкімнатних та вхідних дверей ТПЕ, колір: чорний (50м)</t>
  </si>
  <si>
    <t>Ущільнювач Deventer S 6612 для міжкімнатних та вхідних дверей ТПЕ, колір: прозор. (50м)</t>
  </si>
  <si>
    <t>Ущільнювач Deventer SV 12 для міжкімнатних та вхідних дверей ТПЕ, колір: коричневий (200м)</t>
  </si>
  <si>
    <t>Ущільнювач Deventer SV 12 для міжкімнатних та вхідних дверей ТПЕ, колір: чорний (200м)</t>
  </si>
  <si>
    <t>Ущільнювач Deventer SV 155 для міжкімнатних та вхідних дверей ТПЕ, колір: коричневий (150м)</t>
  </si>
  <si>
    <t>Ущільнювач Deventer SV 155 для міжкімнатних та вхідних дверей ТПЕ, колір: сірий (150м)</t>
  </si>
  <si>
    <t>Ущільнювач Deventer SV 185 для міжкімнатних та вхідних дверей ТПЕ, колір: коричневий (150м)</t>
  </si>
  <si>
    <t>Ущільнювач Deventer SV 155 для міжкімнатних та вхідних дверей ТПЕ, колір: чорний (150м)</t>
  </si>
  <si>
    <t>Ущільнювач Deventer SV 185 для міжкімнатних та вхідних дверей ТПЕ, колір: чорний (150м)</t>
  </si>
  <si>
    <t>Ущільнювач Deventer SV 185 для міжкімнатних та вхідних дверей ТПЕ, колір: сірий (150м)</t>
  </si>
  <si>
    <t>Мінімальне замовлення 150 м</t>
  </si>
  <si>
    <t>Мінімальне замовлення 200 м</t>
  </si>
  <si>
    <t>Мінімальне замовлення 50 м</t>
  </si>
  <si>
    <t>900.21.193</t>
  </si>
  <si>
    <t>900.29.076</t>
  </si>
  <si>
    <t>900.50.156</t>
  </si>
  <si>
    <t>900.52.256</t>
  </si>
  <si>
    <t>900.62.072</t>
  </si>
  <si>
    <t>900.63.072</t>
  </si>
  <si>
    <t>900.92.298</t>
  </si>
  <si>
    <t>900.93.298</t>
  </si>
  <si>
    <t>901.82.236</t>
  </si>
  <si>
    <t>902.20.248</t>
  </si>
  <si>
    <t>902.21.850</t>
  </si>
  <si>
    <t>902.22.901</t>
  </si>
  <si>
    <t>902.52.500</t>
  </si>
  <si>
    <t>902.92.114</t>
  </si>
  <si>
    <t>902.92.704</t>
  </si>
  <si>
    <t>902.92.946</t>
  </si>
  <si>
    <t>902.92.954</t>
  </si>
  <si>
    <t>902.92.956</t>
  </si>
  <si>
    <t>902.92.960</t>
  </si>
  <si>
    <t>903.91.532</t>
  </si>
  <si>
    <t>903.92.742</t>
  </si>
  <si>
    <t>905.22.256</t>
  </si>
  <si>
    <t>905.54.441</t>
  </si>
  <si>
    <t>905.92.511</t>
  </si>
  <si>
    <t>909.90.335</t>
  </si>
  <si>
    <t>935.03.047</t>
  </si>
  <si>
    <t>935.03.049</t>
  </si>
  <si>
    <t>940.66.0X3</t>
  </si>
  <si>
    <t>940.66.0X4</t>
  </si>
  <si>
    <t>943.30.043</t>
  </si>
  <si>
    <t>981.27.042</t>
  </si>
  <si>
    <t>981.49.100</t>
  </si>
  <si>
    <t>981.49.104</t>
  </si>
  <si>
    <t>981.49.450</t>
  </si>
  <si>
    <t>986.02.700</t>
  </si>
  <si>
    <t>986.10.080</t>
  </si>
  <si>
    <t>986.10.090</t>
  </si>
  <si>
    <t>999.11.157</t>
  </si>
  <si>
    <t>999.14.002</t>
  </si>
  <si>
    <t>999.14.003</t>
  </si>
  <si>
    <t>999.14.004</t>
  </si>
  <si>
    <t xml:space="preserve">Доводчик (прихований монтаж)  DCL 34 EN (3) прихований монтаж з фіксації колір: срібний. Ширина дверного полотна &lt;950 мм, вага двері &lt;60 кг </t>
  </si>
  <si>
    <t xml:space="preserve">Доводчик (прихований монтаж)  DCL 32 EN (3) прихований монтаж без фіксації  колір: срібний. Ширина дверного полотна &lt;950 мм, вага двері &lt;60 кг </t>
  </si>
  <si>
    <t xml:space="preserve">Доводчик (прихований монтаж)  DCL 32 EN (3)  прихований монтаж з фіксації колір: срібний. Ширина дверного полотна &lt;950 мм, вага двері &lt;60 кг </t>
  </si>
  <si>
    <t xml:space="preserve">Доводчик (прихований монтаж)  DCL 34 EN (3) прихований монтаж ,без фіксації колір: срібний. Ширина дверного полотна &lt;950 мм, вага двері &lt;60 кг </t>
  </si>
  <si>
    <t xml:space="preserve">Доводчик (прихований монтаж)  DCL 33 EN (2-4) прихований монтаж без фіксації колір: срібний: срібний. Ширина дверного полотна &lt;1000 мм, вага двері &lt;80 кг </t>
  </si>
  <si>
    <t>900.21.19X</t>
  </si>
  <si>
    <t>900.62.051</t>
  </si>
  <si>
    <t>900.62.07X</t>
  </si>
  <si>
    <t>900.62.10X</t>
  </si>
  <si>
    <t>900.63.07X</t>
  </si>
  <si>
    <t>900.63.12X</t>
  </si>
  <si>
    <t>901.62.041</t>
  </si>
  <si>
    <t>901.92.041</t>
  </si>
  <si>
    <t>902.31.020</t>
  </si>
  <si>
    <t>902.32.020</t>
  </si>
  <si>
    <t>902.55.19X</t>
  </si>
  <si>
    <t>903.02.00X</t>
  </si>
  <si>
    <t>903.02.01X</t>
  </si>
  <si>
    <t>903.02.02X</t>
  </si>
  <si>
    <t>903.02.03X</t>
  </si>
  <si>
    <t>903.02.04X</t>
  </si>
  <si>
    <t>903.06.325</t>
  </si>
  <si>
    <t>903.06.330</t>
  </si>
  <si>
    <t>903.92.122</t>
  </si>
  <si>
    <t>909.04.866</t>
  </si>
  <si>
    <t>909.09.724</t>
  </si>
  <si>
    <t>911.39.049</t>
  </si>
  <si>
    <t>911.39.050</t>
  </si>
  <si>
    <t>912.02.097</t>
  </si>
  <si>
    <t>912.03.015</t>
  </si>
  <si>
    <t>917.61.000</t>
  </si>
  <si>
    <t>917.61.200</t>
  </si>
  <si>
    <t>917.61.400</t>
  </si>
  <si>
    <t>924.32.930</t>
  </si>
  <si>
    <t>927.91.0X6</t>
  </si>
  <si>
    <t>927.91.663</t>
  </si>
  <si>
    <t>927.91.6X8</t>
  </si>
  <si>
    <t>931.01.087</t>
  </si>
  <si>
    <t>931.09.232</t>
  </si>
  <si>
    <t>931.15.009</t>
  </si>
  <si>
    <t>931.19.052</t>
  </si>
  <si>
    <t>931.19.088</t>
  </si>
  <si>
    <t>937.55.806</t>
  </si>
  <si>
    <t>937.91.003</t>
  </si>
  <si>
    <t>940.40.008</t>
  </si>
  <si>
    <t>940.40.206</t>
  </si>
  <si>
    <t>940.64.054</t>
  </si>
  <si>
    <t>940.64.821</t>
  </si>
  <si>
    <t>940.66.0X5</t>
  </si>
  <si>
    <t>940.66.0X6</t>
  </si>
  <si>
    <t>940.67.077</t>
  </si>
  <si>
    <t>943.55.000</t>
  </si>
  <si>
    <t>943.55.001</t>
  </si>
  <si>
    <t>943.55.002</t>
  </si>
  <si>
    <t>943.55.003</t>
  </si>
  <si>
    <t>943.55.004</t>
  </si>
  <si>
    <t>943.55.005</t>
  </si>
  <si>
    <t>943.55.006</t>
  </si>
  <si>
    <t>943.55.040</t>
  </si>
  <si>
    <t>943.55.041</t>
  </si>
  <si>
    <t>943.55.050</t>
  </si>
  <si>
    <t>943.55.051</t>
  </si>
  <si>
    <t>943.55.060</t>
  </si>
  <si>
    <t>943.55.061</t>
  </si>
  <si>
    <t>943.55.070</t>
  </si>
  <si>
    <t>943.55.071</t>
  </si>
  <si>
    <t>943.55.072</t>
  </si>
  <si>
    <t>943.55.073</t>
  </si>
  <si>
    <t>943.55.080</t>
  </si>
  <si>
    <t>950.45.094</t>
  </si>
  <si>
    <t>950.45.095</t>
  </si>
  <si>
    <t>950.45.096</t>
  </si>
  <si>
    <t>950.45.097</t>
  </si>
  <si>
    <t>950.45.098</t>
  </si>
  <si>
    <t>981.35.212</t>
  </si>
  <si>
    <t xml:space="preserve">Доводчик (прихований монтаж)  DCL 33 EN (2-4) прихований монтаж з фіксації колір: срібний: срібний. Ширина дверного полотна &lt;1000 мм, вага двері &lt;80 кг </t>
  </si>
  <si>
    <t xml:space="preserve">Доводчик DCL 92 EN (3-6) прихований монтаж з фіксації колір: срібний. Ширина дверного полотна &lt;1400 мм, вага двері &lt;120 кг </t>
  </si>
  <si>
    <t>https://www.youtube.com/watch?v=qDRpud0gCJM</t>
  </si>
  <si>
    <t>курс:</t>
  </si>
  <si>
    <t>знижка:</t>
  </si>
  <si>
    <t>900.82.00X</t>
  </si>
  <si>
    <t>900.82.01X</t>
  </si>
  <si>
    <t>900.82.05X</t>
  </si>
  <si>
    <t>900.82.07X</t>
  </si>
  <si>
    <t>901.91.555</t>
  </si>
  <si>
    <t>902.00.366</t>
  </si>
  <si>
    <t>902.00.370</t>
  </si>
  <si>
    <t>902.20.246</t>
  </si>
  <si>
    <t>902.50.278</t>
  </si>
  <si>
    <t>902.53.284</t>
  </si>
  <si>
    <t>902.91.40X</t>
  </si>
  <si>
    <t>902.91.49X</t>
  </si>
  <si>
    <t>902.91.884</t>
  </si>
  <si>
    <t>902.93.010</t>
  </si>
  <si>
    <t>902.93.972</t>
  </si>
  <si>
    <t>903.00.56X</t>
  </si>
  <si>
    <t>903.02.722</t>
  </si>
  <si>
    <t>903.02.724</t>
  </si>
  <si>
    <t>903.02.725</t>
  </si>
  <si>
    <t>903.02.732</t>
  </si>
  <si>
    <t>903.02.733</t>
  </si>
  <si>
    <t>903.02.735</t>
  </si>
  <si>
    <t>903.02.736</t>
  </si>
  <si>
    <t>903.02.737</t>
  </si>
  <si>
    <t>903.02.742</t>
  </si>
  <si>
    <t>903.02.745</t>
  </si>
  <si>
    <t>903.02.782</t>
  </si>
  <si>
    <t>903.02.783</t>
  </si>
  <si>
    <t>903.02.784</t>
  </si>
  <si>
    <t>903.02.785</t>
  </si>
  <si>
    <t>903.02.795</t>
  </si>
  <si>
    <t>903.02.797</t>
  </si>
  <si>
    <t>903.02.802</t>
  </si>
  <si>
    <t>903.02.805</t>
  </si>
  <si>
    <t>903.03.120</t>
  </si>
  <si>
    <t>903.52.004</t>
  </si>
  <si>
    <t>903.70.014</t>
  </si>
  <si>
    <t>903.70.056</t>
  </si>
  <si>
    <t>903.81.083</t>
  </si>
  <si>
    <t>903.91.870</t>
  </si>
  <si>
    <t>904.00.366</t>
  </si>
  <si>
    <t>904.50.321</t>
  </si>
  <si>
    <t>904.67.531</t>
  </si>
  <si>
    <t>904.82.038</t>
  </si>
  <si>
    <t>904.82.039</t>
  </si>
  <si>
    <t>905.00.381</t>
  </si>
  <si>
    <t>909.09.763</t>
  </si>
  <si>
    <t>909.09.764</t>
  </si>
  <si>
    <t>909.35.023</t>
  </si>
  <si>
    <t>909.46.323</t>
  </si>
  <si>
    <t>909.93.347</t>
  </si>
  <si>
    <t>911.07.159</t>
  </si>
  <si>
    <t>911.07.180</t>
  </si>
  <si>
    <t>911.07.181</t>
  </si>
  <si>
    <t>911.07.182</t>
  </si>
  <si>
    <t>911.07.183</t>
  </si>
  <si>
    <t>911.07.184</t>
  </si>
  <si>
    <t>911.07.185</t>
  </si>
  <si>
    <t>911.07.186</t>
  </si>
  <si>
    <t>911.07.187</t>
  </si>
  <si>
    <t>911.07.188</t>
  </si>
  <si>
    <t>911.07.189</t>
  </si>
  <si>
    <t>911.07.190</t>
  </si>
  <si>
    <t>911.07.191</t>
  </si>
  <si>
    <t>911.07.192</t>
  </si>
  <si>
    <t>911.07.193</t>
  </si>
  <si>
    <t>911.07.194</t>
  </si>
  <si>
    <t>911.07.208</t>
  </si>
  <si>
    <t>911.07.209</t>
  </si>
  <si>
    <t>911.07.225</t>
  </si>
  <si>
    <t>911.07.226</t>
  </si>
  <si>
    <t>911.07.227</t>
  </si>
  <si>
    <t>911.07.230</t>
  </si>
  <si>
    <t>911.07.231</t>
  </si>
  <si>
    <t>911.07.232</t>
  </si>
  <si>
    <t>911.07.236</t>
  </si>
  <si>
    <t>911.22.680</t>
  </si>
  <si>
    <t>911.22.688</t>
  </si>
  <si>
    <t>911.22.744</t>
  </si>
  <si>
    <t>911.22.X50</t>
  </si>
  <si>
    <t>911.22.X57</t>
  </si>
  <si>
    <t>911.22.X58</t>
  </si>
  <si>
    <t>911.22.X59</t>
  </si>
  <si>
    <t>911.22.X60</t>
  </si>
  <si>
    <t>911.23.573</t>
  </si>
  <si>
    <t>911.23.593</t>
  </si>
  <si>
    <t>911.23.624</t>
  </si>
  <si>
    <t>911.23.64X</t>
  </si>
  <si>
    <t>911.38.124</t>
  </si>
  <si>
    <t>911.38.144</t>
  </si>
  <si>
    <t>911.38.16X</t>
  </si>
  <si>
    <t>911.39.300</t>
  </si>
  <si>
    <t>911.39.543</t>
  </si>
  <si>
    <t>911.39.999</t>
  </si>
  <si>
    <t>911.3X.149</t>
  </si>
  <si>
    <t>911.52.570</t>
  </si>
  <si>
    <t>911.60.020</t>
  </si>
  <si>
    <t>917.80.455</t>
  </si>
  <si>
    <t>917.80.459</t>
  </si>
  <si>
    <t>917.80.461</t>
  </si>
  <si>
    <t>917.80.551</t>
  </si>
  <si>
    <t>922.15.730</t>
  </si>
  <si>
    <t>922.15.731</t>
  </si>
  <si>
    <t>924.00.003</t>
  </si>
  <si>
    <t>924.00.041</t>
  </si>
  <si>
    <t>924.00.071</t>
  </si>
  <si>
    <t>924.00.20X</t>
  </si>
  <si>
    <t>924.00.241</t>
  </si>
  <si>
    <t>924.00.24X</t>
  </si>
  <si>
    <t>924.07.103</t>
  </si>
  <si>
    <t>924.07.141</t>
  </si>
  <si>
    <t>924.07.171</t>
  </si>
  <si>
    <t>924.07.241</t>
  </si>
  <si>
    <t>924.07.271</t>
  </si>
  <si>
    <t>924.07.341</t>
  </si>
  <si>
    <t>924.07.380</t>
  </si>
  <si>
    <t>924.07.79X</t>
  </si>
  <si>
    <t>924.07.80X</t>
  </si>
  <si>
    <t>924.07.81X</t>
  </si>
  <si>
    <t>924.12.890</t>
  </si>
  <si>
    <t>927.91.323</t>
  </si>
  <si>
    <t>931.10.087</t>
  </si>
  <si>
    <t>931.10.089</t>
  </si>
  <si>
    <t>931.10.107</t>
  </si>
  <si>
    <t>931.10.747</t>
  </si>
  <si>
    <t>931.10.751</t>
  </si>
  <si>
    <t>931.10.757</t>
  </si>
  <si>
    <t>931.10.759</t>
  </si>
  <si>
    <t>935.03.019</t>
  </si>
  <si>
    <t>935.03.029</t>
  </si>
  <si>
    <t>935.03.039</t>
  </si>
  <si>
    <t>937.12.190</t>
  </si>
  <si>
    <t>937.14.716</t>
  </si>
  <si>
    <t>937.30.190</t>
  </si>
  <si>
    <t>937.30.198</t>
  </si>
  <si>
    <t>940.41.060</t>
  </si>
  <si>
    <t>940.43.075</t>
  </si>
  <si>
    <t>940.43.280</t>
  </si>
  <si>
    <t>940.43.281</t>
  </si>
  <si>
    <t>940.43.282</t>
  </si>
  <si>
    <t>940.57.531</t>
  </si>
  <si>
    <t>940.57.631</t>
  </si>
  <si>
    <t>940.80.040</t>
  </si>
  <si>
    <t>940.80.086</t>
  </si>
  <si>
    <t>940.89.999</t>
  </si>
  <si>
    <t>941.25.043</t>
  </si>
  <si>
    <t>941.51.795</t>
  </si>
  <si>
    <t>941.51.797</t>
  </si>
  <si>
    <t>942.32.020</t>
  </si>
  <si>
    <t>942.32.071</t>
  </si>
  <si>
    <t>946.50.075</t>
  </si>
  <si>
    <t>946.50.076</t>
  </si>
  <si>
    <t>947.00.055</t>
  </si>
  <si>
    <t>947.00.056</t>
  </si>
  <si>
    <t>950.10.003</t>
  </si>
  <si>
    <t>950.10.005</t>
  </si>
  <si>
    <t>950.10.015</t>
  </si>
  <si>
    <t>950.10.063</t>
  </si>
  <si>
    <t>950.10.403</t>
  </si>
  <si>
    <t>950.10.413</t>
  </si>
  <si>
    <t>950.10.433</t>
  </si>
  <si>
    <t>950.10.493</t>
  </si>
  <si>
    <t>950.10.533</t>
  </si>
  <si>
    <t>950.10.543</t>
  </si>
  <si>
    <t>959.09.901</t>
  </si>
  <si>
    <t>972.30.072</t>
  </si>
  <si>
    <t>972.30.074</t>
  </si>
  <si>
    <t>972.30.076</t>
  </si>
  <si>
    <t>972.40.000</t>
  </si>
  <si>
    <t>972.40.002</t>
  </si>
  <si>
    <t>972.40.004</t>
  </si>
  <si>
    <t>973.40.014</t>
  </si>
  <si>
    <t>973.40.016</t>
  </si>
  <si>
    <t>973.40.018</t>
  </si>
  <si>
    <t>973.40.020</t>
  </si>
  <si>
    <t>974.40.061</t>
  </si>
  <si>
    <t>974.40.071</t>
  </si>
  <si>
    <t>974.40.081</t>
  </si>
  <si>
    <t>988.98.00X</t>
  </si>
  <si>
    <t>988.98.01X</t>
  </si>
  <si>
    <t>902.52.192</t>
  </si>
  <si>
    <t>902.95.884</t>
  </si>
  <si>
    <t>940.83.031</t>
  </si>
  <si>
    <t>940.83.032</t>
  </si>
  <si>
    <t>950.10.103</t>
  </si>
  <si>
    <t>950.10.281</t>
  </si>
  <si>
    <t>Петля прихована TECTUS TE 680 3D FD для фальцованих дверей алюміній колір: срібний F1, вага дверей: 160 кг</t>
  </si>
  <si>
    <t>924.19.0X4</t>
  </si>
  <si>
    <t>900.00.0X1</t>
  </si>
  <si>
    <t>900.00.0X2</t>
  </si>
  <si>
    <t>901.04.324</t>
  </si>
  <si>
    <t>902.95.740</t>
  </si>
  <si>
    <t>903.30.022</t>
  </si>
  <si>
    <t>903.52.010</t>
  </si>
  <si>
    <t>903.85.070</t>
  </si>
  <si>
    <t>903.85.071</t>
  </si>
  <si>
    <t>903.86.070</t>
  </si>
  <si>
    <t>903.86.071</t>
  </si>
  <si>
    <t>903.95.140</t>
  </si>
  <si>
    <t>903.96.140</t>
  </si>
  <si>
    <t>905.22.074</t>
  </si>
  <si>
    <t>909.00.231</t>
  </si>
  <si>
    <t>909.06.003</t>
  </si>
  <si>
    <t>909.06.013</t>
  </si>
  <si>
    <t>911.10.026</t>
  </si>
  <si>
    <t>911.10.027</t>
  </si>
  <si>
    <t>911.62.803</t>
  </si>
  <si>
    <t>911.62.942</t>
  </si>
  <si>
    <t>916.02.40X</t>
  </si>
  <si>
    <t>916.09.01X</t>
  </si>
  <si>
    <t>924.17.22X</t>
  </si>
  <si>
    <t>931.20.801</t>
  </si>
  <si>
    <t>931.20.802</t>
  </si>
  <si>
    <t>931.20.803</t>
  </si>
  <si>
    <t>931.20.873</t>
  </si>
  <si>
    <t>931.21.040</t>
  </si>
  <si>
    <t>931.21.049</t>
  </si>
  <si>
    <t>931.21.059</t>
  </si>
  <si>
    <t>931.21.060</t>
  </si>
  <si>
    <t>931.21.069</t>
  </si>
  <si>
    <t>932.77.000</t>
  </si>
  <si>
    <t>932.77.010</t>
  </si>
  <si>
    <t>932.77.020</t>
  </si>
  <si>
    <t>941.18.461</t>
  </si>
  <si>
    <t>941.18.561</t>
  </si>
  <si>
    <t>941.18.760</t>
  </si>
  <si>
    <t>941.18.761</t>
  </si>
  <si>
    <t>950.10.261</t>
  </si>
  <si>
    <t>950.10.262</t>
  </si>
  <si>
    <t>950.10.263</t>
  </si>
  <si>
    <t>950.10.264</t>
  </si>
  <si>
    <t>950.10.266</t>
  </si>
  <si>
    <t>950.10.267</t>
  </si>
  <si>
    <t>950.10.854</t>
  </si>
  <si>
    <t>950.10.864</t>
  </si>
  <si>
    <t>Доводчик DCL 110 ,без фіксації колір: срібний. Ширина дверного полотна &lt;950 мм, вага двері &lt;60 кг</t>
  </si>
  <si>
    <t xml:space="preserve">Доводчик дверний DCL 55 EN (2-6) з фіксації колір: сріблястий. Ширина дверного полотна &lt;1400 мм, вага двері &lt;150 кг </t>
  </si>
  <si>
    <t xml:space="preserve">Доводчик DCL 61 EN (2-4)  з фіксації колір: срібний. Ширина дверного полотна &lt;1100 мм, вага двері &lt;80 кг </t>
  </si>
  <si>
    <t xml:space="preserve">Доводчик DCL 84 EN (2-4)  з фіксації колір: срібний. Ширина дверного полотна &lt;1100 мм, вага двері &lt;80 кг </t>
  </si>
  <si>
    <t xml:space="preserve">Доводчик DCL 91 EN (2-4)  з фіксації колір: срібний. Ширина дверного полотна &lt;1100 мм, вага двері &lt;80 кг </t>
  </si>
  <si>
    <t xml:space="preserve">Доводчик дверний DCL 55 EN (2-6) без фіксації колір: сріблястий. Ширина дверного полотна &lt;1400 мм, вага двері &lt;150 кг </t>
  </si>
  <si>
    <t xml:space="preserve">Доводчик DCL 61 EN (2-4) без фіксації колір: срібний. Ширина дверного полотна &lt;1100 мм, вага двері &lt;80 кг </t>
  </si>
  <si>
    <t>Доводчик DCL 51 EN (2-5)  без фіксації колір: срібний. Ширина дверного полотна &lt;1250 мм, вага двері &lt;100 кг</t>
  </si>
  <si>
    <t>Доводчик DCL 16 без фіксації колір: срібний. Ширина дверного полотна &lt;1100 мм, вага двері &lt;60 кг</t>
  </si>
  <si>
    <t>Доводчик DCL 11 EN (3) без фіксації  колір: срібний, ширина дверного полотна &lt;950мм, вага: &lt;60кг</t>
  </si>
  <si>
    <t xml:space="preserve">Доводчик DCL 91 EN (2-4)  без фіксації колір: срібний. Ширина дверного полотна &lt;1100 мм, вага двері &lt;80 кг </t>
  </si>
  <si>
    <t xml:space="preserve">Доводчик DCL 84 EN (2-4) без фіксації колір: срібний. Ширина дверного полотна &lt;1100 мм, вага двері &lt;80 кг </t>
  </si>
  <si>
    <t xml:space="preserve">Доводчик DCL 92 EN (3-6)  без фіксації колір: срібний. Ширина дверного полотна &lt;1400 мм, вага двері &lt;120 кг </t>
  </si>
  <si>
    <t>Відповідна планка до магнітного замка 82х22мм сталь колір: чорний матовий</t>
  </si>
  <si>
    <t>Вставка-циліндр з закруткою 71 мм, латунь, нік.мат</t>
  </si>
  <si>
    <t>Комплект ручки GIOVE цамак колір: стара бронза</t>
  </si>
  <si>
    <t>Комплект ручки LUXOR PC на планці цамак колір: стара бронза 72мм</t>
  </si>
  <si>
    <t>Комплект ручки LUXOR PC на розетці цамак колір: стара бронза</t>
  </si>
  <si>
    <t>Комплект ручки LUXOR WC на розетці цамак колір: стара бронза</t>
  </si>
  <si>
    <t>Ручка LUXOR PC на розетці цамак колір: стара бронза</t>
  </si>
  <si>
    <t>Комплект ручки SABIK WC на розетці цамак колір: бронза</t>
  </si>
  <si>
    <t>Комплект ручки SABIK PC на розетці цамак колір: бронза</t>
  </si>
  <si>
    <t>Комплект ручки SABIK на розетці цамак колір: бронза</t>
  </si>
  <si>
    <t>Розетка SABIK глуха цамак колір: бронза</t>
  </si>
  <si>
    <t>Ручка для дверей ART DECO 1870 латунь нікельована матова</t>
  </si>
  <si>
    <t>Ручка для дверей, латунь, нікель. матова</t>
  </si>
  <si>
    <t>Ручка для дверей, латунь, поліров.</t>
  </si>
  <si>
    <t>Ручка для дверей латунь хромована полірована/чорний</t>
  </si>
  <si>
    <t>Ручка для дверей латунь нікельована матова /колір чорний</t>
  </si>
  <si>
    <t>Ручка для дверей латунь нікельована полірована /колір чорний</t>
  </si>
  <si>
    <t>Ручка меблева латунь нікельована матова</t>
  </si>
  <si>
    <t>Ручка для дверей, латунь, хром. поліров.</t>
  </si>
  <si>
    <t>Ручка для дверей, латунь, нікель. поліров.</t>
  </si>
  <si>
    <t>Ручка для дверей латунь полірована</t>
  </si>
  <si>
    <t>Ручка для дверей латунь, поліров./пласт, білий</t>
  </si>
  <si>
    <t>Ручка для дверей, латунь, поліров. пласт, біл.</t>
  </si>
  <si>
    <t>Ручка NEW KOMET латунь нікельована матова/хромована полірована 8мм</t>
  </si>
  <si>
    <t>Ручка для дверей, латунь, полір.</t>
  </si>
  <si>
    <t>Ручка з штифтом 8мм латунь антик.</t>
  </si>
  <si>
    <t>Ручка з штифтом 8мм латунь полірована/сталь</t>
  </si>
  <si>
    <t>Ручка для дверей, латунь полірована</t>
  </si>
  <si>
    <t>Ручка для дверей, латунь, нікель. полір.</t>
  </si>
  <si>
    <t>Ручка для дверей, латунь, хром полір.</t>
  </si>
  <si>
    <t>Ручка для дверей, Bauhaus Weimar латунь, нікель. матова</t>
  </si>
  <si>
    <t>Ручка LEVA ліва латунь матова/полірована PVD</t>
  </si>
  <si>
    <t>Ручка "Leva" до замка д/скл.двер.,PVD, латунь нікельов.мат./поліров.,лів.</t>
  </si>
  <si>
    <t>Ручка LEVA 8 ліва латунь матова/полірована PVD</t>
  </si>
  <si>
    <t>Ручка LEVA права латунь матова/полірована PVD</t>
  </si>
  <si>
    <t>Ручка "Leva" до замка д/скл.двер.,PVD, латунь нікельов.мат./поліров.,прав.</t>
  </si>
  <si>
    <t>Ручка LEVA 8 права латунь матова/полірована PVD</t>
  </si>
  <si>
    <t>Ручка LUZILLA 8 цамак поверхня хромована полірована / нержавіюча сталь матова</t>
  </si>
  <si>
    <t>Ручка "Space" до замка д/скл.двер., латунь,лів.</t>
  </si>
  <si>
    <t>Ручка "Space" до замка д/скл.двер., латунь,пр.</t>
  </si>
  <si>
    <t>Ручка "Lorentia" до замка д/скл.двер., лат./ст.</t>
  </si>
  <si>
    <t>Ручка LIANA латунь полірована PVD 8мм</t>
  </si>
  <si>
    <t>Ручка LIANA 8 латунь поверхня нікельована матова вкрита PVD</t>
  </si>
  <si>
    <t>Ручка LIANA цамак, колір: латунь полірована PVD 8мм</t>
  </si>
  <si>
    <t>Ручка TIRZA QUATTRO цамак нікельована матова PVD</t>
  </si>
  <si>
    <t>Ручка LYDIA 8 латунь поверхня хромована полірована / нержавіюча сталь матова ліва</t>
  </si>
  <si>
    <t>Ручка LYDIA ліва цамак/нержавіюча сталь хромована полірована/матова 8мм</t>
  </si>
  <si>
    <t>Ручка LYDIA права цамак/нержавіюча сталь хромована полірована/матова 8мм</t>
  </si>
  <si>
    <t>Ручка латунь поверхня полірована/пластик колір: білий ліва</t>
  </si>
  <si>
    <t>Ручка латунь поверхня полірована/пластик колір: білий права</t>
  </si>
  <si>
    <t>Розетка латунь нікельована матова</t>
  </si>
  <si>
    <t>Розетка під ручку латунь нікельована полірована</t>
  </si>
  <si>
    <t>Розетка під ручку латунь нікельована матова</t>
  </si>
  <si>
    <t>Розетка під ручку квадратна сталь хромована полірована 50х50мм</t>
  </si>
  <si>
    <t>Розетка під ручку латунь полірован PVD 8мм</t>
  </si>
  <si>
    <t>Розетка під ручку, латунь матова/полірована, покриття PVD</t>
  </si>
  <si>
    <t>Накладка для дверного замка -CB, латунь, поліров.</t>
  </si>
  <si>
    <t>Накладка для дверного замка CВ, латунь полірована PVD</t>
  </si>
  <si>
    <t>Накладка для дверного замка CB латунь, нікельов.ма</t>
  </si>
  <si>
    <t>Накладка для дверного замка ВB латунь, матова PVD</t>
  </si>
  <si>
    <t>Накладка для дверного замка, латунь, поліров.</t>
  </si>
  <si>
    <t>Розетка PC латунь нікельована матова</t>
  </si>
  <si>
    <t>Розетка PC латунь, нікельована, полірована</t>
  </si>
  <si>
    <t>Розетка PC латунь хромована полірована</t>
  </si>
  <si>
    <t>Розетка PC сталь, нікельована, полірована</t>
  </si>
  <si>
    <t>Розетка PC латунь полірована PVD</t>
  </si>
  <si>
    <t>Розетка PC латунь нікельована матова PVD</t>
  </si>
  <si>
    <t>Ручка WC, латунь, поліров.</t>
  </si>
  <si>
    <t>Ручка WC латунь хромована полірована</t>
  </si>
  <si>
    <t>Ручка WC латунь нікельована матова</t>
  </si>
  <si>
    <t>Ручка WC латунь нікельована полірована</t>
  </si>
  <si>
    <t>Розетка WC квадратна сталь хромована полірована 50х50мм</t>
  </si>
  <si>
    <t>Вороток WC сталь хромована полірована 8мм</t>
  </si>
  <si>
    <t>Розетка WC матова / полірована , вкрита PVD</t>
  </si>
  <si>
    <t>Поворотник WC латунь хромована полірована 8мм</t>
  </si>
  <si>
    <t>Болт закріпл. WC 8 латунь, пол. PVD</t>
  </si>
  <si>
    <t>Поворотник WC латунь нікельована матова PVD 8мм</t>
  </si>
  <si>
    <t>Шліцьована голівка, латунь, поліров.</t>
  </si>
  <si>
    <t>Шліцьована голівка латунь хромована полірована</t>
  </si>
  <si>
    <t>Шліцьована голівка латунь нікельована матова</t>
  </si>
  <si>
    <t>Шліцьована голівка латунь нікельована полірована</t>
  </si>
  <si>
    <t>Розетка глуха полірована вкрита PVD</t>
  </si>
  <si>
    <t>Розетка глуха матова / полірована , вкрита PVD</t>
  </si>
  <si>
    <t>Зовнішня розетка PC 12mm латунь полірована</t>
  </si>
  <si>
    <t>Комплект розетки PC 12 мм латунь полірована M42NS</t>
  </si>
  <si>
    <t>Планка під ручку CB довга латунь нікельована матова</t>
  </si>
  <si>
    <t>Планка під ручку CB довга латунь полірована 36х220мм</t>
  </si>
  <si>
    <t>Планка під ручку CB довга латунь хромована полірована</t>
  </si>
  <si>
    <t>Планка під ручку CB довга латунь полірована</t>
  </si>
  <si>
    <t>Планка під ручку CB довга латунь нікельована полірована</t>
  </si>
  <si>
    <t>Планка під ручку CB довга латунь хром. полірована</t>
  </si>
  <si>
    <t>Планка під ручку PC довга латунь полірована</t>
  </si>
  <si>
    <t>Планка PC латунь полір.</t>
  </si>
  <si>
    <t>Планка під ручку PC довга латунь хромована полірована</t>
  </si>
  <si>
    <t>Планка під ручку PC довга 85 мм латунь нікельована матова</t>
  </si>
  <si>
    <t>Планка під ручку PC довга 72 мм латунь нікельована матова</t>
  </si>
  <si>
    <t>Планка довга для замків з профіл. циліндрами латун</t>
  </si>
  <si>
    <t>Планка під ручку WC довга латунь хромована полірована</t>
  </si>
  <si>
    <t>Планка під ручку WC довга 96 мм латунь нікельована матова</t>
  </si>
  <si>
    <t>Планка WC латунь полір.</t>
  </si>
  <si>
    <t>Вороток WC 6 мм</t>
  </si>
  <si>
    <t>Планка WC латунь антик.</t>
  </si>
  <si>
    <t>Комплект ручок CB ALMERIA M166SN/270 латунь, полірована</t>
  </si>
  <si>
    <t>Комплект ручок CB CONFORM§380-961 латунь сатинова</t>
  </si>
  <si>
    <t>Комплект ручок CB Verona M151/302 латунь, полірована</t>
  </si>
  <si>
    <t>Комплект ручок CB Verona M151/302 латунь, хром. матова</t>
  </si>
  <si>
    <t>Комплект ручок CB Verona M151/302 латунь, хром. полірована</t>
  </si>
  <si>
    <t>Комплект ручок PC Tokyo M1710RH/42KV/42KVS латунь, хром сатин</t>
  </si>
  <si>
    <t>Комплект ручок PC Tokyo M1710RH/42KV/42KVS латунь, полір.</t>
  </si>
  <si>
    <t>Комплект ручок WC Dallas 1643/52KV/52KVS алюміній</t>
  </si>
  <si>
    <t>Комплект ручок PC, латунь,полір.</t>
  </si>
  <si>
    <t>Комплект ручок Dallas HS-0643/419/420 алюміній</t>
  </si>
  <si>
    <t>Комплект ручок PC, латунь,хром,полір.</t>
  </si>
  <si>
    <t>Комплект ручок Dallas 0643/US944 алюміній</t>
  </si>
  <si>
    <t>Комплект ручок BERGEN§M1602/19KV PC латунь хромована полірована/колір сталі</t>
  </si>
  <si>
    <t>Комплект ручок Dallas 1643/52KV/52KVS алюміній</t>
  </si>
  <si>
    <t>Комплект ручок ALMERIA PC латунь полірована 72мм 45х248мм</t>
  </si>
  <si>
    <t>Комплект ручок PHOENIX латунь, хромована полірована/хромована матова</t>
  </si>
  <si>
    <t>Комплект ручок на розетці латунь матова/нержавіюча сталь матова</t>
  </si>
  <si>
    <t>Комплект ручок на розетці латунь хром. поліров./нержав. сталь матова</t>
  </si>
  <si>
    <t>Комплект ручок PC ATHINAI латунь матова/ алюміній колір сталь</t>
  </si>
  <si>
    <t>Комплект ручок PC ATHINAI латунь полірована/хром полірований Resista</t>
  </si>
  <si>
    <t>Комплект ручок ATHINAI§M156/19KV PC латунь хромована полірована/хромована матова</t>
  </si>
  <si>
    <t>Комплект ручок VERONA PC латунь полірована</t>
  </si>
  <si>
    <t>Комплект ручок VERONA PC латунь полірована 72мм 41х219мм</t>
  </si>
  <si>
    <t>Комплект ручок VERONA PC латунь хромована матова 72мм 41х219мм</t>
  </si>
  <si>
    <t>Комплект ручок VERONA PC латунь хромована 72мм 41х219мм</t>
  </si>
  <si>
    <t>Комплект ручок WC Tokyo M1710RH/42KV/42KVS латунь, полір.</t>
  </si>
  <si>
    <t>Комплект ручок WC, латунь,хром.,полір.</t>
  </si>
  <si>
    <t>Комплект ручок WC PHOENIX латунь, хромована полірована/хромована матова</t>
  </si>
  <si>
    <t>Комплект ручок WC латунь матова/нержавіюча сталь матова</t>
  </si>
  <si>
    <t>Комплект ручок WC латунь хром. поліров./нержавіюча сталь матова</t>
  </si>
  <si>
    <t>Комплект ручок WC ATHINAI латунь матова/колір сталь</t>
  </si>
  <si>
    <t>Комплект ручок WC ATHINAI латунь хромована полірована/ хромована матова</t>
  </si>
  <si>
    <t>Комплект ручок VERONA WC латунь полірована 8мм</t>
  </si>
  <si>
    <t>Набір ручок WC, латунь, полір.</t>
  </si>
  <si>
    <t>Набір ручок BD PISA M151/361A/360, латунь, хром., матова</t>
  </si>
  <si>
    <t>Комплект ручок на планці CC ES1 15 Опір</t>
  </si>
  <si>
    <t>Комплект "LAURINA" ВВ, латунь, матова/полір., PVD</t>
  </si>
  <si>
    <t>Комплект ручок "LAURINA" CВ, латунь нікельована матова/полір., PVD</t>
  </si>
  <si>
    <t>Комплект ручок CB8 латунь, хром, мат./пол.</t>
  </si>
  <si>
    <t>Комплект ручок CB8 латунь,мат./пол. PVD</t>
  </si>
  <si>
    <t>Комплект ручок LEVA CВ латунь матова/полірована PVD 8мм</t>
  </si>
  <si>
    <t>Комплект ручок LEVA CВ латунь нікел. матова/полірована PVD</t>
  </si>
  <si>
    <t>Комплект ручок LYDIA CВ латунь хромована полірована/нержавіюча сталь матова 8мм</t>
  </si>
  <si>
    <t>Комплект ручок LUISA CB латунь хромована полірована/нержавіюча сталь матова 8мм</t>
  </si>
  <si>
    <t>Комплект ручок CB LARIA хромована полірована/нержавіюча сталь матова матова 8мм</t>
  </si>
  <si>
    <t>Комплект ручок LARIA CB латунь хромована полірована/нержавіюча сталь матова 8мм</t>
  </si>
  <si>
    <t>Комплект ручок CB Ultra латунь,полір.</t>
  </si>
  <si>
    <t>Комплект ручок LUZILLA CB латунь хромована полірована/нержавіюча сталь матова 8мм</t>
  </si>
  <si>
    <t>Комплект ручок SANSSOUCIR 949-99 CB латунь полірована/біла</t>
  </si>
  <si>
    <t>Комплект ручок SANSSOUCIR 949-99 CB латунь полірована/ чорна</t>
  </si>
  <si>
    <t>Комплект "Luciana" ВВ,латунь,хром.пол.,нерж.ст.мат</t>
  </si>
  <si>
    <t>Комплект ручок латунь полірована BELVEDERE 908-988</t>
  </si>
  <si>
    <t>Комплект ручок LONDA CB латунь хромована полірована/нержавіюча сталь матова 8мм</t>
  </si>
  <si>
    <t>Комплект ручок Schönbrunn 901/951 CB ultra латунь полірована</t>
  </si>
  <si>
    <t>Комплект ручок LORENTIA CB латунь хромована полірована/нержавіюча сталь матова 8мм</t>
  </si>
  <si>
    <t>Комплект "Loretta" ВВ латунь, хром.пол., нерж.ст.м</t>
  </si>
  <si>
    <t>Комплект ручок LILJA CB цамак хромована полірована/нержавіюча сталь матова</t>
  </si>
  <si>
    <t>Комплект ручок LAETITIA CB цамак колір: латунь матова/полірована PVD</t>
  </si>
  <si>
    <t>Комплект ручок BELLE EPOQUES §933 CB ultra латунь полірована</t>
  </si>
  <si>
    <t>Комплект ручок LAETITIA CB цамак нікельований матовий/полірований PVD</t>
  </si>
  <si>
    <t>Комплект ручок LIA CB латунь хромована полірована/нержавіюча сталь матова 8мм</t>
  </si>
  <si>
    <t>Комплект ручок LARIA CB цамак/нержавіюча сталь хромована полірована/матова</t>
  </si>
  <si>
    <t>Комплект ручок CB латунь,полір./пол.,біл.</t>
  </si>
  <si>
    <t>Комплект ручок CB SANSSOUCIS 949-99 цамак колір: латунь хромована полірована</t>
  </si>
  <si>
    <t>Комплект ручок LEVA CB цамак колір: латунь матова/полірована PVD покриття</t>
  </si>
  <si>
    <t>Комплект ручок LIANA CB цамак колір: латунь полірована PVD покриття</t>
  </si>
  <si>
    <t>Комплект "Lydia" ВВ лат.хром.поліров. / нержавіюч.ст.мат.</t>
  </si>
  <si>
    <t>Комплект ручок LIANA CB цамак колір: нікельована матова PVD покриття</t>
  </si>
  <si>
    <t>Комплект ручок Lioba CB цамак колір: латунь полірована PVD покриття</t>
  </si>
  <si>
    <t>Комплект "Luzilla" ВВ лат.хром.поліров. / нержавіюч.ст.мат.</t>
  </si>
  <si>
    <t>Комплект ручок Lioba CB цамак нікельований матовий PVD покриття</t>
  </si>
  <si>
    <t>Комплект ручок LISA CB цамак колір: латунь полірована/PVD покриття</t>
  </si>
  <si>
    <t>Комплект ручок LISA CB цамак колір: нікельована матова/PVD покриття</t>
  </si>
  <si>
    <t>Комплект ручок CB ATLANTA M1530/302 латунь, хром. полірована</t>
  </si>
  <si>
    <t>Комплект ручок CB Luzilla цамак хромований полірований PVD покриття</t>
  </si>
  <si>
    <t>Комплект ручок LYDIA CB цамак колір: хромована полірована/нержавіюча сталь матова</t>
  </si>
  <si>
    <t>Комплект ручок LYDIA CB цамак/нержавіюча сталь хромована полірована/матова 8мм</t>
  </si>
  <si>
    <t>Комплект ручок MILVA CB цамак колір: латунь матова/ латунь полірована PVD покриття</t>
  </si>
  <si>
    <t>Комплект ручок CB цамак, хром, полірований 8мм</t>
  </si>
  <si>
    <t>Ручка дверна SANSSOUCI ліва латунь полірована/порцеляна біла</t>
  </si>
  <si>
    <t>Набір ручок СВ латунь поліров.PVD LIANA</t>
  </si>
  <si>
    <t>Комплект ручок JUGENDSTIL CB латунь полірована/пласт. біла</t>
  </si>
  <si>
    <t>Комплект ручок JUGENDSTIL CB латунь полірована/пласт. чорна</t>
  </si>
  <si>
    <t>Комплект ручок JUGENDSTIL CB латунь полірована/чорне дерево</t>
  </si>
  <si>
    <t>Комплект ручок LIOBA CB латунь полірована PVD</t>
  </si>
  <si>
    <t>Jugendstil 1890/85 -комплект ручок, латунь, поліров., колір: білий</t>
  </si>
  <si>
    <t>Jugendstil 1890/85 -комплект ручок, латунь, поліров., колір: чорний</t>
  </si>
  <si>
    <t>Jugendstil 1890/85 -комплект ручок, латунь, поліров./ червоне дерево</t>
  </si>
  <si>
    <t>Jugendstil 1890/85 -комплект ручок, латунь, поліров./ чорне дерево</t>
  </si>
  <si>
    <t>Комплект ручок Artitec-латунь поліровані PVD</t>
  </si>
  <si>
    <t>Комплект ручок LISA CB латунь нікельована матова PVD</t>
  </si>
  <si>
    <t>Jugendstil ВВ-комплект ручок, латунь, поліров., колір: білий</t>
  </si>
  <si>
    <t>Jugendstil ВВ-комплект, латунь, поліров.,поліс.</t>
  </si>
  <si>
    <t>Jugendstil ВВ-комплект ручок, латунь, поліров./чорне дерево</t>
  </si>
  <si>
    <t>Комплект ручок CB MILVA латунь нікел. матова/полірована PVD</t>
  </si>
  <si>
    <t>Комплект ручок VITORIA CB 1515/302 латунь полірована</t>
  </si>
  <si>
    <t>Комплект ручок Flandern 7246/8246 CB ultra латунь полірована</t>
  </si>
  <si>
    <t>Комплект ручок CB Bauhaus Weimar латунь нікельована полірована</t>
  </si>
  <si>
    <t>Комплект ручок CB Bauhaus Weimar латунь хромована полірована</t>
  </si>
  <si>
    <t>Комплект ручок CB Bauhaus Weimar латунь нікельована матова</t>
  </si>
  <si>
    <t>Комплект ручок CB CARACAS M112SLN/20 латунь, полірована</t>
  </si>
  <si>
    <t>Комплект ручок CB CARACAS M112SLN/20 латунь, антична</t>
  </si>
  <si>
    <t>Набір ручок CB Atlanta M1530/23KV/23KVS, латунь хромована матова</t>
  </si>
  <si>
    <t>Набір ручок CB, латунь,полір.</t>
  </si>
  <si>
    <t>Комплект ручок GERMANA CB латунь антична 8 мм</t>
  </si>
  <si>
    <t>Комплект ручок VITORIA CB латунь полірована 8мм</t>
  </si>
  <si>
    <t>Комплект ручок ARISTOTELES PC цинк хромований полірований/матовий</t>
  </si>
  <si>
    <t>Комплект ручок "LAURINA" PC латунь матова/полірована PVD 8мм</t>
  </si>
  <si>
    <t>Комплект ручок LAURINA PC латунь нікельована матова/полірована PVD 8мм</t>
  </si>
  <si>
    <t>Ручка LAETITIA на розетці латунь матова/полірована PVD</t>
  </si>
  <si>
    <t>Комплект ручок PC PERIKLES цамак, нікельована, матова</t>
  </si>
  <si>
    <t>Комплект ручок LAETITIA PC латунь матова/полірована PVD 8мм</t>
  </si>
  <si>
    <t>Комплект "Laetitia" PZ,латунь,нікел. пол/мат., PVD</t>
  </si>
  <si>
    <t>Комплект ручок LEVA PС латунь полірована/матова PVD 8мм</t>
  </si>
  <si>
    <t>Комплект ручок РС цамак, колір:латунь, матова, полірована</t>
  </si>
  <si>
    <t>Комплект "LYDIA" PZ, латунь, хром. пол./нерж. ст.</t>
  </si>
  <si>
    <t>Комплект "LUISA" PZ, латунь, хром. полір./нерж. ст</t>
  </si>
  <si>
    <t>Комплект ручок LARIA PC латунь хромована полірована/нержавіюча сталь матова 8мм</t>
  </si>
  <si>
    <t>Комплект ручок PZ, цамак, хром. пол.</t>
  </si>
  <si>
    <t>Комплект ручок PZ, цамак, нікель матовий</t>
  </si>
  <si>
    <t>Комплект ручок LARIA PC латунь/нержавіюча сталь хромована полірована/матова 8мм</t>
  </si>
  <si>
    <t>Комплект ручок SANSSOUCIR 949-99 PC ultra латунь полірована</t>
  </si>
  <si>
    <t>Комплект ручок SANSSOUCIR 949-99 PC латунь полірована/біла</t>
  </si>
  <si>
    <t>Комплект ручок SANSSOUCIR 949-99 PC латунь полірована/ чорна</t>
  </si>
  <si>
    <t>Комплект ручок PC, латунь, хром полір.</t>
  </si>
  <si>
    <t>Комплект ручок PZ, латунь, хром полір./порцеляна б</t>
  </si>
  <si>
    <t>Комплект ручок BELVEDERE PC латунь полірована 72мм 44х219мм</t>
  </si>
  <si>
    <t>Комплект ручок LONDA PC 8 латунь хромована полірована/ нержавіюча сталь матова</t>
  </si>
  <si>
    <t>Комплект ручок PC SCHOENBRUNN 901-951, ultra латунь пол.</t>
  </si>
  <si>
    <t>Комплект "Lorentia" PZ, латунь, хр. пол., нерж.ст.</t>
  </si>
  <si>
    <t>Комплект "Loretta" PZ латунь, хром.пол., нерж.ст.м</t>
  </si>
  <si>
    <t>Комплект "LIlLJA" PZ, цамак, хром. пол./нерж. ст.</t>
  </si>
  <si>
    <t>Комплект ручок LAETITIA PC цамак колір: латунь матова/полірована PVD 8мм</t>
  </si>
  <si>
    <t>Комплект ручок BELLE EPOQUE PC латунь нікельована антік 72мм 51х227мм</t>
  </si>
  <si>
    <t>Комплект ручок BELLE EPOQUE PC латунь полірована PVD 72мм 51х227мм</t>
  </si>
  <si>
    <t>Комплект ручок LAETITIA РC цамак нікельований матовий/полірований PVD</t>
  </si>
  <si>
    <t>Комплект ручок LIA PZ, латунь, хром. пол./ст.нерж.мат.</t>
  </si>
  <si>
    <t>Комплект ручок LARIA PC цамак хромований полірований/нержавіюча сталь матова 8мм</t>
  </si>
  <si>
    <t>Комплект ручок PC цамак, хром. пол./нерж. ст.</t>
  </si>
  <si>
    <t>Комплект ручок PC SANSSOUCIS 949-99, латунь пол./пласт. біла</t>
  </si>
  <si>
    <t>Комплект ручок PC SANSSOUCIS 949-99, латунь пол./пласт. чорна</t>
  </si>
  <si>
    <t>Комплект ручок PC Ultra латунь,полір.</t>
  </si>
  <si>
    <t>Комплект "LINDA" PZ, латунь, хром. полір./нерж.ст.</t>
  </si>
  <si>
    <t>Комплект ручок LYDIA PC латунь хромована полірована/нержавіюча сталь матова</t>
  </si>
  <si>
    <t>Комплект ручок РС Lioba цамак, колір: латунь полірована PVD</t>
  </si>
  <si>
    <t>Комплект "Luzilla" PZ лат.хром.поліров. / нержавіюч.ст.мат.</t>
  </si>
  <si>
    <t>Комплект ручок РС Lioba цамак, нікель матовий PVD</t>
  </si>
  <si>
    <t>Комплект ручок РС LISA цамак колір: латунь полірована/покриття PVD</t>
  </si>
  <si>
    <t>Комплект ручок РС Luzilla цамак нікельована матова PVD</t>
  </si>
  <si>
    <t>Комплект ручок LUISA PС, латунь, хром. полір. матова</t>
  </si>
  <si>
    <t>Комплект ручок РС Atlanta M1530/302 латунь хромована полірована</t>
  </si>
  <si>
    <t>Комплект ручок РС Atlanta M1530/302 латунь хромована сатин</t>
  </si>
  <si>
    <t>Комплект ручок РС Atlanta M1530/302 латунь полірована</t>
  </si>
  <si>
    <t>Комплект ручок РС Luzilla цамак хромована полірована/нержавіюча сталь матова</t>
  </si>
  <si>
    <t>Комплект ручок РС цамак хромована полірована/нержавіюча сталь матова</t>
  </si>
  <si>
    <t>Комплект ручок LYDIA PC цамак/нержавіюча сталь хромована полірована/матова 8мм</t>
  </si>
  <si>
    <t>Комплект ручок MILVA PC цамак колір: латунь матова/полірована PVD 8мм</t>
  </si>
  <si>
    <t>Комплект ручок PC цамак хромований полірований</t>
  </si>
  <si>
    <t>Комплект ручок PC цамак, хром, мат 8мм PVD</t>
  </si>
  <si>
    <t>Комплект ручок PC цамак, хром, полірований 8мм</t>
  </si>
  <si>
    <t>Комплект ручки PANDORA PC цамак нікельований матовий PVD 8мм</t>
  </si>
  <si>
    <t>Комплект ручок PC Priska цамак хромований матовий</t>
  </si>
  <si>
    <t>Комплект ручок PRISKA PC цамак нікельований матовий PVD 8мм</t>
  </si>
  <si>
    <t>Комплект ручок PC латунь хромована полірована</t>
  </si>
  <si>
    <t>Комплект ручок PC BAUHAUS 1920/44/644 латунь полірована</t>
  </si>
  <si>
    <t>Комплект ручок LIANA PC латунь полірована PVD 8мм</t>
  </si>
  <si>
    <t>Комплект "Liana" PZ латунь, нікель матова, PVD</t>
  </si>
  <si>
    <t>Комплект ручок JUGENDSTIL PC латунь полірована/пласт. біла</t>
  </si>
  <si>
    <t>Комплект ручок JUGENDSTIL PC латунь полірована/пласт. чорна</t>
  </si>
  <si>
    <t>Комплект ручок JUGENDSTIL PC латунь полірована/чорне дерево</t>
  </si>
  <si>
    <t>Комплект "LIOBA" PZ, латунь, полір., PVD</t>
  </si>
  <si>
    <t>Комплект "Lioba" PZ латунь, нікель матов., PVD</t>
  </si>
  <si>
    <t>Комплект ручок дверних PC латунь полір. пластм біла</t>
  </si>
  <si>
    <t>Комплект ручок PC JUGENDSTIL§1890/85 латунь полірована/пластмаса, колір чорний</t>
  </si>
  <si>
    <t>Комплект "LISA" PZ, латунь, полірована, PVD</t>
  </si>
  <si>
    <t>Комплект "Lisa" PZ, латунь, хром. матовий PVD</t>
  </si>
  <si>
    <t>Ручка PC комплект латунь, поліров./ пластик, біла</t>
  </si>
  <si>
    <t>Ручка PC комплект латунь, поліров./ пластик, чорн.</t>
  </si>
  <si>
    <t>Jugendstil PZ-комплект, латунь, поліров.,поліс.</t>
  </si>
  <si>
    <t>Jugendstil PZ-комплект, латунь, поліров./чорне дерево</t>
  </si>
  <si>
    <t>Комплект ручок PC PRESTIGE латунь полірована</t>
  </si>
  <si>
    <t>Комплект ручок PC ARTDECO§1870/8067 латунь полірована</t>
  </si>
  <si>
    <t>Комплект ручок MILVA PC латунь матова/полірована PVD 8мм</t>
  </si>
  <si>
    <t>Комплект ручок MILVA PС латунь нікельована матова/нікельована полірована PVD 8мм</t>
  </si>
  <si>
    <t>Комплект ручок PC BANANE§1901/8027 латунь полірована</t>
  </si>
  <si>
    <t>Комплект ручок VITORIA PC латунь полірована 8мм</t>
  </si>
  <si>
    <t>Комплект ручок FLANDERN PC латунь полірована 72мм 46х226мм</t>
  </si>
  <si>
    <t>Комплект ручок FLANDERN PC латунь антік 72мм 46х226мм</t>
  </si>
  <si>
    <t>Комплект ручок GALERIE PC латунь полірована 8мм</t>
  </si>
  <si>
    <t>Комплект ручок PC BAUHAUS §1920/44/64 латунь полірована</t>
  </si>
  <si>
    <t>Комплект ручок PC BAUHAUS §1920/44/64 латунь нікельована полірована</t>
  </si>
  <si>
    <t>Комплект ручок PC BAUHAUS §1920/44/64 латунь хромована полірована</t>
  </si>
  <si>
    <t>Комплект ручок PC BAUHAUS §1920/44/64 латунь нікельована матова</t>
  </si>
  <si>
    <t>Комплект ручок ROBOT PC цамак позолочений 72мм 40х250мм</t>
  </si>
  <si>
    <t>Набір ручок WEIMAR WC, латунь, полірована</t>
  </si>
  <si>
    <t>Комплект ручок CARACAS PC латунь полірована 72мм 39х222мм</t>
  </si>
  <si>
    <t>Комплект ручок CARACAS PC латунь антік 72мм 39х222мм</t>
  </si>
  <si>
    <t>Комплект ручок Atlanta M1530/23KV/23KVS латунь хромована сатин</t>
  </si>
  <si>
    <t>Комплект ручок Atlanta M1530/23KV/23KVS латунь полірована</t>
  </si>
  <si>
    <t>Комплект ручок, хром матовий PZ</t>
  </si>
  <si>
    <t>Комплект ручок PC LINEAVIOLET§H 4704,латунь пол./ матов.</t>
  </si>
  <si>
    <t>Комплект ручок PC GERMANA §H165 латунь полірована</t>
  </si>
  <si>
    <t>Комплект ручок PC GERMANA §H165 латунь антік</t>
  </si>
  <si>
    <t>Комплект ручок РС Vitoria M1515/23KV/23KVS латунь хромована полірована</t>
  </si>
  <si>
    <t>Комплект ручок РС Vitoria M1515/23KV/23KVS латунь хромована сатин</t>
  </si>
  <si>
    <t>Комплект ручок PC Los Angeles латунь, хромована, матова Resista</t>
  </si>
  <si>
    <t>Комплект ручок PC Los Angeles латунь, хромована, полірована Resista</t>
  </si>
  <si>
    <t>Комплект ручок "LAURINA" WC латунь, матова/полір., PVD</t>
  </si>
  <si>
    <t>Комплект "LAURINA" WC,латунь,нікельов.пол/мат., PV</t>
  </si>
  <si>
    <t>Комплект ручок LAETITIA WC латунь,мат./пол.PVD</t>
  </si>
  <si>
    <t>Комплект "Laetitia" WC,латунь,нікел. пол/мат., PVD</t>
  </si>
  <si>
    <t>Комплект ручок LEVA WC латунь матова/полірована PVD 8мм</t>
  </si>
  <si>
    <t>Комплект ручок LEVA WC латунь нікельована матова/ нікельована полірована PVD</t>
  </si>
  <si>
    <t>Комплект "LYDIA" WC, латунь, хром. пол./нерж. ст.</t>
  </si>
  <si>
    <t>Комплект "LUISA" WC, латунь, поліров., нерж.ст. ма</t>
  </si>
  <si>
    <t>Комплект "LARA" WC, латунь, хром. полір./нерж.ст.</t>
  </si>
  <si>
    <t>Комплект ручок WC цамак хромована полірована</t>
  </si>
  <si>
    <t>Комплект ручок WC цамак ультра матовий нікель</t>
  </si>
  <si>
    <t>Комплект ручок WC цамак ультра колір бронза</t>
  </si>
  <si>
    <t>Комплект ручок SANSSOUCIR 949-99 WC ultra латунь полірована</t>
  </si>
  <si>
    <t>Комплект ручок LUZILLA WC латунь хромована полірована/нержавіюча сталь матова 8мм</t>
  </si>
  <si>
    <t>Комплект ручок SANSSOUCIR 949-99 WC латунь полірована/біла</t>
  </si>
  <si>
    <t>Комплект ручок SANSSOUCIR 949-99 WC латунь полірована/ чорна</t>
  </si>
  <si>
    <t>Комплект ручок WC, латунь, хром полір.</t>
  </si>
  <si>
    <t>Комплект ручок WC, латунь, хром полір./порцеляна б</t>
  </si>
  <si>
    <t>Комплект ручок WC латунь,полір.</t>
  </si>
  <si>
    <t>Комплект ручок LONDA WC латунь/нержавіюча сталь хромована полірована/матова 8мм</t>
  </si>
  <si>
    <t>Комплект ручок WC SCHOENBRUNN 901-951, ultra латунь пол.</t>
  </si>
  <si>
    <t>Комплект "Loretta" WC, латунь, хром.пол., нерж.ст.</t>
  </si>
  <si>
    <t>Комплект ручок LIlLJA WC цамак хромований полірований/нержавіюча сталь матова 8мм</t>
  </si>
  <si>
    <t>Комплект ручок LAETITIA WC цамак колір: латунь матова/полірована PVD</t>
  </si>
  <si>
    <t>Комплект ручок WC, латунь, нікельов., антик.</t>
  </si>
  <si>
    <t>Комплект ручок WC Ultra латунь,полір.</t>
  </si>
  <si>
    <t>Комплект ручок LAETITIA WC цамак нікельований матовий/полірований PVD</t>
  </si>
  <si>
    <t>Комплект ручок LIA WC латунь хромована полірована/нержавіюча сталь матова</t>
  </si>
  <si>
    <t>Комплект ручок WC цамак хромована полірована/нержавіюча сталь матова</t>
  </si>
  <si>
    <t>Комплект ручок WC латунь,полір./полір.біл.</t>
  </si>
  <si>
    <t>Комплект ручок WC SANSSOUCIS 949-99, латунь пол./пласт. чорна</t>
  </si>
  <si>
    <t>Комплект ручок WC Ultra латунь, полір.</t>
  </si>
  <si>
    <t>Комплект ручок SANSSOUCIS WC латунь хромована полірована</t>
  </si>
  <si>
    <t>Комплект ручок LINDA WC латунь хромована полірована/нержавіюча сталь матова 8мм</t>
  </si>
  <si>
    <t>Комплект ручок SANSSOUCIS WC латунь хромована полірована/порцеляна біла</t>
  </si>
  <si>
    <t>Комплект ручок LEVA WC цамак колір: латунь матова/полірована PVD покриття</t>
  </si>
  <si>
    <t>Комплект ручок LIANA WC цамак колір: нікельована матова PVD покриття</t>
  </si>
  <si>
    <t>Комплект ручок LYDIA WC латунь хромована полірована/нержавіюча сталь матова 8мм</t>
  </si>
  <si>
    <t>Комплект ручок WC цамак нікельована матова PVD</t>
  </si>
  <si>
    <t>Комплект ручок WC Lioba цамак колір: латунь полірована PVD</t>
  </si>
  <si>
    <t>Комплект ручок WC Lioba цамак нікельований матовий PVD</t>
  </si>
  <si>
    <t>Комплект ручок LISA WC цамак колір: латунь полірована/PVD покриття</t>
  </si>
  <si>
    <t>Комплект ручок LUZILLA WC цамак хромований полірований/нержавіюча сталь матова 8мм</t>
  </si>
  <si>
    <t>Комплект ручок SIENNA WC цамак хромований полірований/нікельований матовий</t>
  </si>
  <si>
    <t>Комплект ручок LYDIA WC цамак колір: хромована полірована/нержавіюча сталь матова</t>
  </si>
  <si>
    <t>Комплект ручок LYDIA WC цамак/нержавіюча сталь хромована полірована/матова 8мм</t>
  </si>
  <si>
    <t>Комплект ручок MILVA WC цамак колір: латунь матова/ латунь полірована PVD покриття</t>
  </si>
  <si>
    <t>Комплект ручок WC цамак, хром, мат 8мм</t>
  </si>
  <si>
    <t>Комплект ручок WC цамак, хром, полірований 8мм</t>
  </si>
  <si>
    <t>Комплект ручок WC Priska цамак хромований матовий</t>
  </si>
  <si>
    <t>Комплект ручок WC Priska цамак нікельований матовий PVD</t>
  </si>
  <si>
    <t>Комплект ручок WC Priska цамак хромований полірований</t>
  </si>
  <si>
    <t>Комплект ручок WC латунь хромована полірована</t>
  </si>
  <si>
    <t>Комплект ручок LIANA WC латунь поліров. PVD</t>
  </si>
  <si>
    <t>Комплект ручок JUGENDSTIL WC латунь полірована/пласт. біла</t>
  </si>
  <si>
    <t>Комплект ручок JUGENDSTIL WC латунь полірована/пласт. чорна</t>
  </si>
  <si>
    <t>Комплект ручок JUGENDSTIL WC латунь полірована/чорне дерево</t>
  </si>
  <si>
    <t>Комплект "LIOBA" WC, латунь, полірована, PVD</t>
  </si>
  <si>
    <t>Комплект "Lioba" WC, латунь, нікель матов., PVD</t>
  </si>
  <si>
    <t>Комплект ручок WC латунь полір./ пластм. білий</t>
  </si>
  <si>
    <t>Комплект ручок WC латунь полір./ пластм. чорний</t>
  </si>
  <si>
    <t>Комплект ручок WC латунь полір./ червоне дерево</t>
  </si>
  <si>
    <t>Комплект ручок WC латунь полір./ чорне дерево</t>
  </si>
  <si>
    <t>Набір ручок WC латунь полір.PVD LISA</t>
  </si>
  <si>
    <t>Комплект "Lisa" WC, латунь, нікельов. мат. PVD</t>
  </si>
  <si>
    <t>Jugendstil WC-комплект, латунь, поліров.,поліс.</t>
  </si>
  <si>
    <t>Jugendstil WC-комплект, латунь, поліров./чорне дерево</t>
  </si>
  <si>
    <t>Комплект ручок WC PRESTIGE латунь полірована</t>
  </si>
  <si>
    <t>Комплект ручок MILVA WC латунь матова/полірована PVD 8мм</t>
  </si>
  <si>
    <t>Комплект ручок WC Victoria 1515/302 латунь полірована</t>
  </si>
  <si>
    <t>Комплект ручок WC FLANDERN 7246/8246 латунь полірована 8мм</t>
  </si>
  <si>
    <t>Комплект ручок WC FLANDERN 7246/8246 латунь антик. 8мм</t>
  </si>
  <si>
    <t>Комплект ручок WC GALERIE латунь полірована</t>
  </si>
  <si>
    <t>Комплект ручок WC BAUHAUS §1920/44/64 латунь полірована</t>
  </si>
  <si>
    <t>Комплект ручок WC BAUHAUS §1920/44/64 латунь нікельована полірована</t>
  </si>
  <si>
    <t>Комплект ручок WC BAUHAUS §1920/44/64 латунь хромована полірована</t>
  </si>
  <si>
    <t>Комплект ручок WC BAUHAUS §1920/44/64 латунь нікельована матова</t>
  </si>
  <si>
    <t>Комплект ручок ROBOT WC цамак позолочений 8мм</t>
  </si>
  <si>
    <t>Набір ручок WC,латунь,полір.</t>
  </si>
  <si>
    <t>Комплект ручок CARACAS WC латунь полірована 8мм</t>
  </si>
  <si>
    <t>Комплект ручок CARACAS WC латунь антік 8мм</t>
  </si>
  <si>
    <t>Комплект ручок на розетці WC латунь полірована</t>
  </si>
  <si>
    <t>Комплект ручок на розетці WC латунь нікел полірована</t>
  </si>
  <si>
    <t>Комплект ручок на розетці WC латунь нікел матова</t>
  </si>
  <si>
    <t>Комплект ручок WC Atlanta M1530/23KV/23KVS латунь хромована сатин</t>
  </si>
  <si>
    <t>Набір ручок WC, латунь,полір.</t>
  </si>
  <si>
    <t>Комплект ручок WC LINEA RHODAMINE цамак, хромована, полірована/нікельована, матова</t>
  </si>
  <si>
    <t>Комплект ручок, хром матовий WC, спальна кімн.</t>
  </si>
  <si>
    <t>Комплект ручок WC LINEAVIOLET§H 4704,латунь пол./ матов.</t>
  </si>
  <si>
    <t>Комплект ручок WC GERMANA§H 165,латунь пол.</t>
  </si>
  <si>
    <t>Комплект ручок WС Vitoria M1515/23KV/23KVS латунь полір.</t>
  </si>
  <si>
    <t>Комплект ручок WС Vitoria M1515/23KV/23KVS латунь хромована сатин</t>
  </si>
  <si>
    <t>Комплект ручок WC Victoria латунь полірована 8 мм</t>
  </si>
  <si>
    <t>Комплект ручок WC Los Angeles латунь, хромована, полірована Resista</t>
  </si>
  <si>
    <t>Комплект ручка з кнопкою Artitec-латунь ліва матова/полірована PVD</t>
  </si>
  <si>
    <t>Комплект ручка з кнопкою LEVA латунь нікел. матова/полірована PVD, ліва</t>
  </si>
  <si>
    <t>Комплект ручка з кнопкою LYDIA латунь хромована полірована/нержавіюча сталь матова, ліва</t>
  </si>
  <si>
    <t>Комплект ручка з кнопкою LUISA латунь хромована полірована/ нержавіюча сталь матова, ліва</t>
  </si>
  <si>
    <t>Комплект ручок LARIA лівий хромована полірована/нержавіюча сталь матова матова 8мм</t>
  </si>
  <si>
    <t>Комплект ручка з кнопкою LUZILLA латунь хромована полірована/нержавіюча сталь матова, ліва</t>
  </si>
  <si>
    <t>Комплект ручка з кнопкою ліва латунь полірована/ пласт. чорна SANSSOUCIR 949-99</t>
  </si>
  <si>
    <t>Комплект ручка з кнопкою ліва латунь полірована BELVEDERE 908-988</t>
  </si>
  <si>
    <t>Комплект ручок LORETTA з кнобом PC лівий латунь/нержавіюча сталь хромована полірована/матова 8мм</t>
  </si>
  <si>
    <t>Комплект ручка з кнопкою LILJA цамак хромована полірована/ нержавіюча сталь матова, ліва</t>
  </si>
  <si>
    <t>Комплект ручок LAETITIA з кнобом PC лівий цамак колір: латунь матова/полірована PVD 8мм</t>
  </si>
  <si>
    <t>Комплект ручок LAETITIA з кнобом PC лівий цамак нікельований матовий/полірований PVD</t>
  </si>
  <si>
    <t>Комплект ручок LARIA з кнобом PC лівий цамак/нержавіюча сталь хромована полірована/матова</t>
  </si>
  <si>
    <t>Комплект ручок LEVA з кнобом PC лівий цамак колір: латунь матова/полірована PVD</t>
  </si>
  <si>
    <t>Комплект ручок LEVA з кнобом PC лівий цамак нікельований матовий/полірований PVD</t>
  </si>
  <si>
    <t>Комплект ручок з кнобом LYDIA PC ліва латунь/нержавіюча сталь хромована полірована/матова</t>
  </si>
  <si>
    <t>Ручка-кнопка LYDIA латунь хромована полірована 39х50х50мм</t>
  </si>
  <si>
    <t>Комплект ручок LISA з кнобом PC лівий цамак колір: латунь полірована PVD</t>
  </si>
  <si>
    <t>Комплект ручок LISA з кнобом PC лівий цамак нікельований матовий/полірований PVD</t>
  </si>
  <si>
    <t>Комплект ручок SIENNA цамак хромований полірований/нікельований матовий</t>
  </si>
  <si>
    <t>Комплект ручок з кнобом LYDIA PC ліва цамак/нержавіюча сталь хромована полірована/матова 8мм</t>
  </si>
  <si>
    <t>Розетка WC LYDIA латунь хромована полірована 8х50х50мм</t>
  </si>
  <si>
    <t>Розетка квадратна PC LYDIA латунь хромована полірована 8х50х50мм</t>
  </si>
  <si>
    <t>Комплект ручка з кнопкою Artitec-латунь ліва полірована PVD</t>
  </si>
  <si>
    <t>Комплект ручка з кнопкою ліва латунь полірована/пласт. біла</t>
  </si>
  <si>
    <t>Комплект ручка з кнопкою ліва латунь полірована/пласт. чорна</t>
  </si>
  <si>
    <t>Комплект ручка з кнопкою ліва латунь полірована/чорне дерево</t>
  </si>
  <si>
    <t>Комплект ручка з кнопкою LIOBA, латунь нікельована матова PVD, ліва</t>
  </si>
  <si>
    <t>Комплект ручка з кнопкою ліва латунь полірована/ пласт. біла</t>
  </si>
  <si>
    <t>Комплект ручка з кнопкою ліва латунь полірована/ пласт.чорна</t>
  </si>
  <si>
    <t>Комплект ручка з кнопкою ліва латунь полірована/ червоне дерево</t>
  </si>
  <si>
    <t>Комплект ручка з кнопкою ліва латунь полірована/ чорне дерево</t>
  </si>
  <si>
    <t>Комплект ручка з кнопкою LISA латунь нікельована матова PVD, ліва</t>
  </si>
  <si>
    <t>Комплект ручка з кнопкою латунь полірована біла ліва</t>
  </si>
  <si>
    <t>Комплект ручка з кнопкою латунь полірована чорна ліва</t>
  </si>
  <si>
    <t>Комплект ручка з кнопкою латунь полірована/ червоне дерево ліва</t>
  </si>
  <si>
    <t>Комплект ручка з кнопкою латунь полірована/ чорне дерево ліва</t>
  </si>
  <si>
    <t>Комплект VITORIA90/302/15 ручка з кнопкою латунь полірована ліва</t>
  </si>
  <si>
    <t>Комплект ручка з кнопкою Artitec-латунь права матова/полірована PVD</t>
  </si>
  <si>
    <t>Комплект ручка з кнопкою LEVA латунь нікел. матова/полірована PVD, права</t>
  </si>
  <si>
    <t>Комплект ручка з кнопкою LYDIA латунь хромована полірована/нержавіюча сталь матова, права</t>
  </si>
  <si>
    <t>Комплект ручка з кнопкою LUISA латунь хромована полірована/нержавіюча сталь матова, права</t>
  </si>
  <si>
    <t>Комплект ручок LARIA правий хромована полірована/нержавіюча сталь матова матова 8мм</t>
  </si>
  <si>
    <t>Комплект ручка з кнопкою LARIA латунь хромована полірована/нержавіюча сталь матова, права</t>
  </si>
  <si>
    <t>Комплект ручка з кнопкою права латунь полірована BELVEDERE 908-988</t>
  </si>
  <si>
    <t>Комплект ручка з кнопкою LILJA цамак хромована полірована/нержавіюча сталь матова, права</t>
  </si>
  <si>
    <t>Комплект ручок LAETITIA з кнобом PC правий цамак колір: латунь матова/полірована PVD 8мм</t>
  </si>
  <si>
    <t>Комплект ручок LAETITIA з кнобом PC правий цамак нікельований матовий/полірований PVD</t>
  </si>
  <si>
    <t>Комплект ручок з кнопкою LIA латунь хромована полірована/нержав. сталь матова, права</t>
  </si>
  <si>
    <t>Комплект ручок LARIA з кнобом PC правий цамак/нержавіюча сталь хромована полірована/матова</t>
  </si>
  <si>
    <t>Комплект ручок LEVA з кнобом PC правий цамак колір: латунь матова/полірована PVD</t>
  </si>
  <si>
    <t>Комплект ручок LEVA з кнобом PC правий цамак нікельований матовий/полірований PVD</t>
  </si>
  <si>
    <t>Комплект ручок з кнопкою LYDIA PC права латунь/нержавіюча сталь хромована полірована/матова 8мм</t>
  </si>
  <si>
    <t>Комплект ручка з кнопкою LUZILLA латунь хромована полірована/нержавіюча сталь матова, права</t>
  </si>
  <si>
    <t>Комплект ручок LISA з кнобом PC правий цамак колір: латунь полірована PVD</t>
  </si>
  <si>
    <t>Комплект ручок LISA з кнобом PC правий цамак нікельований матовий/полірований PVD</t>
  </si>
  <si>
    <t>Комплект ручок з кнобом LYDIA PC права цамак/нержавіюча сталь хромована полірована/матова 8мм</t>
  </si>
  <si>
    <t>Комплект ручка з кнопкою Artitec-латунь права полірована PVD</t>
  </si>
  <si>
    <t>Комплект ручка з кнопкою права латунь полірована/пласт. біла</t>
  </si>
  <si>
    <t>Комплект ручка з кнопкою права латунь полірована/пласт. чорна</t>
  </si>
  <si>
    <t>Комплект ручка з кнопкою права латунь полірована/чорне дерево</t>
  </si>
  <si>
    <t>Комплект ручка з кнопкою права латунь полірована/пласт.чорна</t>
  </si>
  <si>
    <t>Комплект ручка з кнопкою права латунь полірована/червоне дерево</t>
  </si>
  <si>
    <t>Комплект ручка з кнопкою LISA латунь нікельована матова PVD, права</t>
  </si>
  <si>
    <t>Комплект ручка з кнопкою латунь полірована біла права</t>
  </si>
  <si>
    <t>Комплект ручка з кнопкою латунь полірована чорна права</t>
  </si>
  <si>
    <t>Комплект ручка з кнопкою латунь полірована/ червоне дерево права</t>
  </si>
  <si>
    <t>Комплект ручка з кнопкою латунь полірована/ чорне дерево права</t>
  </si>
  <si>
    <t>Комплект ручка з кнопкою MILVA латунь нікел. матова/полірована PVD, права</t>
  </si>
  <si>
    <t>Ручка для плоских дверей, латунь,полір.</t>
  </si>
  <si>
    <t>Врізна ручка для розсувних дверей CB латунь поліров.</t>
  </si>
  <si>
    <t>Врізна ручка для розсувних дверей CB подовгаста латунь нікельована матова</t>
  </si>
  <si>
    <t>Врізна ручка для розсувних дверей WC латунь нікельована матова</t>
  </si>
  <si>
    <t>Врізна ручка для розсувних дверей CB кругла латунь нікельована матова</t>
  </si>
  <si>
    <t>Врізна ручка для розсувних дверей CB кругла латунь полірована</t>
  </si>
  <si>
    <t>Врізна ручка для розсувних дверей WC кругла латунь нікельована матова</t>
  </si>
  <si>
    <t>Врізна ручка для розсувних дверей WC кругла латунь полірована</t>
  </si>
  <si>
    <t>Ручка-мушля латунь полірована</t>
  </si>
  <si>
    <t>Ручка для розсувних дверей, латунь полірована, модель K1186</t>
  </si>
  <si>
    <t>Ручка для розсувних дверей, латунь хромована полірована, модель K1186</t>
  </si>
  <si>
    <t>Ручка для розсувних дверей, латунь хромована матова, модель K1186</t>
  </si>
  <si>
    <t>Ручка для розсувних дверей, латунь нікельована матова, модель K1186</t>
  </si>
  <si>
    <t>Ручка для розсувних дверей, латунь хромована матова, модель K1202</t>
  </si>
  <si>
    <t>Ручка для розсувних дверей, латунь полірована, модель K1202</t>
  </si>
  <si>
    <t>Розетка для ручки протипожежних дверей колір чорний</t>
  </si>
  <si>
    <t>Ручка PC для аварійних дверей сталева чорне</t>
  </si>
  <si>
    <t>Протипожежна накладка колір: чорний</t>
  </si>
  <si>
    <t>Ручка-трубка для аварійних дверей сталева червона 1130мм</t>
  </si>
  <si>
    <t>Ущільнююча прокладка колір: чорний</t>
  </si>
  <si>
    <t>Натискна ручка зовнішня колір сірий</t>
  </si>
  <si>
    <t>Механізм антипаніка колір сірий</t>
  </si>
  <si>
    <t>Натискна штанга колір сірий 850 мм</t>
  </si>
  <si>
    <t>Ручка BL/PC PED 100 штанга: сталь, колір чорний</t>
  </si>
  <si>
    <t>Кріплення ручки, сталь чорна</t>
  </si>
  <si>
    <t>Ручка дверна 500мм, латунь нікельована матова</t>
  </si>
  <si>
    <t>Ручка дверна 280мм, латунь нікельована матова</t>
  </si>
  <si>
    <t>Система для аварійних дверей горизонтальне замикання колір чорний</t>
  </si>
  <si>
    <t>Натискна ручка зовнішня колір чорний</t>
  </si>
  <si>
    <t>Вертикальні замикаючі елементи колір сірий</t>
  </si>
  <si>
    <t>З'єднуюча штанга 1000 мм</t>
  </si>
  <si>
    <t>З'єднуюча штанга 1200 мм</t>
  </si>
  <si>
    <t>Механізм антипаніка колір чорний</t>
  </si>
  <si>
    <t>Натискна штанга колір чорний 850 мм</t>
  </si>
  <si>
    <t>Врізна ручка для розсувних дверей латунь, хром полірований</t>
  </si>
  <si>
    <t>Врізна ручка для розсувних дверей латунь, хром велюр</t>
  </si>
  <si>
    <t>Врізна ручка для розсувних дверей CB латунь, хром полірований</t>
  </si>
  <si>
    <t>Ручка для плоских дверей,латунь,полір.</t>
  </si>
  <si>
    <t>Частина ручки рухома для дверей 8 сталь колір сірий</t>
  </si>
  <si>
    <t>Частина ручки 184Z/284/285 рухома для дверей 8 сталь, колір: чорний</t>
  </si>
  <si>
    <t>Дверна ручка ліва 8 сталь сіра</t>
  </si>
  <si>
    <t>Частина ручки рухома для дверей 8 латунь, колір: коричневий</t>
  </si>
  <si>
    <t>Дверна ручка права 8 сталь сіра</t>
  </si>
  <si>
    <t>Рухома частина ручки для дверей 8 сталь, ліва</t>
  </si>
  <si>
    <t>Рухома частина ручки для дверей 8 сталь, права</t>
  </si>
  <si>
    <t>Рухома частина ручки для дверей 10 латунь, коричн.</t>
  </si>
  <si>
    <t>Задня стінка дверної ручки-кнопки 92 CC латунь, ко</t>
  </si>
  <si>
    <t>Задня стінка для зовн.дверей 92 CC латунь, коричн.</t>
  </si>
  <si>
    <t>Зовнішня накладка для дверного замка 92 СС, латунь, коричнева</t>
  </si>
  <si>
    <t>Пластина задня для зовн.дверей 92 PC латунь,коричн</t>
  </si>
  <si>
    <t>Пластина внутрішня 92 РС, сталь</t>
  </si>
  <si>
    <t>Пластина -вставка задня 92 PC латунь,коричн, кольо</t>
  </si>
  <si>
    <t>Задня стінка замка для внутрішн. дверей 92 PC лату</t>
  </si>
  <si>
    <t>Ручка-розетка сталь, колір сірий</t>
  </si>
  <si>
    <t>Розетка CB сталь колір сірий</t>
  </si>
  <si>
    <t>Розетка CB сталь колір чорний</t>
  </si>
  <si>
    <t>Розетка CB латунь колір: коричневий</t>
  </si>
  <si>
    <t>Накладка дверного замка PC сталь колір сірий</t>
  </si>
  <si>
    <t>Накладка дверного замка PC сталь колір чорний</t>
  </si>
  <si>
    <t>Накладка дверного замка PC, латунь,коричн.,кольор.</t>
  </si>
  <si>
    <t>Внутрішня розетка WC зі штифтом сталь колір чорний</t>
  </si>
  <si>
    <t>Розетка WC внутрішня сталева колір: сірий</t>
  </si>
  <si>
    <t>Розетка зовнішня WC, сталь колір сірий</t>
  </si>
  <si>
    <t>Зовнішня розетка для WC сталь колір чорний</t>
  </si>
  <si>
    <t>Розетка WC зовнішня сталева колір: сірий</t>
  </si>
  <si>
    <t>Накладка під ручку CB сталь кована 72мм</t>
  </si>
  <si>
    <t>Накладка під ручку CB латунь колір чорний 72мм</t>
  </si>
  <si>
    <t>Накладка під ручку CB латунь колір: коричневий 72мм</t>
  </si>
  <si>
    <t>Накладка під ручку CB латунь колір: сірий 72мм</t>
  </si>
  <si>
    <t>Накладка під ручку PC сталь кована 72мм</t>
  </si>
  <si>
    <t>Накладка під ручку PC сталь колір: сірий 72мм</t>
  </si>
  <si>
    <t>Накладка під ручку PC сталь колір: чорний 72мм</t>
  </si>
  <si>
    <t>Накладка під ручку PC латунь колір: коричневий 72мм</t>
  </si>
  <si>
    <t>Накладка під ручку WC, внутрішня сталь кована</t>
  </si>
  <si>
    <t>Накладка під ручку, сталь, колір чорний</t>
  </si>
  <si>
    <t>Накладка під ручку, латунь, колір коричневий</t>
  </si>
  <si>
    <t>Накладка під ручку WC, зовнішня сталь кована</t>
  </si>
  <si>
    <t>Накладка під ручку WC зовнішня сталь, колір чорний</t>
  </si>
  <si>
    <t>Накладка під ручку WC зовнішня сталь колір: латунь 235мм</t>
  </si>
  <si>
    <t>Накладка під ручку WC зовнішня латунь</t>
  </si>
  <si>
    <t>Ручка-кнопка під розетку 8 сталь, хром полір.</t>
  </si>
  <si>
    <t>Комплект ручок CB Bauhaus Gent латунь нікельована матова</t>
  </si>
  <si>
    <t>Комплект ручок CB,латунь, нікельов.,мат./хром,полі</t>
  </si>
  <si>
    <t>Комплект ручок PADUA CB латунь хромована матова 8мм</t>
  </si>
  <si>
    <t>Комплект ручок CB PADUA 467-391 латунь хромована полірована 8мм</t>
  </si>
  <si>
    <t>Комплект ручок NEW KOMET CB латунь нікельована матова/хромована полірована 8мм</t>
  </si>
  <si>
    <t>Комплект ручок CB Genova латунь матова полірована 8мм</t>
  </si>
  <si>
    <t>Комплект ручок Genova латунь, F45-R полірована/матова хром Resista® 8мм, 66-82 мм</t>
  </si>
  <si>
    <t>Комплект ручок CB Modern Art Ebenholz 1910/8027 латунь, хром. полірована</t>
  </si>
  <si>
    <t>Комплект ручок CB Modern Art Ebenholz 1910/8027 латунь, нікель. матовий</t>
  </si>
  <si>
    <t>Комплект дверних ручок СВ LATOYA, цамак нікельований матовий/покриття PVD</t>
  </si>
  <si>
    <t>Комплект ручок СВ цамак хромов. полірован./ нікельов. матов. PVD LEONORA</t>
  </si>
  <si>
    <t>Комплект ручок PC з кнобом для міжкімнатних дверей колір латунь модель SI-K231/05/184H</t>
  </si>
  <si>
    <t>Комплект ручок GENT PC латунь полірована 72мм 42х242мм</t>
  </si>
  <si>
    <t>Комплект ручок GENT PC латунь нікельована матова 72мм 42х242мм</t>
  </si>
  <si>
    <t>Комплект ручок GENT PC латунь нікельована полірована 72мм 42х242мм</t>
  </si>
  <si>
    <t>Ручка 118х63 мм (нікель мат., хром)</t>
  </si>
  <si>
    <t>Комплект ручок PC латунь нікельована матова/хромована полірована</t>
  </si>
  <si>
    <t>Комплект ручок PC NEWORBIS латунь, полірована/хромова полірована</t>
  </si>
  <si>
    <t>Комплект ручок PC лат.хром.поліров./нержавіюч.ст.мат.SKYLINE</t>
  </si>
  <si>
    <t>Комплект ручок D18х123х56 мм, PZ, латунь,хром.пол.</t>
  </si>
  <si>
    <t>Комплект ручок PC латунь,нікельов.,мат./хром.пол.</t>
  </si>
  <si>
    <t>Комплект ручок PADUA PC латунь хромована матова 8мм</t>
  </si>
  <si>
    <t>Комплект ручок PC PADUA 467-391 латунь хромована полірована 8мм</t>
  </si>
  <si>
    <t>Ручка для дверей зі штифтом 8мм без накладки під ключ товщина дверей: 80мм (як 901.82.073)</t>
  </si>
  <si>
    <t>Комплект ручок New Komet 466/391 PC латунь нікельована матова/хромована полірована</t>
  </si>
  <si>
    <t>Комплект ручок TOBACCO/HORN PC латунь хромована полірована довга планка</t>
  </si>
  <si>
    <t>Комплект ручок PC Genova M1535/19KV/19KVS латунь хромована матова/полірована</t>
  </si>
  <si>
    <t>Комплект ручок Genova латунь, F75-R полірована/матова латунь Resista® 8мм, 66-82 мм</t>
  </si>
  <si>
    <t>Комплект ручок Bauhaus Ebenholz 1935/7/607 PC латунь хромована полірована/чорне дерево</t>
  </si>
  <si>
    <t>Комплект ручок Bauhaus Ebenholz 1935/7/607 PC латунь нікельована полірована/чорне дерево</t>
  </si>
  <si>
    <t>Комплект ручок PC BAUHAUS§1924/44/64 латунь полірована</t>
  </si>
  <si>
    <t>Комплект ручок PC BAUHAUS§1924/44/64 латунь хромована полірована</t>
  </si>
  <si>
    <t>Комплект ручок PC BAUHAUS§1924/44/64 латунь нікельована матова</t>
  </si>
  <si>
    <t>Комплект ручок PC BAUHAUS§1924/44/64 латунь нікельована полірована</t>
  </si>
  <si>
    <t>Комплект ручок PC латунь нікельована матова</t>
  </si>
  <si>
    <t>Комплект ручок LATOYA PC цамак нікельована матова PVD 8мм</t>
  </si>
  <si>
    <t>Комплект ручок LEONORA PC цамак хромована/нікельована полірована/матова PVD 8мм</t>
  </si>
  <si>
    <t>Комплект ручок MONTPARNASSE PC латунь матова 72мм 42х230мм</t>
  </si>
  <si>
    <t>Комплект ручок TOBACCO/HORN PC латунь хромована полірована розетка</t>
  </si>
  <si>
    <t>Комплект ручок LUBI PC нержавіюча сталь хромована полірована з чорною вставкою 8мм</t>
  </si>
  <si>
    <t>Комплект ручок WC латунь полірована</t>
  </si>
  <si>
    <t>Комплект ручок WC латунь нікель поліров.</t>
  </si>
  <si>
    <t>Ручка WC 118х54 мм, латунь, нік.мат.,хром полір.</t>
  </si>
  <si>
    <t>Комплект ручок WC латунь нікельований матовий/ хромований полірований</t>
  </si>
  <si>
    <t>Комплект ручок WC лат.хром.поліров./нержавіюч.ст.мат.SKYLINE§462-361</t>
  </si>
  <si>
    <t>Комплект ручок WC латунь полірована/ нержавіюча сталь матова</t>
  </si>
  <si>
    <t>Комплект ручок WC, латунь,нікельов.мат./хром,полір</t>
  </si>
  <si>
    <t>Комплект ручок PADUA WC латунь хромована матова 8мм</t>
  </si>
  <si>
    <t>Комплект ручок WC PADUA 467-391 латунь хромована полірована 8мм</t>
  </si>
  <si>
    <t>Комплект ручок WC PADUA латунь ультра нікельований мат. / хромована полірована 8мм</t>
  </si>
  <si>
    <t>Комплект ручок NEW KOMET WC латунь нікельована матова/хромована полірована 8мм</t>
  </si>
  <si>
    <t>Комплект ручок WC new KOMET латунь ультра нікельований мат. / хромована полірована 8мм</t>
  </si>
  <si>
    <t>Комплект ручок TOBACCO/HORN WC латунь хромована полірована довга планка</t>
  </si>
  <si>
    <t>Комплект ручок WC Genova M1535/19KV/19KVS латунь хромована матова/полірована</t>
  </si>
  <si>
    <t>Комплект ручок WC латунь хромована полірована/чорний</t>
  </si>
  <si>
    <t>Комплект ручок WC латунь нікельована матова/чорний</t>
  </si>
  <si>
    <t>Комплект ручок WC латунь нікельована полірована/чорний</t>
  </si>
  <si>
    <t>Комплект ручок WC BAUHAUS§1924/44/64 латунь полірована</t>
  </si>
  <si>
    <t>Комплект ручок WC BAUHAUS§1924/44/64 латунь хромована полірована</t>
  </si>
  <si>
    <t>Комплект ручок WC BAUHAUS§1924/44/64 латунь нікельована матова</t>
  </si>
  <si>
    <t>Комплект ручок WC BAUHAUS§1924/44/64 латунь нікельована полірована</t>
  </si>
  <si>
    <t>Комплект ручок LATOYA WC цамак нікельована матова PVD 8мм</t>
  </si>
  <si>
    <t>Комплект ручок PC з кнобом для міжкімнатних дверей колір латунь модель lSI-K291/12/194H</t>
  </si>
  <si>
    <t>Комплект ручок PC для міжкімнатних дверей колір латунь модель SI-K231/05/184</t>
  </si>
  <si>
    <t>Комплект ручок WC, латунь,полір.</t>
  </si>
  <si>
    <t>Комплект ручок MONTPARNASSE WC латунь матова 78мм 42х230мм</t>
  </si>
  <si>
    <t>Набір ручок для ванної кімнати латунь поліров.CHOPIN§414-353</t>
  </si>
  <si>
    <t>Комплект ручок LUBI WC нержавіюча сталь хромована полірована з чорною вставкою 8мм</t>
  </si>
  <si>
    <t>Комплект ручок BAUHAUS з кнобом РС лівий латунь нікельована матова 10мм</t>
  </si>
  <si>
    <t>Комплект ручок BAUHAUS з кнобом РС правий латунь нікельована матова 10мм</t>
  </si>
  <si>
    <t>Комплект ручок дверних PADUA 467-391, латунь нікельована матова/хромована полірована</t>
  </si>
  <si>
    <t>Комплект ручок PADUA PC з кнобом лівий латунь хромована матова 8мм</t>
  </si>
  <si>
    <t>Ручка для дверей зі штифтом 8мм без накладки під ключ товщина дверей: 80мм (як 901.85.073)</t>
  </si>
  <si>
    <t>Комплект дверних ручок РС LATOYA ручка/кноб, цамак нікельований матовий/покриття PVD, модель ліва</t>
  </si>
  <si>
    <t>Комплект ручка LEONORA лівий цамак нікель матова/хромований полірований покриттям PVD</t>
  </si>
  <si>
    <t>Комплект ручки па планці з кнобом, латунь</t>
  </si>
  <si>
    <t>Комплект ручок PC з кнобом для вхідних дверей колір латунь лівий модель SI-K291/12/194H</t>
  </si>
  <si>
    <t>Комплект ручок PC з кнобом для вхідних дверей колір латунь модель SI-K231/05/184H</t>
  </si>
  <si>
    <t>Комплект ручок PADUA PC з кнобом правий латунь хромована матова 8мм</t>
  </si>
  <si>
    <t>Ручка для дверей зі штифтом 8мм без накладки під ключ товщина дверей: 80мм (як 901.86.073)</t>
  </si>
  <si>
    <t>Комплект ручка з кнопкою LATOYA цамак нікельована матова PVD права</t>
  </si>
  <si>
    <t>Комплект ручка LEONORA правий цамак нікель матова/хромований полірований покриттям PVD</t>
  </si>
  <si>
    <t>Комплект ручок PC з кнобом для вхідних дверей колір латунь правий модель SI-K291/12/194H</t>
  </si>
  <si>
    <t>Комплект ручок PC ручка/кноб сталь колір: латунь 10мм</t>
  </si>
  <si>
    <t>Комплект ручок PC з кнобом для вхідних дверей колір латунь модель SI-K291/12/194H</t>
  </si>
  <si>
    <t>Комплект ручок PC для вхідних дверей колір латунь модель SI-K231/05/184H</t>
  </si>
  <si>
    <t>Комплект ручок CB сталь кована 182Z/272Z</t>
  </si>
  <si>
    <t>Комплект ручок 184Z/231Z CB сталь колір: сірий 8мм</t>
  </si>
  <si>
    <t>Комплект ручок CB сталь, колір чорний 184Z/231</t>
  </si>
  <si>
    <t>Комплект ручок CB сталь колір: сірий 191Z/292Z</t>
  </si>
  <si>
    <t>Комплект ручок CB сталь колір: сірий 194Z/291Z</t>
  </si>
  <si>
    <t>Комплект ручок CB сталь колір: сірий 185Z/235</t>
  </si>
  <si>
    <t>Комплект ручок CB сталь, колір сірий 184Z/284/285</t>
  </si>
  <si>
    <t>Комплект ручок CB сталь, колір чорний 184Z/284/285</t>
  </si>
  <si>
    <t>Комплект ручок CB латунь, колір: коричневий модель 184Z/284/285</t>
  </si>
  <si>
    <t>Комплект ручок CB ESCALIERS 900/959 латунь, антична</t>
  </si>
  <si>
    <t>Комплект ручок CB ESCALIER 900/993 латунь нікельована антік</t>
  </si>
  <si>
    <t>Комплект ручок CB SANSSOUCIS 949-95 латунь полірована / пласт. чорна</t>
  </si>
  <si>
    <t>Комплект ручок PC Gt.8 хром полірований</t>
  </si>
  <si>
    <t>Комплект ручок PC Gt.8 хром мат</t>
  </si>
  <si>
    <t>Комплект ручок PC сталь кована 182Z/272Z</t>
  </si>
  <si>
    <t>Комплект ручок PC модель 184Z/231, сталевий , колір чорний</t>
  </si>
  <si>
    <t>Комплект ручок PC модель194Z/291Z, сталевий , колір латунь</t>
  </si>
  <si>
    <t>Комплект ручок PC модель 185Z/235, латунь, колір: коричневий</t>
  </si>
  <si>
    <t>Комплект ручок PC сталь, колір сірий 184Z/284/285</t>
  </si>
  <si>
    <t>Комплект ручок PC сталь, колір чорний 184Z/284/285</t>
  </si>
  <si>
    <t>Комплект PZ , покриття латунь</t>
  </si>
  <si>
    <t>Комплект ручок PC сталь, колір сірий 185Z/284/285</t>
  </si>
  <si>
    <t>Комплект ручок PC латунь колір: коричневий з антикорозійним покриттям 8мм</t>
  </si>
  <si>
    <t>Комплект ручок PC сталь колір сірий 185Z/286/287</t>
  </si>
  <si>
    <t>Комплект ручок PC ESCALIER латунь, полірована, колір: антік</t>
  </si>
  <si>
    <t>Комплект ручок ESCALIERR§900/993 латунь нікельована</t>
  </si>
  <si>
    <t>Комплект ручок латунь хромована полірована</t>
  </si>
  <si>
    <t>Комплект ручок PC хром матовий</t>
  </si>
  <si>
    <t>Комплект ручок PC, латунь, хром полір. колір: старий нікель</t>
  </si>
  <si>
    <t>Комплект ручок Montparnasse R 416/391 PC латунь нікельована матова</t>
  </si>
  <si>
    <t>Комплект ручок Montparnasse R 416/391 PC латунь хромована полірована</t>
  </si>
  <si>
    <t>Комплект ручок PC латунь полірована</t>
  </si>
  <si>
    <t>Ручка "MALVA" PZ 147х53 мм, латунь,хром полір/мат.</t>
  </si>
  <si>
    <t>Комплект ручок PC MIZAR§H198 латунь полірована</t>
  </si>
  <si>
    <t>Комплект ручок PC W-Feld R713/388 цамак нікельований матовий</t>
  </si>
  <si>
    <t>Комплект ручок PC W-Feld R713/388 цамак хромований полір.</t>
  </si>
  <si>
    <t>Комплект ручок PC W-Feld R713/388 цамак хромований матовий</t>
  </si>
  <si>
    <t>Комплект ручок PC латунь матовий хром</t>
  </si>
  <si>
    <t>Комплект ручок бронза PVD</t>
  </si>
  <si>
    <t>Комплект ручок PC SANSSOUCIS 949-95 латунь полірована / пласт. чорна</t>
  </si>
  <si>
    <t>Комплект ручок JOEL PC латунь полірована PVD 8мм</t>
  </si>
  <si>
    <t>Комплект ручок WC хром полірований</t>
  </si>
  <si>
    <t>Комплект ручок WC хром мат</t>
  </si>
  <si>
    <t>Комплект ручок WC сталь кована 182Z/272Z</t>
  </si>
  <si>
    <t>Комплект ручок WC модель 184Z/231, сталевий, колір чорний</t>
  </si>
  <si>
    <t>Комплект ручок WC модель 185Z/235, латунь, колір: коричневий</t>
  </si>
  <si>
    <t>Комплект ручок WC сталь , колір чорний 184Z/284/285</t>
  </si>
  <si>
    <t>Комплект ручок WC сталь, колір сірий 185Z/284/285</t>
  </si>
  <si>
    <t>Набір ручок для дверей WC сталь колір сірий 185Z/286/287</t>
  </si>
  <si>
    <t>Комплект ручок WC ESCALIERS§900/959 латунь нікельована антік</t>
  </si>
  <si>
    <t>Комплект ручок WC ESCALIER 900/993 латунь нікельована антік</t>
  </si>
  <si>
    <t>Комплект ручок WC латунь хромована полірова</t>
  </si>
  <si>
    <t>Комплект ручок WC латунь хромований мат</t>
  </si>
  <si>
    <t>Комплект ручок WC LIGHTHOUSE§428/428 латунь нікельована антік</t>
  </si>
  <si>
    <t>Комплект ручок WC латунь нікельована матова</t>
  </si>
  <si>
    <t>Ручка "MALVA" WC 147х53 мм, латунь,хром полір/мат.</t>
  </si>
  <si>
    <t>Комплект ручок WC MIZAR§H198 латунь полірована</t>
  </si>
  <si>
    <t>Комплект ручок WC цамак нікельований матовий</t>
  </si>
  <si>
    <t>Комплект ручок WC цамак хромований полірований</t>
  </si>
  <si>
    <t>Комплект ручок WC PURE§368/371 латунь хромована полірована</t>
  </si>
  <si>
    <t>Комплект ручок WC латунь хром матовий</t>
  </si>
  <si>
    <t>Комплект ручок WC бронза PVD</t>
  </si>
  <si>
    <t>Комплект ручок WC цамак хромований матовий</t>
  </si>
  <si>
    <t>Комплект ручок WC SANSSOUCIS 949-95 латунь полірована / пласт. чорна</t>
  </si>
  <si>
    <t>Комплект ручок JOEL WC латунь полірована PVD 8мм</t>
  </si>
  <si>
    <t>Комплект ручка з кнобом латунь полір. ліва SANSSOUCIS 949-95</t>
  </si>
  <si>
    <t>Комплект ручка з кнобом латунь полір./ пласт. чорна ліва SANSSOUCIS 949-95</t>
  </si>
  <si>
    <t>Комплект ручка з кнобом ліва латунь полір./пласт. біла SANSSOUCIS 949-95</t>
  </si>
  <si>
    <t>Комплект ручка з кнобом латунь полір. права SANSSOUCIS 949-95</t>
  </si>
  <si>
    <t>Комплект ручка з кнобом латунь полір./ пласт. чорна права SANSSOUCIS 949-95</t>
  </si>
  <si>
    <t>Комплект ручка з кнобом права латунь полір./пласт. біла SANSSOUCIS 949-95</t>
  </si>
  <si>
    <t>Комплект ручки CLUB PC латунь хромована полірована/шкіра чорна 8мм</t>
  </si>
  <si>
    <t>Комплект ручок CB Vittoriano Serisi</t>
  </si>
  <si>
    <t>Комплект ручок CB Stile 900 Serisi</t>
  </si>
  <si>
    <t>Комплект ручок CB Classic Seri</t>
  </si>
  <si>
    <t>Ручка для розсувних дверей нержавіюча сталь матова 4212</t>
  </si>
  <si>
    <t>Ручка для розсувних дверей нержавіюча сталь полірована</t>
  </si>
  <si>
    <t>Ручка-врізна СB нержавіюча сталь матова модель 4212</t>
  </si>
  <si>
    <t>Ручка-врізна нержавіюча сталь матова модель 4252 закрита</t>
  </si>
  <si>
    <t>Ручка-врізна нержавіюча сталь матова модель 4253 закрита</t>
  </si>
  <si>
    <t>Ручка-врізна нержавіюча сталь матова модель 4250 закрита</t>
  </si>
  <si>
    <t>Ручка-врізна нержавіюча сталь матова модель 4251 закрита</t>
  </si>
  <si>
    <t>Ручка-врізна нержавіюча сталь матова модель 4251</t>
  </si>
  <si>
    <t>Ручка-врізна нержавіюча сталь матова модель 4252</t>
  </si>
  <si>
    <t>Ручка-врізна нержавіюча сталь матова модель 4253</t>
  </si>
  <si>
    <t>Ручка для розсувних дверей нержавіюча сталь матова 40х120мм</t>
  </si>
  <si>
    <t>Ручка для розсувних дверей CB нержавіюча сталь матова</t>
  </si>
  <si>
    <t>Ручка для розсувних дверей СB нержавіюча сталь матова</t>
  </si>
  <si>
    <t>Ручка врізна для розсувних дверей PC нержавіюча сталь матова 40х120мм</t>
  </si>
  <si>
    <t>Ручка для розсувних дверей нержавіюча сталь матова 4211</t>
  </si>
  <si>
    <t>Ручка для плоских дверей нержавіюч.сталь,полір.</t>
  </si>
  <si>
    <t>Ручка для розсувних дверей СВ нержавіюча сталь матова 4211</t>
  </si>
  <si>
    <t>Ручка врізна CB нержавіюча сталь матова</t>
  </si>
  <si>
    <t>Ручка дверна 1015 нержавіюча сталь матова 8мм</t>
  </si>
  <si>
    <t>Ручка дверна, нержавіюча сталь матова 8мм</t>
  </si>
  <si>
    <t>Ручка дверна нержавіюча сталь матова 8</t>
  </si>
  <si>
    <t>Ручка 8мм бронза</t>
  </si>
  <si>
    <t>Ручка STOCKHOLM E1140Z на квадратній розетці нержавіюча сталь матова</t>
  </si>
  <si>
    <t>Ручка для дверей 8 нержавіюч.ст.,мат. алюм,срібл.</t>
  </si>
  <si>
    <t>Ручка дверна 8 нержавіюча сталь матова</t>
  </si>
  <si>
    <t>Ручка 8 мм бронза</t>
  </si>
  <si>
    <t>Ручка для DT 400 нержавіюча сталь матова 9 мм</t>
  </si>
  <si>
    <t>Ручка для DT 400 нержавіюча сталь матова 9мм</t>
  </si>
  <si>
    <t>Комплект ручок дверних LDH 2170 нержавіюча сталь матова 8</t>
  </si>
  <si>
    <t>Комплект ручок дверних LDH 2170 нержавіюча сталь полірована 8</t>
  </si>
  <si>
    <t>Комплект ручок дверних LDH 2172 нержавіюча сталь матова 8</t>
  </si>
  <si>
    <t>Комплект ручок дверних LDH 2172 нержавіюча сталь полірована 8</t>
  </si>
  <si>
    <t>Ручка дверна LDH 2187 нержавіюча сталь матова 8</t>
  </si>
  <si>
    <t>Ручка дверна LDH 2187 нержавіюча сталь полірована 8</t>
  </si>
  <si>
    <t>Ручка дверна LDH 2176 нержавіюча сталь матова 8</t>
  </si>
  <si>
    <t>Ручка дверна LDH 2188 нержавіюча сталь матова 8</t>
  </si>
  <si>
    <t>Ручка дверна LDH 2189 нержавіюча сталь матова 8</t>
  </si>
  <si>
    <t>Ручка дверна LDH 2189 нержавіюча сталь полірована 8</t>
  </si>
  <si>
    <t>Ручка дверна LDH 2190 нержавіюча сталь матова 8</t>
  </si>
  <si>
    <t>Ручка дверна LDH 2195 нержавіюча сталь матова полірована 8</t>
  </si>
  <si>
    <t>Ручка дверна LDH 2196 нержавіюча сталь матова 8</t>
  </si>
  <si>
    <t>Ручка дверна LDH 2181 нержавіюча сталь полірована 8</t>
  </si>
  <si>
    <t>Ручка дверна LDH 2167 нержавіюча сталь матова 8</t>
  </si>
  <si>
    <t>Ручка дверна LDH 2167 нержавіюча сталь полірована 8</t>
  </si>
  <si>
    <t>Ручка дверна LDH 2174 нержавіюча сталь матова 8</t>
  </si>
  <si>
    <t>Ручка дверна LDH 2180 нержавіюча сталь матова 8</t>
  </si>
  <si>
    <t>Ручка дверна LDH 2171 нержавіюча сталь матова 8</t>
  </si>
  <si>
    <t>Ручка дверна LDH 2171 нержавіюча сталь полірована 8</t>
  </si>
  <si>
    <t>Ручка дверна LDH 2171 нержавіюча сталь матова полірована 8</t>
  </si>
  <si>
    <t>Ручка SOFEA нержавіюча сталь полірована 8мм</t>
  </si>
  <si>
    <t>Ручка SOFIA нержавіюча сталь колір: латунь полірована PVD 8мм</t>
  </si>
  <si>
    <t>Ручка SARIA нержавіюча сталь полірована 8мм</t>
  </si>
  <si>
    <t>Ручка SARIA латунь полірована PVD 8мм</t>
  </si>
  <si>
    <t>Ручка SISSIA нержавіюча сталь матова 8мм</t>
  </si>
  <si>
    <t>Ручка MARIA нержавіюча сталь матова 8мм</t>
  </si>
  <si>
    <t>Ручка SANDRA нержавіюча сталь полірована 8мм</t>
  </si>
  <si>
    <t>Ручка SANDRA нержавіюча сталь покриття: латунь полірована PVD 8мм</t>
  </si>
  <si>
    <t>Ручка нержавіюча сталь матова 8 мм</t>
  </si>
  <si>
    <t>Ручка "Sofea" до замка д/скл.двер., нержавіюча сталь, латунь полірована</t>
  </si>
  <si>
    <t>Ручка VENNIA нержавіюча сталь матова 8мм</t>
  </si>
  <si>
    <t>Ручка VIRGINIA нержавіюча сталь полірована/матова 8мм</t>
  </si>
  <si>
    <t>Ручка "Vanessa" до замка д/скл.дв., нер.ст.,мат.</t>
  </si>
  <si>
    <t>Ручка 8 мм нержавіюча сталь матова ліва</t>
  </si>
  <si>
    <t>Ручка STELLIA ліва нержавіюча сталь матова 8мм</t>
  </si>
  <si>
    <t>Ручка 8 мм нержавіюча сталь матова права</t>
  </si>
  <si>
    <t>Ручка STELLIA права нержавіюча сталь матова 8мм</t>
  </si>
  <si>
    <t>Ручка натискна Dialock нержавіюча сталь матова U-форма 8мм</t>
  </si>
  <si>
    <t>Ручка натискна Dialock нержавіюча сталь матова G-форма 8мм</t>
  </si>
  <si>
    <t>Ручка-кнопка без штифта нержавіюча сталь матова 8мм</t>
  </si>
  <si>
    <t>Ручка-розетка, нержавіюч,ст,мат.</t>
  </si>
  <si>
    <t>Розетка під ручку нержавіюча сталь матова</t>
  </si>
  <si>
    <t>Розетка під ручку/WC овальна нержавіюча сталь матова</t>
  </si>
  <si>
    <t>Розетка під ручку, бронза 8мм</t>
  </si>
  <si>
    <t>Розетка під ручку нержавіюча сталь матова 7х55х55мм</t>
  </si>
  <si>
    <t>Розетка під ручку, нерж. сталь, колір: латунь полірована PVD 8мм</t>
  </si>
  <si>
    <t>Розетка під ручку нержавіюча сталь нікельова, матова/полірована PVD</t>
  </si>
  <si>
    <t>Розетка CB квадратна цамак хромований 52х52х11мм</t>
  </si>
  <si>
    <t>Розетка CB квадратна нержавіюча сталь матова 55х55х7мм</t>
  </si>
  <si>
    <t>Накладка для дверного замка PC, ст.,ст.мат.</t>
  </si>
  <si>
    <t>Розетка PC нержавіюча сталь матова</t>
  </si>
  <si>
    <t>Розетка PC нержавіюча сталь матова/полірована</t>
  </si>
  <si>
    <t>Розетка РС овальна нержавіюча сталь матова</t>
  </si>
  <si>
    <t>Розетка PZ нержавіюча сталь матова D= 52 мм</t>
  </si>
  <si>
    <t>Розетка PC квадратна нержавіюча сталь матова 2х53х53мм</t>
  </si>
  <si>
    <t>Розетка PZ нержавіюча сталь латунь полірована</t>
  </si>
  <si>
    <t>Розетка PZ нержавіюча сталь матова</t>
  </si>
  <si>
    <t>Розетка PC бронза</t>
  </si>
  <si>
    <t>Ручка-розетка РС нержавіюча сталь матова</t>
  </si>
  <si>
    <t>Розетка WC нержавіюча сталь матова</t>
  </si>
  <si>
    <t>Накладка для дверного замка WC нержавіюча сталь матова без фіксатора</t>
  </si>
  <si>
    <t>Розетка WC нержавіюча сталь матова без поворотника</t>
  </si>
  <si>
    <t>Розетка WC нержавіюча сталь матова/полірована без поворотника</t>
  </si>
  <si>
    <t>Розетка WC квадратна нержавіюча сталь матова 2х53х53мм</t>
  </si>
  <si>
    <t>Защіпка WC нержавіюча сталь матова</t>
  </si>
  <si>
    <t>Розетка WC нержавіюча сталь матова 7х55х55мм</t>
  </si>
  <si>
    <t>Розетка WC нержавіюча сталь латунь/полірована без поворотника</t>
  </si>
  <si>
    <t>Розетка WC нержавіюча сталь, нікельова, матова/полірована PVD без поворотника</t>
  </si>
  <si>
    <t>Розетка WC нержавіюча сталь матова для товщини полотна 52-66 мм</t>
  </si>
  <si>
    <t>Розетка WC бронза</t>
  </si>
  <si>
    <t>Фіксатор для дверного замка WC 8 нержавіюча сталь матовий</t>
  </si>
  <si>
    <t>Фіксатор для дверного замка WC 8 нержавіюч.ст.мат.</t>
  </si>
  <si>
    <t>Защіпка WC 6мм нержавіюча сталь матова</t>
  </si>
  <si>
    <t>Накладка для замка без ключа нержавіюч,ст.,мат.</t>
  </si>
  <si>
    <t>Розетка глуха нержавіюча сталь матова</t>
  </si>
  <si>
    <t>Розетка глуха, нержавіюча сталь матова</t>
  </si>
  <si>
    <t>Розетка глуха нікельована матова</t>
  </si>
  <si>
    <t>Розетка PC з захистом 15 mm нержавіюча сталь матова 7393</t>
  </si>
  <si>
    <t>Розетка PC захищені нержавіюча сталь матова 11.5мм D52мм</t>
  </si>
  <si>
    <t>Розетка PC з захистом нержавіюча сталь матова 11.5мм D52мм</t>
  </si>
  <si>
    <t>Накладка PC B нержавіюча сталь матова 8х40х225мм 72мм П</t>
  </si>
  <si>
    <t>Накладка для дверного замка 78 WC нержавіюча сталь матова без фіксатора</t>
  </si>
  <si>
    <t>Накладка WC B нержавіюча сталь матова 8х40х225мм 78мм П</t>
  </si>
  <si>
    <t>Ручка для дверей PC 9 нержавіюча сталь колір сатин</t>
  </si>
  <si>
    <t>Ручки для вхідних дверей FSB модель SDH 1102 нержавіюча сталь матова</t>
  </si>
  <si>
    <t>Ручки для вхідних дверей вогнетривкий SDH 2202 ES1 нержавіюча сталь матова</t>
  </si>
  <si>
    <t>Ручка для вхідних дверей Verona ES1 12 нержавіюча сталь матова</t>
  </si>
  <si>
    <t>Ручка для вхідних дверей Amsterdam ES1 12 нержавіюча сталь матова</t>
  </si>
  <si>
    <t>Комплект ручок SDH 1102 ES1 (SK2) з кнобом PC нерж. сталь матова</t>
  </si>
  <si>
    <t>Комплект ручок Marseille ES1 12 з кнобом PC нерж. сталь матова</t>
  </si>
  <si>
    <t>Ручка для вхідних дверей Verona ES1 15 нержавіюча сталь матова</t>
  </si>
  <si>
    <t>Ручка для вхідних дверей Amsterdam ES1 15 нержавіюча сталь матова</t>
  </si>
  <si>
    <t>Ручка для вхідних дверей Marseille ES1 15 нержавіюча сталь матова</t>
  </si>
  <si>
    <t>Комплект ручки SANDRA глуха розетка нержавіюча сталь матова 8мм</t>
  </si>
  <si>
    <t>Ручка MONA нержавіюча сталь матова 8мм</t>
  </si>
  <si>
    <t>Комплект ручок CB SISSIA нержавіюча сталь матова 8мм</t>
  </si>
  <si>
    <t>Комплект ручок CB "STELLIA" 8 нержавіюча сталь матова</t>
  </si>
  <si>
    <t>Комплект ручок LEILA CB нержавіюча сталь матова/полірована 8мм</t>
  </si>
  <si>
    <t>Комплект ручок MONA CB нержавіюча сталь матова 8мм</t>
  </si>
  <si>
    <t>Комплект ручок CB GOETEBORG E1410Z/3 нержавіюча сталь матова</t>
  </si>
  <si>
    <t>Комплект ручок CB нержавіюча сталь матова 8мм</t>
  </si>
  <si>
    <t>Комплект ручок СВ 8 нержавіюча сталь матова</t>
  </si>
  <si>
    <t>Комплект ручок CB MARIA, нержавіюча сталь матова 8мм</t>
  </si>
  <si>
    <t>Комплект "SANDRA" BB нерж. сталь, матов.</t>
  </si>
  <si>
    <t>Комплект ручок SOFEA CB нержавіюча сталь матова 8мм</t>
  </si>
  <si>
    <t>Комплект ручок LAURA CB нержавіюча сталь, полірована/матова 8мм</t>
  </si>
  <si>
    <t>Комплект ручок SISSIA CB нержавіюча сталь матова 8мм</t>
  </si>
  <si>
    <t>Комплект ручок CB DENVER E1310Z/302 нержавіюча сталь матова</t>
  </si>
  <si>
    <t>Вороток WC 8 мм</t>
  </si>
  <si>
    <t>Комплект ручок STELLIA нержавіюча сталь матова 8мм</t>
  </si>
  <si>
    <t>Планка під ручку</t>
  </si>
  <si>
    <t>Комплект "VINCIA" BB нерж. сталь, матов.</t>
  </si>
  <si>
    <t>Комплект ручок Stockholm CB нержавіюча сталь матова 8мм</t>
  </si>
  <si>
    <t>Комплект "Stefania" BB 8 нержавіюча сталь, матова</t>
  </si>
  <si>
    <t>Комплект ручок VALERIA CB нержавіюча сталь, полірована/матова 8мм</t>
  </si>
  <si>
    <t>Комплект ручок VENNIA CB нержавіюча сталь матова 8мм</t>
  </si>
  <si>
    <t>Комплект ручок Bordeaux H419 CB нержавіюча сталь матова 8мм</t>
  </si>
  <si>
    <t>Комплект ручок LOLA CB нержавіюча сталь матова 8мм</t>
  </si>
  <si>
    <t>Комплект ручок MARTA CB нержавіюча сталь матова 8мм</t>
  </si>
  <si>
    <t>Комплект ручок SUSANNA CB нержавіюча сталь матова 8 мм</t>
  </si>
  <si>
    <t>Комплект ручок CB CARDIFF E1850Z/302 нержавіюча сталь матова</t>
  </si>
  <si>
    <t>Комплект ручки PDH3103 СВ нержавіюча сталь матова</t>
  </si>
  <si>
    <t>Комплект ручок GINO CB довга планка В нержавіюча сталь матова 8мм</t>
  </si>
  <si>
    <t>Комплект ручок PC Modell 1005/1731 18/1735 нержавіюча сталь матова 8мм</t>
  </si>
  <si>
    <t>Комплект ручок SISSIA PC коротка планка нержавіюча сталь матова 8мм</t>
  </si>
  <si>
    <t>Комплект ручок SISSIA PC довга планка нержавіюча сталь матова 8мм</t>
  </si>
  <si>
    <t>Комплект ручок PC Modell 1023/1731/1735 нержавіюча сталь матова 8мм</t>
  </si>
  <si>
    <t>Комплект ручок STELLIA PC коротка планка нержавіюча сталь матова 8мм</t>
  </si>
  <si>
    <t>Комплект ручок STELLIA PC довга планка нержавіюча сталь матова 8мм</t>
  </si>
  <si>
    <t>Комплект ручок дверних PZ 8 нержавіюча сталь матова/полірована</t>
  </si>
  <si>
    <t>Комплект ручок 1045 PC нержавіюча сталь</t>
  </si>
  <si>
    <t>Комплект ручок LOOP CB нержавіюча сталь 8мм</t>
  </si>
  <si>
    <t>Комплект ручок PC 8 нержавіюча сталь матова 1076/1731/1735</t>
  </si>
  <si>
    <t>Комплект ручок LEILA PC коротка планка нержавіюча сталь полірована/матова 8мм</t>
  </si>
  <si>
    <t>Комплект ручок LEILA PC довга планка нержавіюча сталь полірована/матова 8мм</t>
  </si>
  <si>
    <t>Комплект ручок LOOP PC нержавіюча сталь 8мм</t>
  </si>
  <si>
    <t>Комплект ручок PC 8 нержавіюча сталь матова</t>
  </si>
  <si>
    <t>Комплект ручок LDH 2198 PС нержавіюча сталь матова 8мм</t>
  </si>
  <si>
    <t>Комплект ручок LDH 2198 PС нержавіюча сталь полірована 8мм</t>
  </si>
  <si>
    <t>Комплект ручок Modell 10 1106/17 1731/17 1735 PС бронза 8мм</t>
  </si>
  <si>
    <t>Комплект ручок LOOP WC нержавіюча сталь 8мм</t>
  </si>
  <si>
    <t>Комплект ручок MONA PC нержавіюча сталь матова 8мм</t>
  </si>
  <si>
    <t>Комплект ручок MARTA РС нержавіюча сталь матова 8мм</t>
  </si>
  <si>
    <t>Комплект ручок PZ 8 модель E 1410Z/302 нержавіюча сталь матова</t>
  </si>
  <si>
    <t>Комплект ручок Modell 10 1102/17 1703/17 1704 PС бронза 8мм</t>
  </si>
  <si>
    <t>Комплект ручок PC нержавіюча сталь матова 8мм 1146/1731/1735</t>
  </si>
  <si>
    <t>Комплект ручок PC нержавіюча сталь матова 8мм 1075/1731/1735</t>
  </si>
  <si>
    <t>Комплект ручок PC нержавіюча сталь матова 8мм1147/1731/1735</t>
  </si>
  <si>
    <t>Комплект ручок PC нержавіюча сталь матова 8мм U</t>
  </si>
  <si>
    <t>Комплект ручок PC нержавіюча сталь матова 8мм G</t>
  </si>
  <si>
    <t>Комплект ручок PC нержавіюча сталь матова 8мм L</t>
  </si>
  <si>
    <t>Комплект ручок PC 8 MELISSA нержавіюча сталь матова</t>
  </si>
  <si>
    <t>Комплект ручок PC 8 нержавіюча сталь матова 1173/1731/1735</t>
  </si>
  <si>
    <t>Набір ручок PC, 8 нержавіюч,ст,мат.</t>
  </si>
  <si>
    <t>Комплект ручок Modell 10 1107/17 1731/17 1735 PС нержавіюча сталь матова 8мм</t>
  </si>
  <si>
    <t>Комплект ручок PC нержавіюча сталь матова 8мм</t>
  </si>
  <si>
    <t>Комплект ручок SANDRA PC нержавіюча сталь матова 8мм</t>
  </si>
  <si>
    <t>Комплект ручок PC на вузькій розетці нержавіюча сталь матова</t>
  </si>
  <si>
    <t>Комплект ручок SOFEA D20х135х65 мм, PZ, нерж. сталь</t>
  </si>
  <si>
    <t>Комплект ручок D20х143х65 мм, PZ, нерж. сталь</t>
  </si>
  <si>
    <t>Комплект ручок DION PC цамак хромований/нікельований матовий</t>
  </si>
  <si>
    <t>Комплекти дверних ручок PC 8 нержавіюча сталь матова модель PHD3120</t>
  </si>
  <si>
    <t>Комплекти дверних ручок PC 8 нержавіюча сталь матова модель PHD3121</t>
  </si>
  <si>
    <t>Комплекти дверних ручок PC 8 нержавіюча сталь матова модель PHD3122</t>
  </si>
  <si>
    <t>Комплекти дверних ручок PC 8 нержавіюча сталь матова модель PHD3123</t>
  </si>
  <si>
    <t>Комплекти дверних ручок PC 8 нержавіюча сталь матова модель PHD3124</t>
  </si>
  <si>
    <t>Комплект ручок LAURA PС нержавіюча сталь полірована/матова 8мм</t>
  </si>
  <si>
    <t>Комплект ручок Cardiff E1850Z/17KV/17KVS PС нержавіюча сталь матова 8мм</t>
  </si>
  <si>
    <t>Комплект ручок Helsingborg E1730Z/17KV/17KVS PС нержавіюча сталь матова 8мм</t>
  </si>
  <si>
    <t>PZ-комплект, нерж. сталь, матова.</t>
  </si>
  <si>
    <t>Комплект ручок SISSIA PC нержавіюча сталь мат.ова 8мм</t>
  </si>
  <si>
    <t>Комплект ручок LEILA PС нержавіюча сталь полірована/матова 8мм</t>
  </si>
  <si>
    <t>Комплект ручок ROLAND PС нержавіюча сталь матова 8мм</t>
  </si>
  <si>
    <t>Комплект ручок PC 8 LASVEGAS §E1440Z/4 нержавіюча сталь матова</t>
  </si>
  <si>
    <t>Комплект "SABRINA" PZ нерж. сталь, пол./мат.</t>
  </si>
  <si>
    <t>Комплект ручок WERNER PC нержавіюча сталь матова 8мм</t>
  </si>
  <si>
    <t>Комплект ручок SERENA РС нержавіюча сталь матова 8мм</t>
  </si>
  <si>
    <t>Комплект ручок VECTORIA PC нержавіюча сталь полірована/матова 8мм</t>
  </si>
  <si>
    <t>Комплект ручок STELLIA РС нержавіюча сталь матова 8мм</t>
  </si>
  <si>
    <t>Комплект ручок VILMA PC нержавіюча сталь полірована/матова 8мм</t>
  </si>
  <si>
    <t>Комплект ручок VINCIA PC нержавіюча сталь матова 8мм</t>
  </si>
  <si>
    <t>Комплект ручок Stockholm PC нержавіюча сталь матова 8мм</t>
  </si>
  <si>
    <t>Комплект ручок STEFFANIA PC нержавіюча сталь матова 8мм</t>
  </si>
  <si>
    <t>Комплект ручки SABA PC FASTFIX 2мм нержавіюча сталь матова 8мм</t>
  </si>
  <si>
    <t>Комплект ручок VANESSA PC нержавіюча сталь полірована/матова 8мм</t>
  </si>
  <si>
    <t>Комплект ручок PC нержавіюча сталь, матова</t>
  </si>
  <si>
    <t>Комплект ручок VALERIA PC нержавіюча сталь полірована/матова 8мм</t>
  </si>
  <si>
    <t>Комплект ручок VENNIA PС нержавіюча сталь матова 8мм</t>
  </si>
  <si>
    <t>Комплект ручок Bordeaux PС нержавіюча сталь матова 8 мм</t>
  </si>
  <si>
    <t>Комплект ручок LOLA PC нержавіюча сталь матова 8мм</t>
  </si>
  <si>
    <t>Комплект ручок VIRGINIA PC нержавіюча сталь полірована/матова 8мм</t>
  </si>
  <si>
    <t>Комплект ручок AMSTERDAM PC нержавіюча сталь матова 8мм</t>
  </si>
  <si>
    <t>Комплект ручок SUSANNA PC нержавіюча сталь матова 8мм</t>
  </si>
  <si>
    <t>Комплект ручок PC нержавіюча сталь матова 8 мм</t>
  </si>
  <si>
    <t>Комплект ручок PC нержавіюча сталь матова 8</t>
  </si>
  <si>
    <t>Комплект ручок PC Ludmila нержавіюча сталь матова 8мм</t>
  </si>
  <si>
    <t>Комплект ручок PC модель Paris E138Z/42/42S нержавіюча сталь матова 8мм</t>
  </si>
  <si>
    <t>Ручка PC Verona E1800Z/42/42S ES1 нержавіюча сталь матова 8мм</t>
  </si>
  <si>
    <t>Комплект ручок PC модель PDH3102 нержавіюча сталь матова 8мм</t>
  </si>
  <si>
    <t>Комплект ручки PDH3103 РС нержавіюча сталь матова</t>
  </si>
  <si>
    <t>Комплект ручок PC PDH3103 нержавіюча сталь матова 8мм</t>
  </si>
  <si>
    <t>Комплект ручок PC PDH3101 нержавіюча сталь матова 8мм</t>
  </si>
  <si>
    <t>Комплект ручок PC PDH3104 нержавіюча сталь матова 8мм</t>
  </si>
  <si>
    <t>Комплект ручок PC Model PDH3107 нерж. сталь, матова</t>
  </si>
  <si>
    <t>Комплект ручок Modell 10 1004/17 1703/17 1704 PС бронза 8мм</t>
  </si>
  <si>
    <t>Комплект ручок GINO PC довга планка В нержавіюча сталь матова 8мм</t>
  </si>
  <si>
    <t>Комплект ручок WC нержавіюча сталь матова 8мм</t>
  </si>
  <si>
    <t>Комплект ручок WC SISSIA нержавіюча сталь матова 8мм</t>
  </si>
  <si>
    <t>Комплект ручок Modell 10 1023/17 1731/17 1735 WC 8 нержавіюча сталь матова</t>
  </si>
  <si>
    <t>Комплект ручок WC "STELLIA" 8 нержавіюча сталь матова</t>
  </si>
  <si>
    <t>Комплект ручок дверних WC 8 нержавіюча сталь матова/полірована</t>
  </si>
  <si>
    <t>Комплект ручок WC 8 нержавіюча сталь матова 1076/1731/1735</t>
  </si>
  <si>
    <t>Комплект ручок LEILA WC нержавіюча сталь матова/полірована 8мм</t>
  </si>
  <si>
    <t>Комплект ручок WC 8 нержавіюча сталь полірована</t>
  </si>
  <si>
    <t>Комплект ручок WC 8 нержавіюча сталь матова</t>
  </si>
  <si>
    <t>Комплект ручок WC 8 бронза</t>
  </si>
  <si>
    <t>Комплект ручок MONA WC нержавіюча сталь матова 8мм</t>
  </si>
  <si>
    <t>Комплект ручок MARIA WC нержавіюча сталь матова 8мм</t>
  </si>
  <si>
    <t>Комплект ручок WC 8 нержавіюча сталь матова 1173/1731/1735</t>
  </si>
  <si>
    <t>Комплект ручок WC 8 нержавіюча сталь матова 1107/1707/1708</t>
  </si>
  <si>
    <t>Комплект ручок WC 8 нержавіюча сталь матова 1025/1707/1708</t>
  </si>
  <si>
    <t>Комплект ручок SANDRA WC нержавіюча сталь матова 8мм</t>
  </si>
  <si>
    <t>Комплект ручок SOFEA D20х135х65 мм, WC, нерж. сталь</t>
  </si>
  <si>
    <t>Комплект ручок SARIA WC нержавіюча сталь 8мм</t>
  </si>
  <si>
    <t>Комплект ручок PDH3120 WC нержавіюча сталь матова 8мм</t>
  </si>
  <si>
    <t>Комплект ручок PDH3121 WC нержавіюча сталь матова 8 мм</t>
  </si>
  <si>
    <t>Комплекти дверних ручок WC 8 нержавіюча сталь матова модель PHD3122</t>
  </si>
  <si>
    <t>Комплект ручок WC 8 нержавіюча сталь матова модель PDH3123</t>
  </si>
  <si>
    <t>Комплект ручок WC 8 нержавіюча сталь матова модель PDH 3124</t>
  </si>
  <si>
    <t>Комплект ручок WC 8 нержавіюч.сталь,мат.</t>
  </si>
  <si>
    <t>Комплект ручок LAURA WC 8 нержавіюча сталь полірована/матова</t>
  </si>
  <si>
    <t>Комплект ручок Cardiff WC 8 нержавіюча сталь матова</t>
  </si>
  <si>
    <t>Комплект ручок Helsingborg WC 8 нержавіюча сталь матова</t>
  </si>
  <si>
    <t>Комплект ручок LEILA WC 8 нержавіюч.сталь,поліров./мат</t>
  </si>
  <si>
    <t>Комплект ручок WC 8 LASVEGAS §E1440Z/4 нержавіюча сталь матова</t>
  </si>
  <si>
    <t>Комплект "SABRINA" WC нерж. сталь, пол./мат.</t>
  </si>
  <si>
    <t>Комплект ручок WERNER WC нержавіюча сталь матова 8мм</t>
  </si>
  <si>
    <t>Комплект ручок STELLIA WC нержавіюча сталь матова 8мм</t>
  </si>
  <si>
    <t>Комплект "VINCIA" WC нерж. сталь, матов.</t>
  </si>
  <si>
    <t>Комплект ручок Stockholm WC нержавіюча сталь матова 8мм</t>
  </si>
  <si>
    <t>Комплект ручок STEFFANIA WC нержавіюча сталь матова 8мм</t>
  </si>
  <si>
    <t>Комплект ручки SABA WC FASTFIX 2мм нержавіюча сталь матова 8мм</t>
  </si>
  <si>
    <t>Комплект ручок WC 8 VALERIA нержавіюча сталь, полірована/матова</t>
  </si>
  <si>
    <t>Комплект ручок WC VENNIA нержавіюча сталь матова 8мм</t>
  </si>
  <si>
    <t>Комплект ручок LOLA WC нержавіюча сталь матова 8мм</t>
  </si>
  <si>
    <t>Комплект ручок WC 8 AMSTERDAM нержавіюча сталь матова</t>
  </si>
  <si>
    <t>Ручка столярна "Susanna" WC, нерж. сталь, матов.</t>
  </si>
  <si>
    <t>Комплект ручок WC нержавіюча сталь матова 8</t>
  </si>
  <si>
    <t>Комплект ручок WC модель PDH3102 нержавіюча сталь матова 8мм</t>
  </si>
  <si>
    <t>Комплект ручки PDH3103 WС нержавіюча сталь матова</t>
  </si>
  <si>
    <t>Комплект ручок PDH3103 WC нержавіюча сталь матова 8мм</t>
  </si>
  <si>
    <t>Комплект ручок PDH3101 WC нержавіюча сталь матова 8мм</t>
  </si>
  <si>
    <t>Комплект ручок PDH3104 WC нержавіюча сталь матова 8мм</t>
  </si>
  <si>
    <t>Комплект ручок WC Model PDH3107 нерж. сталь, матова</t>
  </si>
  <si>
    <t>Комплект ручок SASCIA WC нержавіюча сталь полірована/матова 8мм</t>
  </si>
  <si>
    <t>Комплект ручок Modell 10 1023/17 1736/17 1737 WC 8 нержавіюча сталь матова</t>
  </si>
  <si>
    <t>Комплект ручок WC 8 бронза 1004/1703/1704</t>
  </si>
  <si>
    <t>Комплект ручок WC 8 бронза 1023/1731/1735</t>
  </si>
  <si>
    <t>Комплект ручок GINO WC довга планка В нержавіюча сталь матова 8мм</t>
  </si>
  <si>
    <t>Комплект ручок CB SISSIA лівий нержавіюча сталь матова 8мм</t>
  </si>
  <si>
    <t>Комплект ручок SISSIA довга планка PC лівий нержавіюча сталь матова 8мм</t>
  </si>
  <si>
    <t>Комплект ручок PC "STELLIA" лівий 8 нержавіюча сталь матова</t>
  </si>
  <si>
    <t>Комплект ручок STELLIA планка PC лівий нержавіюча сталь матова 8мм</t>
  </si>
  <si>
    <t>Комплект ручок LEILA з кнобом PC лівий нержавіюча сталь полірован/матова 8мм</t>
  </si>
  <si>
    <t>Комплект ручка з кнопкою 8 LEILA, нержавіюча сталь, полірована/матова, ліва</t>
  </si>
  <si>
    <t>Комплект ручок CB MONA лівий нержавіюча сталь матова 8мм</t>
  </si>
  <si>
    <t>Комплект ручок для вхідних дверей 8 MELISSA, нержавіюча сталь матова, лівий</t>
  </si>
  <si>
    <t>Комплект ручок для вхідних дверей 8 MARIA, нержавіюча сталь матова, лівий</t>
  </si>
  <si>
    <t>Комплект ручка з кнопкою 8 LAURA, нержавіюча сталь, полірована/матова, ліва</t>
  </si>
  <si>
    <t>Комплект ручок STELLIA довга планка PC лівий нержавіюча сталь матова 8мм</t>
  </si>
  <si>
    <t>Комплект ручок VINCIA лівий нержавіюча сталь матова 8мм</t>
  </si>
  <si>
    <t>Комплект ручок з кнопкою 8 STEFFANIA нержавіюча сталь матова, ліва</t>
  </si>
  <si>
    <t>Комплект ручок з кнопкою VALERIA PC лівий нержавіюча сталь полірована/матова 8мм</t>
  </si>
  <si>
    <t>Комплект ручок VENNIA лівий нержавіюча сталь матова 8мм</t>
  </si>
  <si>
    <t>Комплект ручок BORDEAUX з кнобом PС лівий нержавіюча сталь матова</t>
  </si>
  <si>
    <t>Комплект ручок Lola лівий нержавіюча сталь матова 8мм</t>
  </si>
  <si>
    <t>Комплект ручок MARTA з кнобом PC лівий нержавіюча сталь матова 8мм</t>
  </si>
  <si>
    <t>Комплект ручка з кнопкою 8 Paris, нержавіюча сталь матова</t>
  </si>
  <si>
    <t>Комплект ручок PDH3102 з кнобом PC лівий нержавіюча сталь матова</t>
  </si>
  <si>
    <t>Комплект ручок PDH3103 з кнобом PC лівий нержавіюча сталь матова</t>
  </si>
  <si>
    <t>Комплект ручок PDH3103 лівий нержавіюча сталь матова 8мм</t>
  </si>
  <si>
    <t>Комплект ручок SASCIA з кнобом PC лівий нержавіюча сталь полірован/матова 8мм</t>
  </si>
  <si>
    <t>Комплект ручок CB SISSIA правий нержавіюча сталь матова 8мм</t>
  </si>
  <si>
    <t>Комплект ручок SISSIA довга планка PC правий нержавіюча сталь матова 8мм</t>
  </si>
  <si>
    <t>Комплект ручок на планці STELLIA, нержавіюча сталь, матова, права</t>
  </si>
  <si>
    <t>Комплект ручок STELLIA планка PC правий нержавіюча сталь матова 8мм</t>
  </si>
  <si>
    <t>Комплект ручка з кнопкою 8 LEILA, нержавіюча сталь, полірована/матова, права</t>
  </si>
  <si>
    <t>Комплект ручок CB MONA правий нержавіюча сталь матова 8мм</t>
  </si>
  <si>
    <t>Комплект ручок MELISSA PC правий нержавіюча сталь матова 8мм</t>
  </si>
  <si>
    <t>Комплект ручок для вхідних дверей 8 MARIA, нержавіюча сталь матова, права</t>
  </si>
  <si>
    <t>Комплект ручок для вхідних дверей 8 SANDRA нержавіюча сталь матова права</t>
  </si>
  <si>
    <t>Комплект ручка з кнопкою 8 SARIA, нержавіюча сталь матова, права</t>
  </si>
  <si>
    <t>Комплект ручка з кнопкою 8 LAURA нержавіюча сталь полірована/матова, права</t>
  </si>
  <si>
    <t>Комплект ручок Leila правий нержавіюча сталь полірована/матова 8мм</t>
  </si>
  <si>
    <t>Комплект ручок STELLIA довга планка PC правий нержавіюча сталь матова 8мм</t>
  </si>
  <si>
    <t>Комплект ручок VINCIA правий нержавіюча сталь матова 8мм</t>
  </si>
  <si>
    <t>Комплект ручка з кнопкою 8 STEFFANIA нержавіюча сталь матова, права</t>
  </si>
  <si>
    <t>Комплект ручок з кнопкою VALERIA PC правий нержавіюча сталь полірована/матова 8мм</t>
  </si>
  <si>
    <t>Комплект ручок VENNIA правий нержавіюча сталь матова 8мм</t>
  </si>
  <si>
    <t>Комплект ручок BORDEAUX з кнобом PС правий нержавіюча сталь матова</t>
  </si>
  <si>
    <t>Комплект ручка з кнопкою 8 MARTA, нержавіюча сталь матова, права</t>
  </si>
  <si>
    <t>Комплект ручок PDH3102 з кнобом PC правий нержавіюча сталь матова</t>
  </si>
  <si>
    <t>Комплект ручок PDH3103 з кнобом PC правий нержавіюча сталь матова</t>
  </si>
  <si>
    <t>Комплект ручок PDH3103 правий нержавіюча сталь матова 8мм</t>
  </si>
  <si>
    <t>Комплект ручок PDH3101 з кнобом PC правий нержавіюча сталь матова</t>
  </si>
  <si>
    <t>Ручка труба нержавіюча сталь матова 3000мм модель 6801</t>
  </si>
  <si>
    <t>Кріплення ручки труби пряме 90°, нержавіюча сталь матова до моделі 6801</t>
  </si>
  <si>
    <t>Елемент для підсилення ручки труби сталевий оцинкований 3 м</t>
  </si>
  <si>
    <t>Втулка елементу підсилення труби пластик</t>
  </si>
  <si>
    <t>Ручка трубка нержавіюч.ст. мат. 1150 мм</t>
  </si>
  <si>
    <t>Корпус ручка нержавіюч.ст. мат. 9мм</t>
  </si>
  <si>
    <t>Ручка для дверей нержавіюч.ст. мат. 600 мм</t>
  </si>
  <si>
    <t>Ручка VICTOR для вхідних дверей нержавіюча сталь матова D30мм 80х300мм</t>
  </si>
  <si>
    <t>Ручка VICTOR для вхідних дверей нержавіюча сталь матова D30мм 30х350мм</t>
  </si>
  <si>
    <t>Ручка ALFONSO для вхідних дверей нержавіюча сталь матова 25х300мм</t>
  </si>
  <si>
    <t>Ручка ALFONSO для вхідних дверей нержавіюча сталь матова 25х350мм</t>
  </si>
  <si>
    <t>Ручка STEVEN для вхідних дверей нержавіюча сталь матова D25мм 75х300мм</t>
  </si>
  <si>
    <t>Ручка STEVEN для вхідних дверей нержавіюча сталь матова 25х400 мм</t>
  </si>
  <si>
    <t>Ручка STEVEN для вхідних дверей нержавіюча сталь матова D25мм 75х500мм</t>
  </si>
  <si>
    <t>Ручка STEVEN для вхідних дверей нержавіюча сталь матова 25x600мм</t>
  </si>
  <si>
    <t>Ручка STEVEN для вхідних дверей нержавіюча сталь матова D25мм 75х800мм</t>
  </si>
  <si>
    <t>Ручка STEVEN для вхідних дверей нержавіюча сталь матова D25мм 75x1000мм</t>
  </si>
  <si>
    <t>Ручка STEVEN для вхідних дверей нержавіюча сталь матова D25мм 75x1200мм</t>
  </si>
  <si>
    <t>Ручка STEVEN для вхідних дверей нержавіюча сталь матова D25мм 75х1400мм</t>
  </si>
  <si>
    <t>Ручка STEVEN для вхідних дверей нержавіюча сталь матова D25мм 75х1600мм</t>
  </si>
  <si>
    <t>Ручка для дверей нержавіюч. сталь колір матовий 30x300ммALFONSO</t>
  </si>
  <si>
    <t>Ручка ALFONSO для вхідних дверей нержавіюча сталь матова 30x350 мм</t>
  </si>
  <si>
    <t>Ручка ALECO для вхідних дверей нержавіюча сталь матова 30х300мм</t>
  </si>
  <si>
    <t>Ручка ALECO для вхідних дверей нержавіюча сталь матова 30х350мм</t>
  </si>
  <si>
    <t>Ручка ALEXANDRO для вхідних дверей нержавіюча сталь матова 30х300мм</t>
  </si>
  <si>
    <t>Ручка ALEXANDRO для вхідних дверей нержавіюча сталь матова 30х350мм</t>
  </si>
  <si>
    <t>Ручка ALFREDO для вхідних дверей нержавіюча сталь матова 30х300мм</t>
  </si>
  <si>
    <t>Ручка TIM для вхідних дверей нержавіюча сталь матова D25мм 75х300мм</t>
  </si>
  <si>
    <t>Ручка TIM для вхідних дверей нержавіюча сталь матова 25х400 мм</t>
  </si>
  <si>
    <t>Ручка TIM для вхідних дверей нержавіюча сталь матова D25мм 75х500мм</t>
  </si>
  <si>
    <t>Ручка AMADEO для вхідних дверей нержавіюча сталь матова 30х210мм</t>
  </si>
  <si>
    <t>Ручка AMADEO для вхідних дверей нержавіюча сталь матова 30х250мм</t>
  </si>
  <si>
    <t>Ручка AMADEO для вхідних дверей нержавіюча сталь матова 30х300мм</t>
  </si>
  <si>
    <t>Ручка ANTONIO для вхідних дверей нержавіюча сталь матова 30х210мм</t>
  </si>
  <si>
    <t>Ручка ANTONIO для вхідних дверей нержавіюча сталь матова 30х250мм</t>
  </si>
  <si>
    <t>Ручка ANTONIO для вхідних дверей нержавіюча сталь матова 30х300мм</t>
  </si>
  <si>
    <t>Ручка ARNO нержавіюча сталь матова 30х300мм</t>
  </si>
  <si>
    <t>Ручка ARNO для вхідних дверей нержавіюча сталь матова D30мм 30х400мм</t>
  </si>
  <si>
    <t>Ручка ARNO нержавіюча сталь матова 30х500мм</t>
  </si>
  <si>
    <t>Ручка ARNO для вхідних дверей нержавіюча сталь матова D30мм 75х600мм</t>
  </si>
  <si>
    <t>Ручка ARNO нержавіюча сталь матова 30х800мм</t>
  </si>
  <si>
    <t>Ручка скоба Ascot</t>
  </si>
  <si>
    <t>Ручка ARNO нержавіюча сталь матова 30х1000мм</t>
  </si>
  <si>
    <t>Ручка для дверей нержавіюча сталь матова 30x1200мм</t>
  </si>
  <si>
    <t>Ручка ARNO нержавіюча сталь матова 30х1400мм</t>
  </si>
  <si>
    <t>Ручка BALDO нержавіюча сталь матова 30х300мм</t>
  </si>
  <si>
    <t>Ручка BALDO нержавіюча сталь матова 30х350мм</t>
  </si>
  <si>
    <t>Ручка BALDO для вхідних дверей нержавіюча сталь матова D30мм 30х400мм</t>
  </si>
  <si>
    <t>Ручка BALDO нержавіюча сталь матова 30х500мм</t>
  </si>
  <si>
    <t>Ручка BALDO нержавіюча сталь матова 30х600мм</t>
  </si>
  <si>
    <t>Ручка BALDO нержавіюча сталь матова 30х800мм</t>
  </si>
  <si>
    <t>Ручка BALDO нержавіюча сталь матова 30х1000мм</t>
  </si>
  <si>
    <t>Ручка BALDO нержавіюча сталь матова 30х1200мм</t>
  </si>
  <si>
    <t>Ручка BALDO нержавіюча сталь матова 30х1400мм</t>
  </si>
  <si>
    <t>Ручка BALDO нержавіюча сталь матова 30х1600мм</t>
  </si>
  <si>
    <t>Ручка BALDO нержавіюча сталь матова 30х1800мм</t>
  </si>
  <si>
    <t>Ручка STEVEN нержавіюча сталь матова 80х300мм D30мм</t>
  </si>
  <si>
    <t>Ручка STEVEN для вхідних дверей нержавіюча сталь матова D30мм 80х400мм</t>
  </si>
  <si>
    <t>Ручка STEVEN нержавіюча сталь матова 30х500мм</t>
  </si>
  <si>
    <t>Ручка STEVEN для вхідних дверей нержавіюча сталь матова 30х600 мм</t>
  </si>
  <si>
    <t>Ручка STEVEN для вхідних дверей нержавіюча сталь матова D30мм 80х800мм</t>
  </si>
  <si>
    <t>Ручка STEVEN для вхідних дверей нержавіюча сталь матова D30мм 30х1000мм</t>
  </si>
  <si>
    <t>Ручка STEVEN для вхідних дверей нержавіюча сталь матова D30мм 80х1200мм</t>
  </si>
  <si>
    <t>Ручка STEVEN для вхідних дверей нержавіюча сталь матова D30мм 30х1400мм</t>
  </si>
  <si>
    <t>Ручка STEVEN для вхідних дверей нержавіюча сталь матова D30мм 30х1500мм</t>
  </si>
  <si>
    <t>Ручка STEVEN для вхідних дверей нержавіюча сталь матова D30мм 80х1600мм</t>
  </si>
  <si>
    <t>Ручка STEVEN нержавіюч.ст.мат.30x1800мм</t>
  </si>
  <si>
    <t>Ручка TIM для вхідних дверей нержавіюча сталь матова D30мм 80х300мм</t>
  </si>
  <si>
    <t>Ручка TIM для вхідних дверей нержавіюча сталь матова 60 градусів D30мм 80х400мм</t>
  </si>
  <si>
    <t>Ручка TIM для вхідних дверей нержавіюча сталь матова D30мм 80х500мм</t>
  </si>
  <si>
    <t>Ручка TIM для вхідних дверей нержавіюча сталь матова D30мм 80х600мм</t>
  </si>
  <si>
    <t>Ручка TIM нержавіюча сталь матова 30x800мм кріплення 60°</t>
  </si>
  <si>
    <t>Ручка TIM для вхідних дверей нержавіюча сталь матова D30мм 80х1000мм</t>
  </si>
  <si>
    <t>Ручка TIM для вхідних дверей нержавіюча сталь матова D30мм 80х1200мм</t>
  </si>
  <si>
    <t>Ручка TIM для вхідних дверей нержавіюча сталь матова D30мм 80х1400мм</t>
  </si>
  <si>
    <t>Ручка для дверей нержавіюча сталь матова 30x1500мм кріплення: 60°</t>
  </si>
  <si>
    <t>Ручка TIM для вхідних дверей нержавіюча сталь матова 60 градусів D30мм 80х1600мм</t>
  </si>
  <si>
    <t>Ручка TIM для вхідних дверей нержавіюча сталь матова 60 градусів D30мм 80х1800мм</t>
  </si>
  <si>
    <t>Ручка-кнопка кругла нержавіюча сталь матова</t>
  </si>
  <si>
    <t>Ручка GEORGE для вхідних дверей нержавіюча сталь матова D30мм 80х300мм</t>
  </si>
  <si>
    <t>Ручка GEORGE для вхідних дверей нержавіюча сталь матова D30мм 80х350 мм</t>
  </si>
  <si>
    <t>Ручка UDO для вхідних дверей нержавіюча сталь матова D30мм 80х145х300мм</t>
  </si>
  <si>
    <t>Ручка UDO для вхідних дверей нержавіюча сталь матова D30мм 80х145х350мм</t>
  </si>
  <si>
    <t>Ручка для вхідних дверей E5000 нержавіюча сталь матова 300мм</t>
  </si>
  <si>
    <t>Ручка для вхідних дверей E5000 нержавіюча сталь матова 350мм</t>
  </si>
  <si>
    <t>Ручка дверна IN.00.313.RB08M OUTLINE BLACK MAT</t>
  </si>
  <si>
    <t>Ручка дверна IN.00.314.RB08M OUTLINE WHITE</t>
  </si>
  <si>
    <t>Ручка дверна IN.00.349P POLISHED DUO</t>
  </si>
  <si>
    <t>Ручка дверна IN.00.161 WHITE RAL</t>
  </si>
  <si>
    <t>Ручка дверна IN.00.420 DRIVE BLACK</t>
  </si>
  <si>
    <t>Ручка для вхідних дверей нержавіюча сталь матова 300мм</t>
  </si>
  <si>
    <t>Ручка для вхідних дверей нержавіюча сталь матова 300мм, модель: E5311</t>
  </si>
  <si>
    <t>Ручка для вхідних дверей E5010 нержавіюча сталь матова 300мм</t>
  </si>
  <si>
    <t>Ручка для вхідних дверей E5010 нержавіюча сталь матова 350мм</t>
  </si>
  <si>
    <t>Ручка для вхідних дверей PH 2126 нержавіюча сталь матова 40x10x400мм</t>
  </si>
  <si>
    <t>Ручка для вхідних дверей PH 2126 нержавіюча сталь матова 40x10x500мм</t>
  </si>
  <si>
    <t>Ручка для вхідних дверей PH 2126 нержавіюча сталь матова 40x10x600мм</t>
  </si>
  <si>
    <t>Ручка для вхідних дверей PH 2126 нержавіюча сталь матова 40x10x800мм</t>
  </si>
  <si>
    <t>Ручка для вхідних дверей PH 2126 нержавіюча сталь матова 40x10x1000мм</t>
  </si>
  <si>
    <t>Ручка для вхідних дверей PH 2126 нержавіюча сталь матова 40x10x1200мм</t>
  </si>
  <si>
    <t>Ручка дверна PH 2127 нержавіюча сталь матова 40х400 мм</t>
  </si>
  <si>
    <t>Ручка дверна PH 2127 нержавіюча сталь матова 40х500 мм</t>
  </si>
  <si>
    <t>Ручка дверна PH 2127 нержавіюча сталь матова 40х600 мм</t>
  </si>
  <si>
    <t>Ручка дверна PH 2127 нержавіюча сталь матова 40х800 мм</t>
  </si>
  <si>
    <t>Ручка дверна PH 2127 нержавіюча сталь матова 40х1000 мм</t>
  </si>
  <si>
    <t>Ручка дверна PH 2127 нержавіюча сталь матова 40х1200 мм</t>
  </si>
  <si>
    <t>Ручка дверна нержавіюча сталь матова 40х400 мм</t>
  </si>
  <si>
    <t>Ручка дверна нержавіюча сталь матова 40х500 мм</t>
  </si>
  <si>
    <t>Ручка дверна нержавіюча сталь матова 40х600 мм</t>
  </si>
  <si>
    <t>Ручка дверна нержавіюча сталь матова 40х800 мм</t>
  </si>
  <si>
    <t>Ручка дверна нержавіюча сталь матова 10x40х400 мм</t>
  </si>
  <si>
    <t>Ручка дверна нержавіюча сталь матова 10x40х500 мм</t>
  </si>
  <si>
    <t>Ручка дверна нержавіюча сталь матова 10x40х600 мм</t>
  </si>
  <si>
    <t>Ручка дверна нержавіюча сталь матова 10x40х800 мм</t>
  </si>
  <si>
    <t>Ручка для вхідних дверей PH 2135 нержавіюча сталь матова 35x20x330мм</t>
  </si>
  <si>
    <t>Ручка для вхідних дверей PH 2130 нержавіюча сталь матова 30x20x430мм</t>
  </si>
  <si>
    <t>Ручка для вхідних дверей PH 2130 нержавіюча сталь матова 30x20x630мм</t>
  </si>
  <si>
    <t>Ручка для вхідних дверей PH 2130 нержавіюча сталь матова 30x20x830мм</t>
  </si>
  <si>
    <t>Ручка для вхідних дверей PH 2133 нержавіюча сталь матова 30x20x400мм</t>
  </si>
  <si>
    <t>Ручка для вхідних дверей PH 2133 нержавіюча сталь матова 30x20x500мм</t>
  </si>
  <si>
    <t>Ручка дверна нержавіюча сталь матова 30x20х600 мм</t>
  </si>
  <si>
    <t>Ручка для вхідних дверей PH 2133 нержавіюча сталь матова 30x20x800мм</t>
  </si>
  <si>
    <t>Ручка для вхідних дверей PH 2133 нержавіюча сталь матова 30x20x1000мм</t>
  </si>
  <si>
    <t>Ручка для вхідних дверей PH 2133 нержавіюча сталь матова 30x20x1200мм</t>
  </si>
  <si>
    <t>Ручка для вхідних дверей PH 2135 нержавіюча сталь матова 35x20x400мм</t>
  </si>
  <si>
    <t>Ручка дверна нержавіюча сталь матова 35x20х600 мм</t>
  </si>
  <si>
    <t>Ручка для вхідних дверей PH 2135 нержавіюча сталь матова 35x20x800мм</t>
  </si>
  <si>
    <t>Ручка для вхідних дверей PH 2135 нержавіюча сталь матова 35x20x1000мм</t>
  </si>
  <si>
    <t>Ручка для вхідних дверей PH 2135 нержавіюча сталь матова 35x20x1200мм</t>
  </si>
  <si>
    <t>Ручка для вхідних дверей PH 2134 нержавіюча сталь матова 35x20x400мм</t>
  </si>
  <si>
    <t>Ручка для вхідних дверей PH 2134 нержавіюча сталь матова 35x20x500мм</t>
  </si>
  <si>
    <t>Ручка для вхідних дверей PH 2134 нержавіюча сталь матова 35x20x600мм</t>
  </si>
  <si>
    <t>Ручка для вхідних дверей PH 2134 нержавіюча сталь матова 35x20x800мм</t>
  </si>
  <si>
    <t>Ручка для вхідних дверей PH 2134 нержавіюча сталь матова 35x20x1000мм</t>
  </si>
  <si>
    <t>Ручка для вхідних дверей PH 2134 нержавіюча сталь матова 35x20x1200мм</t>
  </si>
  <si>
    <t>Ручка для вхідних дверей 2132 нержавіюча сталь матова 30x20x400мм</t>
  </si>
  <si>
    <t>Ручка для вхідних дверей PH 2132 нержавіюча сталь матова 30x20x500мм</t>
  </si>
  <si>
    <t>Ручка для вхідних дверей PH 2132 нержавіюча сталь матова 30x20x600мм</t>
  </si>
  <si>
    <t>Ручка для вхідних дверей PH 2132 нержавіюча сталь матова 30x20x830мм</t>
  </si>
  <si>
    <t>Ручка для вхідних дверей PH 2132 нержавіюча сталь матова 30x20x1000мм</t>
  </si>
  <si>
    <t>Ручка для вхідних дверей PH 2132 нержавіюча сталь матова 30x20x1200мм</t>
  </si>
  <si>
    <t>Ручка для вхідних дверей PH 2131 нержавіюча сталь матова 35x20x335мм</t>
  </si>
  <si>
    <t>Ручка для вхідних дверей PH 2135 нержавіюча сталь матова 35x20x435мм</t>
  </si>
  <si>
    <t>Ручка для вхідних дверей PH 2131 нержавіюча сталь матова 35x20x635мм</t>
  </si>
  <si>
    <t>Ручка для вхідних дверей PH 2135 нержавіюча сталь матова 35x20x835мм</t>
  </si>
  <si>
    <t>Ручка для вхідних дверей DANIEL нержавіюча сталь матова D30мм 80х225х300мм</t>
  </si>
  <si>
    <t>Ручка для вхідних дверей DANIEL нержавіюча сталь матова 30х350мм</t>
  </si>
  <si>
    <t>Ручка ADAMO для вхідних дверей нержавіюча сталь матова D30мм 80х110х300мм</t>
  </si>
  <si>
    <t>Ручка ADAMO для вхідних дверей нержавіюча сталь матова D30мм 80х145х350мм</t>
  </si>
  <si>
    <t>Натискна штанга PED 100 нержавіюча сталь матова 1130мм</t>
  </si>
  <si>
    <t>Система для аварійних дверей PED 100 штанга нержавіюча сталь матова</t>
  </si>
  <si>
    <t>Натискна штанга PED 100 нержавіюча сталь матова</t>
  </si>
  <si>
    <t>Натискна штанга PED 200 нержавіюча сталь матова</t>
  </si>
  <si>
    <t>Натискна штанга вертикальна PED 210 нержавіюча сталь матова</t>
  </si>
  <si>
    <t>Ручка дверна колір: латунь, довжина 1000 мм, d = 35 мм</t>
  </si>
  <si>
    <t>Ручка дверна колір: бронза, довжина 1000 мм, d = 35 мм</t>
  </si>
  <si>
    <t>Ручка для скляних дверей без штифта нержавіюча сталь матова D19мм 244х225мм</t>
  </si>
  <si>
    <t>Ручка без штифта нержавіюча сталь матова 300мм</t>
  </si>
  <si>
    <t>Ручка для скляних дверей зі штифтом нержавіюча сталь матова D19мм 244х225мм</t>
  </si>
  <si>
    <t>Ручка зі штифтом нержавіюча сталь матова 300мм</t>
  </si>
  <si>
    <t>Ручка без штифта нержавіюча сталь матова 450мм</t>
  </si>
  <si>
    <t>Ручка без штифта нержавіюча сталь матова 600мм</t>
  </si>
  <si>
    <t>Ручка зі штифтом нержавіюча сталь матова 450мм</t>
  </si>
  <si>
    <t>Ручка зі штифтом нержавіюча сталь матова 600мм</t>
  </si>
  <si>
    <t>Ручка Edge нержавіюча сталь матова 272 мм</t>
  </si>
  <si>
    <t>Ручка BODO нержавіюча сталь матова 225мм для дерев'яних дверей</t>
  </si>
  <si>
    <t>Ручка BODO нержавіюча сталь матова 300мм для дерев'яних дверей</t>
  </si>
  <si>
    <t>Ручка нержавіюча сталь матова 300 мм</t>
  </si>
  <si>
    <t>Ручка для вхідних дверей Carlo нержавіюча сталь матова D30мм 480х450 мм</t>
  </si>
  <si>
    <t>Ручка для вхідних дверей Carlo нержавіюча сталь матова D30мм 630х600мм</t>
  </si>
  <si>
    <t>Ручка для вхідних дверей Carlo нержавіюча сталь матова 450 мм</t>
  </si>
  <si>
    <t>Ручка для вхідних дверей Carlo нержавіюча сталь матова 600 мм</t>
  </si>
  <si>
    <t>Ручка-скоба CARLO одинарна нержавіюча сталь матова 480мм для дверей 30-65мм</t>
  </si>
  <si>
    <t>Ручка-скоба CARLO одинарна нержавіюча сталь матова 630мм для дверей 30-65мм</t>
  </si>
  <si>
    <t>Ручка для дерев'яних дверей нержавіюча сталь матова 450мм</t>
  </si>
  <si>
    <t>Ручка для дерев'яних дверей нержавіюча сталь матова 600мм(909.00.362-903.03.364-903.03.354).</t>
  </si>
  <si>
    <t>Ручка для дерев'яних дверей Claudio, нержавіюча сталь матова 450мм</t>
  </si>
  <si>
    <t>Ручка для дерев'яних дверей Claudio, нержавіюча сталь матова 600мм</t>
  </si>
  <si>
    <t>Ручка-скоба CLAUDIO одинарна нержавіюча сталь матова 450мм для дверей 30-65мм</t>
  </si>
  <si>
    <t>Ручка-скоба CLAUDIO одинарна нержавіюча сталь матова 600мм для дверей 30-65мм</t>
  </si>
  <si>
    <t>Ручка-скоба CLAUDIO одинарна нержавіюча сталь матова 450мм для скла 8-15мм</t>
  </si>
  <si>
    <t>Ручка-скоба CLAUDIO одинарна нержавіюча сталь матова 600мм для скла 8-15мм</t>
  </si>
  <si>
    <t>Ручка для дерев'яних дверей товщиною 37–54мм COSIMO нержавіюча сталь матова 450мм</t>
  </si>
  <si>
    <t>Ручка для дерев'яних дверей товщиною 37–54мм COSIMO нержавіюча сталь матова 600мм</t>
  </si>
  <si>
    <t>Ручка-скоба COSIMO одинарна нержавіюча сталь матова 450мм для дверей 40-57мм</t>
  </si>
  <si>
    <t>Ручка-скоба COSIMO одинарна нержавіюча сталь матова 600мм для дверей 40-57мм</t>
  </si>
  <si>
    <t>Ручка-скоба COSIMO одинарна нержавіюча сталь матова 450мм для дверей 30-65мм</t>
  </si>
  <si>
    <t>Ручка-скоба COSIMO одинарна нержавіюча сталь матова 600мм для дверей 30-65мм</t>
  </si>
  <si>
    <t>Ручка-скоба COSIMO одинарна нержавіюча сталь матова 450мм для скла 8-15мм</t>
  </si>
  <si>
    <t>Ручка-скоба COSIMO одинарна нержавіюча сталь матова 600мм для скла 8-15мм</t>
  </si>
  <si>
    <t>Ручки для скляних дверей PH 2141 нержавіюча сталь матова 1500 мм</t>
  </si>
  <si>
    <t>Ручка для дверей нержавіюча сталь матова 225 мм</t>
  </si>
  <si>
    <t>Ручка для скляних дверей нержавіюча сталь матова 400мм</t>
  </si>
  <si>
    <t>Ручки для скляних дверей нержавіюча сталь матова 400мм</t>
  </si>
  <si>
    <t>Ручка дверна нержавіюча сталь/алюміній матова 250 мм</t>
  </si>
  <si>
    <t>Ручка дверна нержавіюча сталь/алюміній матова 300 мм</t>
  </si>
  <si>
    <t>Ручка дверна нержавіюча сталь/алюміній матова 400 мм</t>
  </si>
  <si>
    <t>Ручка дверна нержавіюча сталь/алюміній матова 560 мм</t>
  </si>
  <si>
    <t>Ручка дверна нержавіюча сталь/алюміній матова 700 мм</t>
  </si>
  <si>
    <t>Ручка дверна нержавіюча сталь/алюміній матова 900 мм</t>
  </si>
  <si>
    <t>Ручка для дверей нержавіюча сталь матова 35х408мм розмір свердління 250мм</t>
  </si>
  <si>
    <t>Ручка для вхідних дверей 66 6612 нержавіюча сталь матова 220мм</t>
  </si>
  <si>
    <t>Комплект дверних ручок CB 8 мм нержавіюча сталь, матова</t>
  </si>
  <si>
    <t>Комплект ручок PC 9 протипожежний нержавіюча сталь матова</t>
  </si>
  <si>
    <t>Натискна ручка нержавіюча сталь матова</t>
  </si>
  <si>
    <t>Комплект ручок 7235 WC нержавіюча сталь матова</t>
  </si>
  <si>
    <t>Ручка з розеткою 8 нержавіюча сталь матова</t>
  </si>
  <si>
    <t>Розетка РС нержавіюча сталь матова</t>
  </si>
  <si>
    <t>Розетка РС нержавіюча сталь полірована</t>
  </si>
  <si>
    <t>Розетка WC нержавіюча сталь матова для товщини полотна 37-52 мм</t>
  </si>
  <si>
    <t>Розетка глуха кругла нержавіюча сталь матова D53мм</t>
  </si>
  <si>
    <t>Розетка глуха кругла нержавіюча сталь матова</t>
  </si>
  <si>
    <t>Ручка дверна нержавіюча сталь матова 1200мм</t>
  </si>
  <si>
    <t>Ручка з кнобом на планці PC нержавіюча сталь матова</t>
  </si>
  <si>
    <t>Ручка-кнопка, розетка 8мм, нержавіюч.сталь поверхня матова нерухома</t>
  </si>
  <si>
    <t>Ручка кулька M8 мм нержавіюча сталь матова</t>
  </si>
  <si>
    <t>Ручка для дверей -кнопка/розетка 8 нержавіюч. стал</t>
  </si>
  <si>
    <t>Ручка для дверей -кнопка/розетка 8 нержавіюч сталь</t>
  </si>
  <si>
    <t>Ручка кулька 8 мм нержавіюча сталь матова</t>
  </si>
  <si>
    <t>Ручка кругла сферична нержавіюча сталь полірована</t>
  </si>
  <si>
    <t>Ручка кругла сферична нержавіюча сталь матова</t>
  </si>
  <si>
    <t>Ручка-кнопка квадратна на розетці нержавіюча сталь матова 8мм</t>
  </si>
  <si>
    <t>Ручка-кнопка квадратна на розетці нержавіюча сталь полірована 8мм</t>
  </si>
  <si>
    <t>Ручка-кнопка кругла на розетці нержавіюча сталь матова 8мм</t>
  </si>
  <si>
    <t>Ручка-кнопка кругла на розетці нержавіюча сталь полірована 8мм</t>
  </si>
  <si>
    <t>Ручка-кнопка кругла на розетці 8 нержавіюча сталь матова</t>
  </si>
  <si>
    <t>Ручка-кнопка кругла на розетці 8 нержавіюча сталь полірована</t>
  </si>
  <si>
    <t>Ручка-кнопка на розетці 8 нержавіюча сталь колір латунь PVD</t>
  </si>
  <si>
    <t>Ручка-кнопка на розетці 8 нержавіюча сталь матова</t>
  </si>
  <si>
    <t>Ручка-кнопка на розетці 8 нержавіюча сталь полірована</t>
  </si>
  <si>
    <t>Ручка-кнопка на розетці 8 нержавіюча сталь полірована колір латунь PVD</t>
  </si>
  <si>
    <t>Комплект ручок PC 9 вогнетривкі нержавіюча сталь матова PARIS</t>
  </si>
  <si>
    <t>Комплект ручок на розетці 8 CB/PC PDH4101 нерж. сталь alasept</t>
  </si>
  <si>
    <t>Комплект ручок на розетці 8 CB PDH4101 нерж. сталь alasept</t>
  </si>
  <si>
    <t>Комплект ручок на розетці 8 PC PDH4101 нерж. сталь alasept</t>
  </si>
  <si>
    <t>Комплект ручок на розетці 8 CB PDH4102 нерж. сталь alasept</t>
  </si>
  <si>
    <t>Комплект ручок на розетці 8 PC PDH4102 нерж. сталь alasept</t>
  </si>
  <si>
    <t>Комплект ручок на розетці 8 CB PDH4103 нерж. сталь alasept</t>
  </si>
  <si>
    <t>Комплект ручок на розетці 8 PC PDH4103 нерж. сталь alasept</t>
  </si>
  <si>
    <t>Комплект ручок на розетці 8 CB PDH5101 нерж. сталь alasept</t>
  </si>
  <si>
    <t>Комплект ручок на розетці 8 CB PDH5102 нерж. сталь alasept</t>
  </si>
  <si>
    <t>Комплект ручок на розетці 8 CB PDH5103 нерж. сталь alasept</t>
  </si>
  <si>
    <t>Комплект ручок на розетці 8 WC PDH4102 нерж. сталь alasept</t>
  </si>
  <si>
    <t>Комплект ручок на розетці 9 PC FP PDH4102 нерж. сталь alasept</t>
  </si>
  <si>
    <t>Комплект ручок на планці 8 PC PDH4102 нерж. сталь alasept</t>
  </si>
  <si>
    <t>Комплект ручок на планці 8 WC PDH4102 нерж. сталь alasept</t>
  </si>
  <si>
    <t>Комплект ручок на планці 9 FP PC PDH4102 нерж. сталь alasept</t>
  </si>
  <si>
    <t>Комплект ручок на планці 9 FP WC PDH4102 нерж. сталь alasept</t>
  </si>
  <si>
    <t>Комплект дверної ручки для дверей проектного типу 8 нержавіюч.сталь матова PDH3107</t>
  </si>
  <si>
    <t>Ручка дверна нержавіюча сталь матова 8 модель PDH3109</t>
  </si>
  <si>
    <t>Ручка-кнопка для дверей проектного типу вогнетривка нержавіюч.сталь 9 FH</t>
  </si>
  <si>
    <t>Дверна ручка з розеткою 8 нержавіюча сталь матова модель RR-Rondo</t>
  </si>
  <si>
    <t>Дверна ручка з розеткою 8 нержавіюча сталь матова модель RR-Belcanto</t>
  </si>
  <si>
    <t>Ручка-кнопка нержавіюч.сталь поверхня матова нерухома</t>
  </si>
  <si>
    <t>Розетка PC нержавіюча сталь матова 30х68мм</t>
  </si>
  <si>
    <t>Розетка PC нержавіюча сталь матова 6х33х74мм</t>
  </si>
  <si>
    <t>Розетка глуха вузька нержавіюча сталь матова 10х30x68мм</t>
  </si>
  <si>
    <t>Комплект ручок СB LDH 2195 нержавіюча стальматова/полірована 8мм</t>
  </si>
  <si>
    <t>Комплект ручок СB нержавіюча сталь матова 8мм</t>
  </si>
  <si>
    <t>Комплект ручок СB нержавіюча сталь полірована 8мм</t>
  </si>
  <si>
    <t>Комплект ручок СB нержавіюча сталь покриття латунь 8мм</t>
  </si>
  <si>
    <t>Комплект ручок PC модель Paris E138/42H/42HKVS (FS) нержавіюча сталь матова 8мм</t>
  </si>
  <si>
    <t>Комплект ручок AMSTERDAM PС нержавіюча сталь матовий 8мм</t>
  </si>
  <si>
    <t>Комплект дверних ручок PC 8 нержавіюча сталь матова/полірована</t>
  </si>
  <si>
    <t>Комплект ручок LDH 2187 РС нержавіюча сталь матова 8мм</t>
  </si>
  <si>
    <t>Комплект ручок PС нержавіюча сталь полірована 8мм</t>
  </si>
  <si>
    <t>Комплект ручок PС нержавіюча сталь полір. 8мм</t>
  </si>
  <si>
    <t>Комплект ручок PС нержавіюча сталь колір: бронза PVD 8мм</t>
  </si>
  <si>
    <t>Комплект ручок LDH 2178 РС нержавіюча сталь матова 8мм</t>
  </si>
  <si>
    <t>Комплект ручок LDH 2178 РС нержавіюча сталь полірована 8мм</t>
  </si>
  <si>
    <t>Комплект ручок LDH 2180 РС нержавіюча сталь матова 8мм</t>
  </si>
  <si>
    <t>Комплект ручок LDH 2180 РС нержавіюча сталь матова/полірована 8мм</t>
  </si>
  <si>
    <t>Комплект ручок LDH 2181 РС нержавіюча сталь матова 8мм</t>
  </si>
  <si>
    <t>Комплект ручок LDH 2181 РС нержавіюча сталь полірована 8мм</t>
  </si>
  <si>
    <t>Комплект ручок LDH 2183 РС нержавіюча сталь матова 8мм</t>
  </si>
  <si>
    <t>Комплект ручок LDH 2183 РС нержавіюча сталь полірована 8мм</t>
  </si>
  <si>
    <t>Комплект дверних ручок PC 8 нержавіюча сталь матова</t>
  </si>
  <si>
    <t>Комплект ручок LDH 2186 РС нержавіюча сталь полірована 8мм</t>
  </si>
  <si>
    <t>Комплект ручок LDH 2194 Bicolor РС нержавіюча сталь 8мм</t>
  </si>
  <si>
    <t>Комплект ручок LDH 2191 РС нержавіюча сталь матова/полірована 8мм</t>
  </si>
  <si>
    <t>Комплект ручок LDH 2196 РС нержавіюча сталь матова 8мм</t>
  </si>
  <si>
    <t>Комплект ручок LDH 2196 РС нержавіюча сталь полірована 8мм</t>
  </si>
  <si>
    <t>Комплект ручок LDH 2188 РС нержавіюча сталь полірована 8мм</t>
  </si>
  <si>
    <t>Комплект ручок PC 9 FH Paris E138/42H/42HKVS (FS) нержавіюча сталь матова</t>
  </si>
  <si>
    <t>Комплект ручок PC 9 FH Paris E138/353KH (FS) нержавіюча сталь матова</t>
  </si>
  <si>
    <t>Комплект дверних ручок PC 8 колір латунь PVD</t>
  </si>
  <si>
    <t>Комплект ручок WC модель Paris E138/42H/42HKVS (FS) нержавіюча сталь матова 8мм</t>
  </si>
  <si>
    <t>Комплект ручок AMSTERDAM WС нержавіюча сталь матовий 8мм</t>
  </si>
  <si>
    <t>Комплект дверних ручок WC 8 нержавіюча сталь матова/полірована</t>
  </si>
  <si>
    <t>Комплект дверних ручок WC 8 нержавіюча сталь матова</t>
  </si>
  <si>
    <t>Комплект дверних ручок WC 8 нержавіюча сталь полірована LDH2187</t>
  </si>
  <si>
    <t>Комплект ручок WС нержавіюча сталь колір: золото PVD 8мм</t>
  </si>
  <si>
    <t>Комплект дверних ручок WC 8 нержавіюча сталь матова LDH2178</t>
  </si>
  <si>
    <t>Комплект дверних ручок WC 8 нержавіюча сталь полірована LDH2178</t>
  </si>
  <si>
    <t>Комплект дверних ручок WC 8 нержавіюча сталь матова LDH2180</t>
  </si>
  <si>
    <t>Комплект дверних ручок WC 8 нержавіюча сталь матова/полірована LDH2180</t>
  </si>
  <si>
    <t>Комплект дверних ручок WC 8 нержавіюча сталь матова LDH2181</t>
  </si>
  <si>
    <t>Комплект дверних ручок WC 8 нержавіюча сталь полірована LDH2181</t>
  </si>
  <si>
    <t>Комплект дверних ручок WC 8 нержавіюча сталь матова LDH2183</t>
  </si>
  <si>
    <t>Комплект дверних ручок WC 8 нержавіюча сталь полірована LDH2183</t>
  </si>
  <si>
    <t>Комплект дверних ручок WC 8 нержавіюча сталь полірована LDH2186</t>
  </si>
  <si>
    <t>Комплект дверних ручок WC 8 нержавіюча сталь матова LDH2196</t>
  </si>
  <si>
    <t>Комплект дверних ручок WC 8 нержавіюча сталь полірована LDH2196</t>
  </si>
  <si>
    <t>Комплект ручокWС нержавіюча сталь матова 8мм</t>
  </si>
  <si>
    <t>Комплект дверних ручок WC 8 нержавіюча сталь полірована LDH2167</t>
  </si>
  <si>
    <t>Комплект дверних ручок WC 8 нержавіюча сталь колір латунь полірована PVD LDH2193</t>
  </si>
  <si>
    <t>Комплект ручок WC 9 FH Paris E138/42H/42HKVS (FS) нержавіюча сталь матова</t>
  </si>
  <si>
    <t>Комплект ручок WC 9 FH Paris E138/353KH (FS) нержавіюча сталь матова</t>
  </si>
  <si>
    <t>Комплект ручок PC 9 FH-P Paris E138/42H/42HKVS (FS) нержавіюча сталь матова</t>
  </si>
  <si>
    <t>Комплект ручок Lola правий нержавіюча сталь матова 8мм</t>
  </si>
  <si>
    <t>Ручки для вхідних дверей FSB модель 7382 клас захисту 2 нержавіюча сталь матова</t>
  </si>
  <si>
    <t>Комплект ручок СB нержавіюча сталь матовий 8мм</t>
  </si>
  <si>
    <t>Комплект ручок СB нержавіюча сталь поліров. 8мм</t>
  </si>
  <si>
    <t>Комплект ручок СB нержавіюча сталь, колір: латунь PVD поліров. 8мм</t>
  </si>
  <si>
    <t>Комплект ручок СB LDH 2171 нержавіюча сталь матова 8мм</t>
  </si>
  <si>
    <t>Комплект ручок СB PDH4174 нержавіюча сталь полірована 8мм</t>
  </si>
  <si>
    <t>Комплект ручок СB PDH2170 нерж. сталь, колір: латунь PVD 8мм</t>
  </si>
  <si>
    <t>Комплект ручок СB PDH4177 нержавіюча сталь матова 8мм</t>
  </si>
  <si>
    <t>Комплект ручок СB PDH4177 нерж. сталь, колір: латунь полірована PVD 8мм</t>
  </si>
  <si>
    <t>Комплект дверних ручок PC 8 нержавіюча сталь матова модель PHD4179</t>
  </si>
  <si>
    <t>Комплект ручок PDH5102 CB нержавіюча сталь матова 8мм</t>
  </si>
  <si>
    <t>Комплект ручок CB нержавіюча сталь матова/скло колір чорний</t>
  </si>
  <si>
    <t>Комплект ручок LDH 2171 CB нержавіюча сталь матова 8мм</t>
  </si>
  <si>
    <t>Комплект ручок LDH 2171 CB нержавіюча сталь полірована 8мм</t>
  </si>
  <si>
    <t>Комплект ручок PDH 4101 CB нержавіюча сталь матова 8мм</t>
  </si>
  <si>
    <t>Комплект ручок LDH 2173 CB нержавіюча сталь матова 8мм</t>
  </si>
  <si>
    <t>Комплект ручок LDH 2170 CB нержавіюча сталь матова 8мм</t>
  </si>
  <si>
    <t>Комплект ручок LDH 2172 CB нержавіюча сталь матова 8мм</t>
  </si>
  <si>
    <t>Комплект ручок LDH 2176 CB нержавіюча сталь матова 8мм</t>
  </si>
  <si>
    <t>Комплект ручок LDH 2178 CB нержавіюча сталь матова 8мм</t>
  </si>
  <si>
    <t>Комплект ручок LDH 2181 CB нержавіюча сталь матова 8мм</t>
  </si>
  <si>
    <t>Комплект ручок LDH 2174 CB нержавіюча сталь матова 8мм</t>
  </si>
  <si>
    <t>Комплект ручок PDH 4104 CB нержавіюча сталь матова 8мм</t>
  </si>
  <si>
    <t>Комплект ручок LDH 2179 CB нержавіюча сталь матова 8мм</t>
  </si>
  <si>
    <t>Комплект ручок LDH 2180 CB нержавіюча сталь матова 8мм</t>
  </si>
  <si>
    <t>Комплект ручок LDH 2190 CB нержавіюча сталь колір: латунь PVD 8мм</t>
  </si>
  <si>
    <t>Комплект ручок PDH 5108 CB нержавіюча сталь матова 8мм</t>
  </si>
  <si>
    <t>Комплект ручок PDH 5109 CB нержавіюча сталь матова 8мм</t>
  </si>
  <si>
    <t>Ручка PC набір 8 нержавіюч сталь, мат.</t>
  </si>
  <si>
    <t>Ручка PDH 4171 з проф. циліндром для міжкімн.дверей нержавіюч.ст.поліров.</t>
  </si>
  <si>
    <t>Комплект ручок LDH 2171 РС нержавіюча сталь полірована 8мм</t>
  </si>
  <si>
    <t>Комплект дверних ручок PC 8 нержавіюча сталь матова / полірована</t>
  </si>
  <si>
    <t>Комплект дверних ручок PC 8 нержавіюча сталь, колір латунь, вкрита PVD</t>
  </si>
  <si>
    <t>Комплект ручок LDH 2171 Bicolor РС нержавіюча сталь колір латунь мат/полір. PVD 8мм</t>
  </si>
  <si>
    <t>Комплект дверних ручок PC 8 нержавіюча сталь полірована</t>
  </si>
  <si>
    <t>Комплект ручок PC модель LDH 2170 нержавіюча сталь матова 8мм</t>
  </si>
  <si>
    <t>Комплект ручок PC модель 8 нержавіюча сталь полірована</t>
  </si>
  <si>
    <t>Комплект ручок LDH 2170 РС нержавіюча сталь колір латунь PVD 8мм</t>
  </si>
  <si>
    <t>Комплект дверних ручок PC 8 нержавіюча сталь матова модель LDH 2170</t>
  </si>
  <si>
    <t>Комплект ручок LDH 2172 РС нержавіюча сталь полірована 8мм</t>
  </si>
  <si>
    <t>Комплект дверних ручок PC 8 нержавіюча сталь матова/пол. модель LDH 2172 Bicolor</t>
  </si>
  <si>
    <t>Комплект ручок LDH 2172 РС нержавіюча сталь колір латунь PVD 8мм</t>
  </si>
  <si>
    <t>Комплект ручок LDH 2172 Bicolor РС нержавіюча сталь колір латунь PVD 8мм</t>
  </si>
  <si>
    <t>Комплект дверних ручок PZ 8 нержавіюча сталь матова вогнетривкі</t>
  </si>
  <si>
    <t>Комплект ручок LDH 2176 РС нержавіюча сталь матова 8мм</t>
  </si>
  <si>
    <t>Комплект ручок LDH 2176 РС нержавіюча сталь полірована 8мм</t>
  </si>
  <si>
    <t>Комплект ручок LDH 2184 РС нержавіюча сталь матова 8мм</t>
  </si>
  <si>
    <t>Комплект ручок LDH 2184 РС нержавіюча сталь полірована 8мм</t>
  </si>
  <si>
    <t>Комплект дверних ручок PC 8 нержавіюча сталь нерж. сталь матова модель Modell LDH 2189</t>
  </si>
  <si>
    <t>Комплект дверних ручок PC 8 нержавіюча сталь нерж. сталь полірована модель Modell LDH 2189</t>
  </si>
  <si>
    <t>Комплект дверних ручок PZ 8 нержавіюча сталь колір бронза PVD</t>
  </si>
  <si>
    <t>Комплект ручок System 100 / Modell 101X PC нержавіюча сталь полірована 8мм</t>
  </si>
  <si>
    <t>Комплект ручок LDH 2171 PC нержавіюча сталь полірована 8мм</t>
  </si>
  <si>
    <t>Комплект ручок PC модель PDH4102, нержавіюча сталь матова 8мм</t>
  </si>
  <si>
    <t>Комплект ручок LDH 2173 PC нержавіюча сталь матова 8мм</t>
  </si>
  <si>
    <t>Комплект ручок PC PDH4102 нержавіюча сталь матова 8мм</t>
  </si>
  <si>
    <t>Комплект ручок LDH 2170 PC нержавіюча сталь матова 8мм</t>
  </si>
  <si>
    <t>Комплект ручок LDH 2172 PC нержавіюча сталь матова 8мм</t>
  </si>
  <si>
    <t>Комплект ручок PC 9 протипожежний з системою анти паніка нержавіюча сталь матова</t>
  </si>
  <si>
    <t>Комплект ручок LDH 2176 PC нержавіюча сталь матова 8мм</t>
  </si>
  <si>
    <t>Комплект ручок LDH 2178 PC нержавіюча сталь матова 8мм</t>
  </si>
  <si>
    <t>Комплект ручок LDH 2181 PC нержавіюча сталь матова 8мм</t>
  </si>
  <si>
    <t>Комплект ручок LDH 2174 PC нержавіюча сталь матова 8мм</t>
  </si>
  <si>
    <t>Комплект ручок LDH 2179 PC нержавіюча сталь матова 8мм</t>
  </si>
  <si>
    <t>Комплект ручок LDH 2180 PC нержавіюча сталь матова 8мм</t>
  </si>
  <si>
    <t>Комплект ручок PDH5102 PC нержавіюча сталь матова 9FP</t>
  </si>
  <si>
    <t>Комплект ручок PC модель PDH5102, нержавіюча сталь матова 8мм</t>
  </si>
  <si>
    <t>Комплект ручок LDH 2190 РС нержавіюча сталь матова 8мм</t>
  </si>
  <si>
    <t>Комплект ручок LDH 2190 РС нержавіюча сталь полірована 8мм</t>
  </si>
  <si>
    <t>Комплект ручок LDH 2190 РС нержавіюча сталь колір: латунь PVD 8мм</t>
  </si>
  <si>
    <t>Комплект ручок LDH 2197 РС нержавіюча сталь матова 8мм</t>
  </si>
  <si>
    <t>Комплект ручок PC модель LDH2197, нержавіюча сталь полір. 8мм</t>
  </si>
  <si>
    <t>Комплект ручок PDH5103 PC нержавіюча сталь колір алюміній 9FP</t>
  </si>
  <si>
    <t>Комплект ручок PC протипожежний з системою анти паніка нержавіюча сталь матова</t>
  </si>
  <si>
    <t>Комплект ручок LDH 2166 РС нержавіюча сталь матова 8мм</t>
  </si>
  <si>
    <t>Набір ручок з проф. циліндром 9 FP нерж. сталь кол</t>
  </si>
  <si>
    <t>Набір ручок з проф. циліндром 9 FP нержавіюч.ст. к</t>
  </si>
  <si>
    <t>Комплект ручок PDH4102 PC вогнетривкі нержавіюча сталь матовий 9мм</t>
  </si>
  <si>
    <t>Комплект ручок PDH4102 PC вогнетривкі нержавіюча сталь матовий 9 мм</t>
  </si>
  <si>
    <t>Комплект ручок PDH4103 PC вогнетривкі нержавіюча сталь матовий 9мм</t>
  </si>
  <si>
    <t>Ручка дверна нержавіюча сталь матова 8 модель PDH4103</t>
  </si>
  <si>
    <t>Ручка WC набір 8 нержавіюч сталь, мат.</t>
  </si>
  <si>
    <t>Комплект дверних ручок WC 8 нержавіюча сталь матова, модель PDH4171</t>
  </si>
  <si>
    <t>Комплект дверних ручок WC 8 нержавіюча сталь полірована, модель PDH4171</t>
  </si>
  <si>
    <t>Комлект дверних ручок WC 8 нержавіюча сталь, колір латуні полірованої, покриття PVD, модель PDH4171</t>
  </si>
  <si>
    <t>Комплект дверних ручок WC 8 нержавіюча сталь полірована</t>
  </si>
  <si>
    <t>Комплект дверних ручок WC 8 нержавіюча сталь матова / полірована</t>
  </si>
  <si>
    <t>Комплект ручок WС нержавіюча сталь колір: латунь PVD 8мм</t>
  </si>
  <si>
    <t>Комплект дверних ручок WC 8 нержавіюча сталь колір латунь PVD LDH2171</t>
  </si>
  <si>
    <t>Комплект дверних ручок WC 8 нержавіюча сталь матова, модель PDH4172</t>
  </si>
  <si>
    <t>Комплект дверних ручок WC 8 нержавіюча сталь полірована, модель PDH4172</t>
  </si>
  <si>
    <t>Комплект дверних ручок WC 8 нержавіюча сталь, колір латуні полірованої, покриття PVD, модель PDH4172</t>
  </si>
  <si>
    <t>Комплект дверних ручок WC 8 нержавіюча сталь полірована, модель PDH4173</t>
  </si>
  <si>
    <t>Комплект дверних ручок WC 8 нержавіюча сталь, колір латуні полірованої, покриття PVD, модель PDH4173</t>
  </si>
  <si>
    <t>Комплект ручок WC модель LDH 2170 нержавіюча сталь матова 8мм</t>
  </si>
  <si>
    <t>Комплект дверних ручок WC 8 колір латунь PVD</t>
  </si>
  <si>
    <t>Комплект дверних ручок WC 8 нержавіюча сталь полірована, модель PDH4176</t>
  </si>
  <si>
    <t>Комплект дверних ручок WC 8 нержавіюча сталь матова, модель PDH4177</t>
  </si>
  <si>
    <t>Комплект дверних ручок WC 8 нержавіюча сталь полірована модель PHD4177</t>
  </si>
  <si>
    <t>Комплект дверних ручок WC 8 нержавіюча сталь, колір латуні полірованої, покриття PVD, модель PDH4177</t>
  </si>
  <si>
    <t>Комплект дверних ручок WC 8 нержавіюча сталь матова, модель PDH4178</t>
  </si>
  <si>
    <t>Комплект дверних ручок WC 8 нержавіюча сталь полірована, модель PDH4178</t>
  </si>
  <si>
    <t>Комплект дверних ручок WC 8 нержавіюча сталь, колір латуні полірованої, покриття PVD, модель PDH4178</t>
  </si>
  <si>
    <t>Комплект дверних ручок WC 8 нержавіюча сталь матова, модель PDH4179</t>
  </si>
  <si>
    <t>Комплект дверних ручок WC 8 нержавіюча сталь полірована, модель PDH4179</t>
  </si>
  <si>
    <t>Комплект дверних ручок WC 8 нержавіюча сталь, колір латуні полірованої, покриття PVD, модель PDH4179</t>
  </si>
  <si>
    <t>Комплект дверних ручок WC 8 нержавіюча сталь матова LDH2172</t>
  </si>
  <si>
    <t>Комплект дверних ручок WC 8 нержавіюча сталь матова/пол. модель LDH 2172 Bicolor</t>
  </si>
  <si>
    <t>Комплект дверних ручок WC 8 нержавіюча сталь колір латунь PVD</t>
  </si>
  <si>
    <t>Комплект дверних ручок WC 8 нержавіюча сталь матова, модель PDH4181</t>
  </si>
  <si>
    <t>Комплект дверних ручок WC 8 нержавіюча сталь полірована, модель PDH4181</t>
  </si>
  <si>
    <t>Комплект дверних ручок WC 8 нержавіюча сталь нерж. сталь матова модель Modell LDH 2189</t>
  </si>
  <si>
    <t>WC set 8 stainl. steel matt</t>
  </si>
  <si>
    <t>Комплект ручок LDH 2171 WC нержавіюча сталь полірована 8мм</t>
  </si>
  <si>
    <t>Комплект ручок WC модель PDH4102, нержавіюча сталь матова 8мм</t>
  </si>
  <si>
    <t>Комплект ручок LDH 2173 WC нержавіюча сталь матова 8мм</t>
  </si>
  <si>
    <t>Комплект ручок LDH 2170 WC нержавіюча сталь матова 8мм</t>
  </si>
  <si>
    <t>Комплект ручок LDH 2172 WC нержавіюча сталь матова 8мм</t>
  </si>
  <si>
    <t>Комплект ручок LDH 2176 WC нержавіюча сталь матова 8мм</t>
  </si>
  <si>
    <t>Комплект ручок LDH 2178 WC нержавіюча сталь матова 8мм</t>
  </si>
  <si>
    <t>Комплект ручок LDH 2181 WC нержавіюча сталь матова 8мм</t>
  </si>
  <si>
    <t>Комплект ручок LDH 2174 WC нержавіюча сталь матова 8мм</t>
  </si>
  <si>
    <t>Комплект ручок LDH 2179 WC нержавіюча сталь матова 8мм</t>
  </si>
  <si>
    <t>Комплект ручок LDH 2180 WC нержавіюча сталь матова 8мм</t>
  </si>
  <si>
    <t>Комплект ручок WC модель PDH5102, нержавіюча сталь матова 8мм</t>
  </si>
  <si>
    <t>Комплект ручок LDH 2190 WС нержавіюча сталь колір: латунь PVD 8мм</t>
  </si>
  <si>
    <t>Комплект ручок LDH 2166 WС нержавіюча сталь матова 8мм</t>
  </si>
  <si>
    <t>Ручка дверна WC ліва набір нержавіюча сталь матова 8</t>
  </si>
  <si>
    <t>Ручка дверна WC права набір нержавіюча сталь матова 8</t>
  </si>
  <si>
    <t>Комплект ручка з кнопкою 8 нержавіюча сталь матова ліва</t>
  </si>
  <si>
    <t>Комплект ручки з кнобом PDH2173 ліва нержавіюча сталь матова</t>
  </si>
  <si>
    <t>Комплект ручки з кнобом PDH4103 ліва нержавіюча сталь матова</t>
  </si>
  <si>
    <t>Комплект ручка з кнопкою 8 нержавіюча сталь матова права</t>
  </si>
  <si>
    <t>Комплект ручки з кнобом PDH4103 права нержавіюча сталь матова</t>
  </si>
  <si>
    <t>Ручка алюміній колір: нержавіюча сталь</t>
  </si>
  <si>
    <t>Ручка для скляних дверей алюміній колір: срібний 75х75х10мм</t>
  </si>
  <si>
    <t>Ручка 120х40 мм заокругл., алюміній анод. срібляст</t>
  </si>
  <si>
    <t>Ручка 120х40 мм заокругл. алюм. анод, нове срібло</t>
  </si>
  <si>
    <t>Ручка 120х40 мм заокругл., алюм.анодов., золотисти</t>
  </si>
  <si>
    <t>Ручка 120х40 мм заокругл WC, алюм., анодов.</t>
  </si>
  <si>
    <t>Ручка 120х40 мм заокругл WC, алюмін. анодов.</t>
  </si>
  <si>
    <t>Ручка 120х40 мм заокругл WC, алюмін.,золото мат.</t>
  </si>
  <si>
    <t>Ручка 120х40 мм заокругл PZ, алюмін., анодов.</t>
  </si>
  <si>
    <t>Ручка 120х40 мм заокругл PZ, алюмін.,анодов.</t>
  </si>
  <si>
    <t>Ручка 120х40 мм заокругл PZ, алюмін., золото мат.</t>
  </si>
  <si>
    <t>Ручка-врізна алюміній колір срібний модель 4252 закрита</t>
  </si>
  <si>
    <t>Ручка врізна алюміній колір сірий Model 4253</t>
  </si>
  <si>
    <t>Ручка врізна закрита алюміній колір сірий 155 мм</t>
  </si>
  <si>
    <t>Ручка врізна закрита алюміній колір сірий 155x45 мм</t>
  </si>
  <si>
    <t>Ручка врізна алюміній колір сірий 155 мм</t>
  </si>
  <si>
    <t>Ручка для скляних дверей алюміній колір: срібний 60х110мм</t>
  </si>
  <si>
    <t>Ручка врізна алюміній колір срібний 200 мм</t>
  </si>
  <si>
    <t>Ручка врізна алюміній колір нержавіюча сталь 200 мм</t>
  </si>
  <si>
    <t>Ручка 120х40 мм, врізна, алюм.анодов, сріблястий</t>
  </si>
  <si>
    <t>Ручка 120х40 мм (нове срібло)</t>
  </si>
  <si>
    <t>Ручка 120х40 мм, алюміній анодов., золотистий</t>
  </si>
  <si>
    <t>Ручка 120х40 мм прямокут., PZ, алюм. анод. срібл.</t>
  </si>
  <si>
    <t>Ручка без отвору алюмінієва анодована колір: срібний 120х40мм</t>
  </si>
  <si>
    <t>Ручка 120х40 мм прямокут. алюм. анод, нове срібло</t>
  </si>
  <si>
    <t>Ручка алюмінієва анодована колір: сталевий 120х40мм</t>
  </si>
  <si>
    <t>Ручка СВ алюміній, колір: сталь</t>
  </si>
  <si>
    <t>Ручка 120х40 мм прямокут., PZ, алюм. анод. срібляс</t>
  </si>
  <si>
    <t>Ручка 120х40 мм прямокут., PZ, алюм., нове срібло</t>
  </si>
  <si>
    <t>Ручка 120х40 мм прямокут., PZ, алюм., колір сталі</t>
  </si>
  <si>
    <t>Ручка 120х40 мм заокругл., алюм. анод. срібляст.</t>
  </si>
  <si>
    <t>Ручка 120х40 мм заокругл., алюм., нове срібло</t>
  </si>
  <si>
    <t>Ручка 120х40 мм заокругл., алюм.анод.,стальний кол</t>
  </si>
  <si>
    <t>Ручка 120х40 мм заокругл., PZ, алюм. анод. срібляс</t>
  </si>
  <si>
    <t>Ручка 120х40 мм заокругл., PZ, алюм., нове срібло</t>
  </si>
  <si>
    <t>Ручка 120х40 мм заокругл., PZ, алюм., колір сталі</t>
  </si>
  <si>
    <t>Ручка для розсувних дверей алюмінієва колір: срібний 40х120мм</t>
  </si>
  <si>
    <t>Ручка 120х40 мм прямокут., алюм., колір сталі</t>
  </si>
  <si>
    <t>Ручка для розсувних дверей 70 алюм.срібляст.4204</t>
  </si>
  <si>
    <t>Ручка для розсувних дверей</t>
  </si>
  <si>
    <t>Ручка для розсувних дверей СВ алюм.срібляст.4205</t>
  </si>
  <si>
    <t>Ручка натискна 8 алюміній колір срібний</t>
  </si>
  <si>
    <t>Комплект ручок для дверей 8 алюм., сір.</t>
  </si>
  <si>
    <t>Комплект ручок LONDON алюміній колір: срібний 8мм</t>
  </si>
  <si>
    <t>Комплект ручок London 113 алюміній нікель сріблястий анодований 8мм</t>
  </si>
  <si>
    <t>Комплект ручок London 113 алюміній колір: бронза 8мм</t>
  </si>
  <si>
    <t>Комплект ручок для дверей алюм. колір срібляст.</t>
  </si>
  <si>
    <t>Комплект ручок для дверей 8 алюм.,срібл.</t>
  </si>
  <si>
    <t>Комплект ручок для дверей 8 ал.,нов.,срібл.</t>
  </si>
  <si>
    <t>Дверна ручка A91.12 TW 8 анодоване срібло</t>
  </si>
  <si>
    <t>Дверна ручка A91.38 TW 8 анодоване срібло</t>
  </si>
  <si>
    <t>Дверна ручка A91.39 TW 8 анодоване срібло</t>
  </si>
  <si>
    <t>Ручка алюміній колір: срібний 8мм</t>
  </si>
  <si>
    <t>Дверна ручка A91.12 TW 8 анодоване срібл</t>
  </si>
  <si>
    <t>Ручка без шпинделя алюмінієва колір: срібний</t>
  </si>
  <si>
    <t>Ручка без шпинделя ліва алюмінієва колір: срібний</t>
  </si>
  <si>
    <t>Ручка без шпинделя правий алюмінієва колір: срібний</t>
  </si>
  <si>
    <t>Ручка для дверей D55х44 мм, алюміній анодований</t>
  </si>
  <si>
    <t>Ручка-розетка алюм.,сір.</t>
  </si>
  <si>
    <t>Розетка алюм., колір: срібний</t>
  </si>
  <si>
    <t>Розетка алюм. колір сріблястий</t>
  </si>
  <si>
    <t>Розетка алюміній колір сріблястий</t>
  </si>
  <si>
    <t>Накладка дверного замка CB, алюміній, колір латуні</t>
  </si>
  <si>
    <t>Накладка дверного замка CB, алюм.,сір.</t>
  </si>
  <si>
    <t>Накладка дверного замка PC алюм.,сір.</t>
  </si>
  <si>
    <t>Розетка PC алюміній колір срібний</t>
  </si>
  <si>
    <t>Накладка дверного замка WC алюміній колір срібний</t>
  </si>
  <si>
    <t>Накладка дверного замка WC, алюм.,сір.</t>
  </si>
  <si>
    <t>Накладка-розетка для дверного замка WC, алюм.,срібляст.</t>
  </si>
  <si>
    <t>Накладка дверного замка PC алюм.,срібл.</t>
  </si>
  <si>
    <t>Планка задня коротка PC алюмін., срібл.</t>
  </si>
  <si>
    <t>Планка довга PC алюміній колір: срібний 72мм</t>
  </si>
  <si>
    <t>Планка довга PC алюміній нікель сріблястий анодований 72мм</t>
  </si>
  <si>
    <t>Планка довга PC алюміній колір: бронза 72мм</t>
  </si>
  <si>
    <t>Планка довга PC алюміній колір: сріблястий 72мм</t>
  </si>
  <si>
    <t>Накладка під ручку LONDON WC алюміній колір: срібний</t>
  </si>
  <si>
    <t>Ручка кулька з розеткою алюміній колір сріблястий модель 23 0811 26</t>
  </si>
  <si>
    <t>Ручка кулька з розеткою алюміній колір сріблястий модель 2329 06</t>
  </si>
  <si>
    <t>Ручка кулька з розеткою алюміній колір сріблястий модель 2302 06</t>
  </si>
  <si>
    <t>Ручка кулька з розеткою алюміній колір сріблястий модель 2329 05</t>
  </si>
  <si>
    <t>Ручка кулька з розеткою алюміній колір сріблястий модель 2302 05</t>
  </si>
  <si>
    <t>Ручка кулька з розеткою алюміній колір сріблястий</t>
  </si>
  <si>
    <t>Ручка-кнопка для дверей /розетка, алюм., нов.,сріб</t>
  </si>
  <si>
    <t>Ручка-кнопка для дверей / розетка 9, алюміній, колір срібний</t>
  </si>
  <si>
    <t>Накладка PC з кнобом алюміній колір: срібний 72мм</t>
  </si>
  <si>
    <t>Комплект ручок на планці London 78G/2221A/2440/113 ES0 (SK1) алюм.,бронз.</t>
  </si>
  <si>
    <t>Комплект ручок на планці Paris ES1 алюм. колір білий</t>
  </si>
  <si>
    <t>Комплект ручок планці SDH 1113 ES1 13 PC алюміній, колір срібний</t>
  </si>
  <si>
    <t>Комплект ручок планці SDH 2113 ES1 13 PC алюміній, колір срібний</t>
  </si>
  <si>
    <t>Комплект ручок Paris ES1 12 з кнобом PC алюміній, колір: білий</t>
  </si>
  <si>
    <t>Комплект ручок на планці London алюміній колір срібний</t>
  </si>
  <si>
    <t>Комплект ручок на планці London алюміній колір бронзовий</t>
  </si>
  <si>
    <t>Ручка для вхідних дверей Verona ES1 колір новий срібний</t>
  </si>
  <si>
    <t>Комплект ручок London 61G ES1 15 з кнобом PC алюміній, колір срібний</t>
  </si>
  <si>
    <t>Комплект ручок на планці CC ES1 15 алюм.,бронз.</t>
  </si>
  <si>
    <t>Комплект ручок CB 8 New York 1810/42KV/42KVS алюміній колір: срібний</t>
  </si>
  <si>
    <t>Комплект ручок CB 8 New York 1810/42KV/42KVS алюміній колір: сталь</t>
  </si>
  <si>
    <t>Комплект ручок CB, 8 алюміній колір сірий</t>
  </si>
  <si>
    <t>Комплект ручок CB, 8 алюм.,сір.</t>
  </si>
  <si>
    <t>Комплект ручок 123х53 мм, алюміній, CB</t>
  </si>
  <si>
    <t>Комплект ручок LONDON CB алюміній колір: срібний анодований 8мм</t>
  </si>
  <si>
    <t>Комплек ручок CB 8 анодоване срібло</t>
  </si>
  <si>
    <t>Комплект ручок 8 CB алюміній колір: срібний, модель A91.39 TW-R</t>
  </si>
  <si>
    <t>Комплект ручок TOKYO CB алюміній колір: сталь анодована 8мм</t>
  </si>
  <si>
    <t>Комплект ручок 8 CB алюміній, колір: срібний, модель 91.34TW-KS</t>
  </si>
  <si>
    <t>Комплект ручок 8 CB алюміній, колір срібний A91.34TW-R</t>
  </si>
  <si>
    <t>Комплект ручка CB A91.12TW-KS алюміній срібний</t>
  </si>
  <si>
    <t>Комплект ручка CB A91.12TW-LA алюміній срібний</t>
  </si>
  <si>
    <t>Комплект ручок 8 CB, алюміній колір: срібний, модель A91.38TW-R</t>
  </si>
  <si>
    <t>Комплект ручок PC 8 New York 1810/42KV/42KVS алюміній колір: сталь</t>
  </si>
  <si>
    <t>Комплект ручок PC 9 FH алюміній сріблястий</t>
  </si>
  <si>
    <t>Комплект ручок PC 9 протипожежний з системою анти паніка алюміній колір сріблястий</t>
  </si>
  <si>
    <t>Комплект ручок PC 8 алюміній колір нержавіюча сталь</t>
  </si>
  <si>
    <t>Ручка 123х60 мм (срібло)</t>
  </si>
  <si>
    <t>Ручка 123х60 мм (нове срібло)</t>
  </si>
  <si>
    <t>Ручка 123х60 мм (ст. бронза)</t>
  </si>
  <si>
    <t>Комплект ручок PC,алюм.,срібляст.(904.67.211-904.20.201)</t>
  </si>
  <si>
    <t>Комплект ручок PC London 113/202SP,алюм.,нікель сріблястий анодований</t>
  </si>
  <si>
    <t>Комплект ручок PC London 113/202SP,алюміній, колір: бронза</t>
  </si>
  <si>
    <t>Комплек ручок PC Melbourne 1672/19KV/19KVS алюміній колір сталь</t>
  </si>
  <si>
    <t>Комплек ручок 8 WC анодоване срібло</t>
  </si>
  <si>
    <t>Комплект ручок 8 PC VERONA 1510/42KV/4 алюміній колір срібний</t>
  </si>
  <si>
    <t>Комплект ручок 8 PC VERONA 1510/42KV/4 алюміній колір сталь</t>
  </si>
  <si>
    <t>Комплект ручок PC VERONA 1510/273P алюміній колір срібний</t>
  </si>
  <si>
    <t>Комплект ручок PC 8 алюм.,срібл.</t>
  </si>
  <si>
    <t>Комплект ручок PC 8 алюм.,нов.,срібл.</t>
  </si>
  <si>
    <t>Комплект ручка PC A91.12TW-KS алюміній срібний</t>
  </si>
  <si>
    <t>Ручка 119х59 мм (нове срібло)</t>
  </si>
  <si>
    <t>Комплект ручок PC 8 алюміній сріблястий модель A91.12TW-LS</t>
  </si>
  <si>
    <t>Ручка 124х53, (анод., алюміній)</t>
  </si>
  <si>
    <t>Ручка 124х53, (анод. під срібло, алюміній)</t>
  </si>
  <si>
    <t>Комплект ручок 8 PC, алюміній колір: срібний, модель A91.38TW-R</t>
  </si>
  <si>
    <t>Комплект ручок PC 8 Marseille 1138/273P алюміній, колір: сірий</t>
  </si>
  <si>
    <t>Комплект ручок для дверей WC 8 алюміній колір сірий 1020/1731/1735</t>
  </si>
  <si>
    <t>Комплект ручок WC 8 New York алюміній сріблястий</t>
  </si>
  <si>
    <t>Комплект ручок WC 8 New York 1810/42KV/42KVS алюміній колір: сталь</t>
  </si>
  <si>
    <t>Комплект ручок WC 8 алюм.,сір.</t>
  </si>
  <si>
    <t>Комплект ручок WC 8 Marseille 1138/42KV/42KVS алюміній, колір: сталь</t>
  </si>
  <si>
    <t>Комплект ручок WC 8 Marseille 1138/42KV/42KVS алюміній, сірий</t>
  </si>
  <si>
    <t>Комплект ручок WC 8 London 113/42KV/42KVS алюміній, сірий</t>
  </si>
  <si>
    <t>Комплект ручок 123х53 мм, алюміній, WC</t>
  </si>
  <si>
    <t>Комплект ручок 123х53 мм, алюміній, нове срібло, W</t>
  </si>
  <si>
    <t>Комплект ручок 123х53 мм, алюміній, бронза, WC</t>
  </si>
  <si>
    <t>Комплект ручок WC, алюм.,срібляст.</t>
  </si>
  <si>
    <t>Комплект ручок WC 8 Melbourne алюміній сріблястий</t>
  </si>
  <si>
    <t>Комплект ручок Melbourne для дверей WC алюміній колір сталь</t>
  </si>
  <si>
    <t>Комплект ручок для ванної кімнати алюм. колір срібляст.PARIS§138L/42KV/42</t>
  </si>
  <si>
    <t>Комплект ручок WC 8 VERONA 1510/42KV/4 алюміній сріблястий</t>
  </si>
  <si>
    <t>Комплект ручок WC 8 VERONA 1510/42KV/4 алюміній колір: бронза</t>
  </si>
  <si>
    <t>Комплект ручок WC 8 VERONA 1510/42KV/4 алюміній колір: сталь</t>
  </si>
  <si>
    <t>Комплект ручок WC VERONA 1510/273P алюміній колір срібний</t>
  </si>
  <si>
    <t>Комплект ручок WC 8 VERONA 1510/273P алюміній, бронза</t>
  </si>
  <si>
    <t>Комплект ручок WC 8 алюм.,срібл.</t>
  </si>
  <si>
    <t>Комплект ручок WC 8 алюміній сріблястий, модель A91.34TW-R</t>
  </si>
  <si>
    <t>Комплект ручка WC A91.12TW-KS алюміній срібний</t>
  </si>
  <si>
    <t>Комплект ручок WC 8 алюміній сріблястий модель A91.12TW-LS</t>
  </si>
  <si>
    <t>Комплект ручок WC 122х52 мм, алюміній, срібляст.ан</t>
  </si>
  <si>
    <t>Комплект ручок WC 8 алюміній сріблястий, модель A91.38TW-R</t>
  </si>
  <si>
    <t>Комплект ручок WC, алюміній, колір: сірий</t>
  </si>
  <si>
    <t>Комплект ручок з кнобом 8 алюміній колір сріблястий</t>
  </si>
  <si>
    <t>Комплек ручок ZW лівий 8 анодоване срібло</t>
  </si>
  <si>
    <t>Комплек ручок 8 анодоване срібло</t>
  </si>
  <si>
    <t>Комплект ручка A91.12TW-KS алюміній срібний</t>
  </si>
  <si>
    <t>Комплект ручок PC 8 з кнобом алюміній сріблястий модель A91.12TW-LS</t>
  </si>
  <si>
    <t>Комплек ручок ZW правий 8 анодоване срібло</t>
  </si>
  <si>
    <t>Важелі до натискної штанги антипаніка, алюміній сірий</t>
  </si>
  <si>
    <t>Ручка алюмінієва колір: сріблястий 960 мм</t>
  </si>
  <si>
    <t>Ручка алюмінієва колір: сріблястий/чорний 150х150 мм</t>
  </si>
  <si>
    <t>Ручка алюмінієва колір: сріблястий 1158 мм</t>
  </si>
  <si>
    <t>Ручка-скоба алюмінієва колір: нержавіюча сталь 400 мм</t>
  </si>
  <si>
    <t>Ручка-скоба алюмінієва колір: сріблястий 400 мм</t>
  </si>
  <si>
    <t>Ручка-скоба алюмінієва колір: нержавыюча сталь 400 мм</t>
  </si>
  <si>
    <t>Ручка-скоба алюмінієва колір: срібний 400 мм</t>
  </si>
  <si>
    <t>Ручка-скоба алюмінієва колір: нерж. сталь 400 мм</t>
  </si>
  <si>
    <t>Ручка-скоба алюмінієва колір: нерж. сталь 200 мм</t>
  </si>
  <si>
    <t>Ручка-скоба алюмінієва колір: сріблястий 200 мм</t>
  </si>
  <si>
    <t>Ручка-скоба алюмінієва колір: срібний 300мм</t>
  </si>
  <si>
    <t>Ручка-скоба ліва алюмінієва колір: срібний 210мм</t>
  </si>
  <si>
    <t>Ручка-скоба алюміній, колір: срібний 210 мм</t>
  </si>
  <si>
    <t>Ручка-скоба права алюмінієва колір: срібний 210мм</t>
  </si>
  <si>
    <t>Ручка-скоба алюміній, колір: срібний 210 мм, модель: 6612</t>
  </si>
  <si>
    <t>Комплект ручок PC 8 PDH3221, алюміній, колір срібний</t>
  </si>
  <si>
    <t>Ручка з глухою розеткою алюміній колір срібний</t>
  </si>
  <si>
    <t>Розетка глуха алюміній колір срібний</t>
  </si>
  <si>
    <t>Заглушка ручки аюміній, колір: сірий</t>
  </si>
  <si>
    <t>Комплект ручок PC модель Paris 138/42H/42HKVS (FS) алюміній, колвр: срібний 8мм</t>
  </si>
  <si>
    <t>Комплект ручок PC 8 алюміній сріблястий TOKYO</t>
  </si>
  <si>
    <t>Комплект ручок PC 8 Tokyo 1710/42KV/42KVS алюміній, нікель сріблястий анодований</t>
  </si>
  <si>
    <t>Комплект ручок PC 8 Tokyo 1710/42KV/42KVS алюміній, колір: сталь</t>
  </si>
  <si>
    <t>Комплект ручок PC 8 905.82.212 алюміній, колір: сірий</t>
  </si>
  <si>
    <t>Комплект ручок PC 8 905.82.212 алюміній, нікель сріблястий анодований</t>
  </si>
  <si>
    <t>Комплект ручок PC 8 905.82.212 алюміній, колір: сталь</t>
  </si>
  <si>
    <t>Комплект ручок WC 8 STOCKHOLM алюміній сріблястий</t>
  </si>
  <si>
    <t>Комплект ручок WC 8 Dallas алюміній колір срібний</t>
  </si>
  <si>
    <t>Комплект ручок WC 8 Dallas алюміній колір сталь</t>
  </si>
  <si>
    <t>Комплект ручок Victoria для дверей WC алюміній колір срібний</t>
  </si>
  <si>
    <t>Комплект ручок WC 8 Victoria алюміній колір сталь</t>
  </si>
  <si>
    <t>Комплект ручок WC модель Paris 138/42H/42HKVS (FS) алюміній, колвр: срібний 8мм</t>
  </si>
  <si>
    <t>Комплект ручок WC 8 Tokyo 1710/42KV/42KVS алюміній, колір: сірий</t>
  </si>
  <si>
    <t>Комплект ручок WC 8 Tokyo 1710/42KV/42KVS алюміній, нікель сріблястий анодований</t>
  </si>
  <si>
    <t>Комплект ручок WC 8 Tokyo 1710/42KV/42KVS алюміній, колір: сталь</t>
  </si>
  <si>
    <t>Комплект ручок CB алюміній колір: срібний анодований 8мм</t>
  </si>
  <si>
    <t>Набір ручок PC 8 алюм.,срібл.</t>
  </si>
  <si>
    <t>Комплект ручок PC алюміній колір: срібний</t>
  </si>
  <si>
    <t>Комплект ручок PC 8 алюміній колір сріблястий модель PDH5202</t>
  </si>
  <si>
    <t>Комплект ручок PC 9 вогнетривкий алюміній колір срібний</t>
  </si>
  <si>
    <t>Комплект ручок PC 9 протипожежний алюміній колір сріблястий</t>
  </si>
  <si>
    <t>Ручка PZ 9 алюміній срібний</t>
  </si>
  <si>
    <t>Комплект ручок WC алюміній колір: срібний анодований 8мм</t>
  </si>
  <si>
    <t>Комплект ручок WC алюміній колір: срібний</t>
  </si>
  <si>
    <t>Ручка врізна 93х37 мм, пластик, темно-синій</t>
  </si>
  <si>
    <t>Ручка PZ-комплект, 135х70 мм, нейлон, білий</t>
  </si>
  <si>
    <t>Ручка 135х70 мм (сірий)</t>
  </si>
  <si>
    <t>Ручка 135х70 мм (чорний)</t>
  </si>
  <si>
    <t>Ручка столярна 135 мм, сталь, нейлон, чорний</t>
  </si>
  <si>
    <t>Комплект ручок Modell K94.20 TW-R поліамід колір: білий</t>
  </si>
  <si>
    <t>Комплект ручок Modell K94.20 TW-R поліамід колір: сірий</t>
  </si>
  <si>
    <t>Комплект ручок РС Modell K94.20 TW-R поліамід колір: чорний</t>
  </si>
  <si>
    <t>Комплект ручок PC 8 20 STK, поліамід, колір: білий</t>
  </si>
  <si>
    <t>Комплект ручок PC 8 20 STС, поліамід, колір: сірий</t>
  </si>
  <si>
    <t>Комплект ручок PC 8 20 STС, поліамід, колір: чорний</t>
  </si>
  <si>
    <t>Комплект ручок PC 820 PA колір сірий модель K94.20TW-KS</t>
  </si>
  <si>
    <t>Комплект ручок PC 820 STC PA колір сірий модель K94.20TW-KS</t>
  </si>
  <si>
    <t>Комплект ручок WC 8 20 PA білий (для дверей 28мм)</t>
  </si>
  <si>
    <t>Ручка столярна WC 135 мм, сталь, нейлон, білий</t>
  </si>
  <si>
    <t>Ручка столярна WC 135 мм, сталь, нейлон, сірий</t>
  </si>
  <si>
    <t>Ручка столярна WC 135 мм, сталь, нейлон, чорний</t>
  </si>
  <si>
    <t>Розетки під ручку поліамід колір синій 50</t>
  </si>
  <si>
    <t>Набір ручок з проф. циліндром 820PA білий 99111R01.130</t>
  </si>
  <si>
    <t>WC набір ручок 820PA колір білий 99111R02.130</t>
  </si>
  <si>
    <t>Ручки, поліамід колір синій 50</t>
  </si>
  <si>
    <t>Ручки, поліамід колір сірий 95</t>
  </si>
  <si>
    <t>Ручки, поліамід колір сірий 97</t>
  </si>
  <si>
    <t>Ручка дверна Polyamid Modell 550.300GKW LT колір: коричневий 80300мм</t>
  </si>
  <si>
    <t>Ручка дверна Polyamid Modell 550.33GKW LT колір: коричневий 80360мм</t>
  </si>
  <si>
    <t>Розетка CB поліамід колір синій 50</t>
  </si>
  <si>
    <t>Комплект ручок CB8 23 поліамід колір синій</t>
  </si>
  <si>
    <t>Комплект ручок PC 111R01.210 поліамід колір: сірий (95)</t>
  </si>
  <si>
    <t>Комплект ручок PC 111R01.210 поліамід колір: сірий (97)</t>
  </si>
  <si>
    <t>Комплект ручок PC поліамід колір: сірий (97)</t>
  </si>
  <si>
    <t>Комплект ручок з кнобом PC 9 23 лівий/правий протипожежний, поліамід колір чорний 90</t>
  </si>
  <si>
    <t>Комплект ручок PC 9 23 протипожежний, поліамід колір сірий 97</t>
  </si>
  <si>
    <t>Комплект ручок з кнобом PC 9 23 лівий/правий протипожежний, поліамід колір сірий 97</t>
  </si>
  <si>
    <t>Комплект ручок PC поліамід біла (99) 8мм</t>
  </si>
  <si>
    <t>Комплект кріплення ручки BODO парної для дверей 8-24мм</t>
  </si>
  <si>
    <t>Комплект кріплення ручки BODO парної для дверей 24-44мм</t>
  </si>
  <si>
    <t>Комплект кріплення ручки для дерев'яних дверей товщиною 44-64 мм</t>
  </si>
  <si>
    <t>Комплект кріплення ручки BODO парної для дверей 64-84мм</t>
  </si>
  <si>
    <t>Комплект кріплення ручки Carlo для дерев'яних дверей товщиною 8-25 мм</t>
  </si>
  <si>
    <t>Комплект кріплення ручки для дерев'яних дверей товщиною 30-75мм</t>
  </si>
  <si>
    <t>Комплект кріплення ручки-скоби для дерев'яних дверей товщиною 7-27мм</t>
  </si>
  <si>
    <t>Комплект кріплення ручки-скоби для дерев'яних дверей товщиною 47-67мм</t>
  </si>
  <si>
    <t>Комплект кріплення ручки-скоби для дерев'яних дверей товщиною 77-87мм</t>
  </si>
  <si>
    <t>Комплект кріплення ручки для дерев'яних дверей товщиною 8-47мм</t>
  </si>
  <si>
    <t>Комплект кріплення ручки для дверей товщиною 33-77 мм</t>
  </si>
  <si>
    <t>Комплект кріплення ручки для дверей товщиною 30-65мм</t>
  </si>
  <si>
    <t>Комплект кріплення ручки для дверей товщиною 65-87 мм</t>
  </si>
  <si>
    <t>Комплект кріплення ручки для скляних дверей товщиною 8-15мм</t>
  </si>
  <si>
    <t>Комплект кріплення ручки CLAUDIO парної для дверей 7-24мм</t>
  </si>
  <si>
    <t>Комплект кріплення ручки CLAUDIO парної для дверей 22-39мм</t>
  </si>
  <si>
    <t>Комплект кріплення ручки для дерев'яних дверей товщиною 37-54мм</t>
  </si>
  <si>
    <t>Комплект кріплення ручки CLAUDIO парної для дверей 52-69мм</t>
  </si>
  <si>
    <t>Комплект кріплення ручки CLAUDIO парної для дверей 67-84мм</t>
  </si>
  <si>
    <t>Комплект кріплення ручки COSIMO парної для дверей 7-24мм</t>
  </si>
  <si>
    <t>Комплект кріплення ручки COSIMO парної для дверей 22-39мм</t>
  </si>
  <si>
    <t>Комплект кріплення ручки COSIMO парної для дверей 52-69мм</t>
  </si>
  <si>
    <t>Комплект кріплення ручки COSIMO парної для дверей 67-84мм</t>
  </si>
  <si>
    <t>Комплект кріплення ручки-скоби CLAUDIO для дерев'яних дверей товщиною 8-27мм</t>
  </si>
  <si>
    <t>Комплект кріплення ручки-скоби CLAUDIO для дерев'яних дверей товщиною 25-42мм</t>
  </si>
  <si>
    <t>Комплект кріплення ручки-скоби CLAUDIO для дерев'яних дверей товщиною 55-72мм</t>
  </si>
  <si>
    <t>Комплект кріплення ручки-скоби CLAUDIO для дерев'яних дверей товщиною 60-77мм</t>
  </si>
  <si>
    <t>Комплект кріплення ручки COSIMO для дверей 8-27мм</t>
  </si>
  <si>
    <t>Комплект кріплення ручки COSIMO для дверей 25-42мм</t>
  </si>
  <si>
    <t>Комплект кріплення ручки COSIMO для дверей 55-72мм</t>
  </si>
  <si>
    <t>Комплект кріплення ручки COSIMO для дверей 60-77мм</t>
  </si>
  <si>
    <t>Комплект кріплення ручки COSIMO для дверей 30-65мм</t>
  </si>
  <si>
    <t>Комплект кріплень односторонніх ручок CLAUDIO/COSIMO для дверей 65-87мм</t>
  </si>
  <si>
    <t>Комплект кріплення ручки для скляних дверей товщиною 8-15 мм</t>
  </si>
  <si>
    <t>Набір для кріплення ручки-скоби M6</t>
  </si>
  <si>
    <t>Набір для кріплення ручки-скоби M8</t>
  </si>
  <si>
    <t>Набір для кріплення ручки-скоби на дерев'яні двері по парно 60° товщина дверей: 35-50мм</t>
  </si>
  <si>
    <t>Набір для кріплення ручки-скоби на дерев'яні двері по парно 60 градусів товщина дверей: 45-70мм</t>
  </si>
  <si>
    <t>Набір для монтажу ручок по парно 60-85мм</t>
  </si>
  <si>
    <t>Монтажний набір для кріплення ручки під кутом 60° для товщини двері 35-50мм</t>
  </si>
  <si>
    <t>Монтажний набір для кріплення ручки під кутом 60° для товщини двері 55-85мм</t>
  </si>
  <si>
    <t>Монтажний набір для кріплення ручки під кутом 60° для товщини двері 45-70мм</t>
  </si>
  <si>
    <t>Набір для кріплення ручки-скоби на дерев'яні двері по парно товщина дверей: 38-42мм</t>
  </si>
  <si>
    <t>Набір для кріплення ручки-скоби на дерев'яні двері по парно товщина дверей: 43-47мм</t>
  </si>
  <si>
    <t>Набір для кріплення ручки-скоби на дерев'яні двері по парно товщина дверей: 48-52мм</t>
  </si>
  <si>
    <t>Набір для кріплення ручки-скоби на дерев'яні двері по парно товщина дверей: 58-62мм</t>
  </si>
  <si>
    <t>Набір для кріплення ручки-скоби на дерев'яні двері по парно товщина дверей: 63-67мм</t>
  </si>
  <si>
    <t>Набір для кріплення ручки-скоби на дерев'яні двері по парно товщина дверей: 68-72мм</t>
  </si>
  <si>
    <t>Монтажний набір для кріплення ручки для товщини двері 50-54мм</t>
  </si>
  <si>
    <t>Монтажний набір для кріплення ручки для товщини двері 55-59мм</t>
  </si>
  <si>
    <t>Монтажний набір для кріплення ручки для товщини двері 60-64мм</t>
  </si>
  <si>
    <t>Монтажний набір для кріплення ручки для товщини двері 65-69мм</t>
  </si>
  <si>
    <t>Набір для кріплення ручки-скоби на скляні двері по парно товщина дверей: 8-12мм</t>
  </si>
  <si>
    <t>Набір для кріплення ручки-скоби на скляні двері під кутом 60° по парно товщина дверей: 8мм</t>
  </si>
  <si>
    <t>Набір для кріплення ручки-скоби на скляні двері товщина 8-12мм</t>
  </si>
  <si>
    <t>Кріплення для ручки-скоби на деревяні двері</t>
  </si>
  <si>
    <t>Набір для кріплення ручки-скоби</t>
  </si>
  <si>
    <t>Кріплення для ручки-скоби на деревяні двері товщиною 40-62 мм</t>
  </si>
  <si>
    <t>Набір для кріплення ручки-скоби на дерев`яні двері під кутом 60°</t>
  </si>
  <si>
    <t>Набір для кріплення ручки-скоби на скляні двері по парно 60 градусів товщина дверей: 10мм</t>
  </si>
  <si>
    <t>Набір для кріплення ручки-скоби на скляні двері під кутом 60° по парно товщина дверей: 12мм</t>
  </si>
  <si>
    <t>Набір для кріплення ручки-скоби під кутом 60° на скляні двері товщина: 8мм</t>
  </si>
  <si>
    <t>Набір для кріплення ручки-скоби під кутом 60° на скляні двері товщина: 10мм</t>
  </si>
  <si>
    <t>Набір для кріплення ручки-скоби під кутом 60° на скляні двері товщина: 12мм</t>
  </si>
  <si>
    <t>Набір для кріплення ручки-скоби на дерев'яні двері, одностороннє,28мм</t>
  </si>
  <si>
    <t>Набір для кріплення ручки-скоби на дерев'яні двері, одностороннє, 48мм</t>
  </si>
  <si>
    <t>Набір для кріплення ручки-скоби на дерев'яні двері під кутом 60°</t>
  </si>
  <si>
    <t>Набір для кріплення до скляних дверей 8мм</t>
  </si>
  <si>
    <t>Набір для кріплення до скляних дверей 10мм</t>
  </si>
  <si>
    <t>Набір для кріплення до скляних дверей 12мм</t>
  </si>
  <si>
    <t>Набір для 1-но стороннього кріплення ручки-скоби до дерев'яних дверей товщиною 45-70мм</t>
  </si>
  <si>
    <t>Набір для 1-но стороннього кріплення ручки-скоби до дерев'яних дверей товщиною 55-85мм</t>
  </si>
  <si>
    <t>Набір для кріплення ручки-скоби на скляні двері по парно товщина дверей: 8мм</t>
  </si>
  <si>
    <t>Набір для кріплення ручки-скоби на скляні двері по парно товщина дверей: 10 мм</t>
  </si>
  <si>
    <t>Набір для кріплення ручки-скоби до скляних дверей 12мм попарно</t>
  </si>
  <si>
    <t>Набір для кріплення ручки-скоби на дерев'яні, пластмасові та металеві двері 45-70мм</t>
  </si>
  <si>
    <t>Набір для кріплення ручки-скоби на дерев'яні, пластмасові та металеві двері 60-85 мм</t>
  </si>
  <si>
    <t>Набір для 1-о стороннього кріплення ручки-скоби до дерев'яних дверей</t>
  </si>
  <si>
    <t>Набір для 1-но стороннього кріплення ручки-скоби до дерев'яних дверей товщиною 35-50мм</t>
  </si>
  <si>
    <t>Набір для кріплення ручки-скоби на дерев'яні двері 35-50 мм під кутом 45°</t>
  </si>
  <si>
    <t>Набір для кріплення ручки-скоби на дерев'яні двері 45-70 мм під кутом 45°</t>
  </si>
  <si>
    <t>Набір для кріплення ручки-скоби на дерев'яні двері 60-85 мм під кутом 45°</t>
  </si>
  <si>
    <t>Набір для кріплення ручки-скоби універсальний 35-50 мм під кутом 45°</t>
  </si>
  <si>
    <t>Шпиндель квадратний 8х130мм</t>
  </si>
  <si>
    <t>Шпиндель квадратний 9х130мм</t>
  </si>
  <si>
    <t>Монтажний набір сталь</t>
  </si>
  <si>
    <t>Комплект для монтажу дверної ручки 55-80 мм</t>
  </si>
  <si>
    <t>Комплект для монтажу дверної ручки 8-12 мм</t>
  </si>
  <si>
    <t>Адаптер ручки для дверей, пластик, колір: білий</t>
  </si>
  <si>
    <t>Адаптер ручки для дверей, пластик, колір: чорний</t>
  </si>
  <si>
    <t>Адаптер ручки для дверей пластик, колір: чорний</t>
  </si>
  <si>
    <t>Комплект для монтажу дверної ручки 67-73 мм</t>
  </si>
  <si>
    <t>Комплект для монтажу дверної ручки 74-83 мм</t>
  </si>
  <si>
    <t>Фіксатор сталь оцинкована для PED 200 і PED 210</t>
  </si>
  <si>
    <t>Шпиндель квадратний 9/55х38мм</t>
  </si>
  <si>
    <t>Шпиндель квадратний 9/62мм</t>
  </si>
  <si>
    <t>Шпиндель сталь 8х100мм</t>
  </si>
  <si>
    <t>Шпиндель з різьбою M12 сталь 8х100мм</t>
  </si>
  <si>
    <t>Шуруп з муфтою сталь нікельована матова М4х65мм</t>
  </si>
  <si>
    <t>Фіксуючий шуруп сталь М6х7мм</t>
  </si>
  <si>
    <t>Кріплення для ручки на скляні двері 8-12мм D13мм</t>
  </si>
  <si>
    <t>Набір для кріплення ручки, товщина дверей 57 – 67 мм</t>
  </si>
  <si>
    <t>Набір для кріплення ручки, товщина дверей 67 – 77 мм</t>
  </si>
  <si>
    <t>Набір для кріплення ручки, товщина дверей від 56 мм</t>
  </si>
  <si>
    <t>Шпиндель квадратний 8мм довжина: 110мм</t>
  </si>
  <si>
    <t>Шпиндель квадратний 8мм довжина: 130мм</t>
  </si>
  <si>
    <t>Шпиндель квадратний 8мм довжина: 150мм</t>
  </si>
  <si>
    <t>Шпиндель квадратний 8 мм довжина: 130мм</t>
  </si>
  <si>
    <t>Перехідник для шпинделя сталевий з 7мм на 8мм</t>
  </si>
  <si>
    <t>Перехідник для шпинделя сталевий світлий з 8мм до 9мм</t>
  </si>
  <si>
    <t>Перехідник для шпинделя сталевий без покриття з 8мм до 10мм</t>
  </si>
  <si>
    <t>Адаптер для ручки пластиковий чорний</t>
  </si>
  <si>
    <t>Шпиндель сталь оцинкована 8х96мм</t>
  </si>
  <si>
    <t>Шпиндель сталевий оцинкований 8х100мм</t>
  </si>
  <si>
    <t>Шпіндель квадратн. 8х8х105 мм, ст. оцинков.</t>
  </si>
  <si>
    <t>Шпіндель квадратн. 8х8х110 мм, ст. оцинков.</t>
  </si>
  <si>
    <t>Шпіндель сталь оцинкована 8х130мм</t>
  </si>
  <si>
    <t>Шпіндель сталь оцинкована 8х155мм</t>
  </si>
  <si>
    <t>Шпиндель з різьбою М12 сталевий оцинкований 8х80мм</t>
  </si>
  <si>
    <t>Шпиндель з різьбою М12 сталевий оцинкований 8х89мм</t>
  </si>
  <si>
    <t>Шпиндель сталевий оцинкований 8х99мм</t>
  </si>
  <si>
    <t>Шпиндель з різьбою М12 сталевий оцинкований 8/10х103мм</t>
  </si>
  <si>
    <t>Шпиндель сталевий для розетки 8мм</t>
  </si>
  <si>
    <t>Шпиндель 8мм на пластині під планку сталь оцинкована</t>
  </si>
  <si>
    <t>Шпиндель 8x60mm</t>
  </si>
  <si>
    <t>Шпиндель 8x71 мм</t>
  </si>
  <si>
    <t>Перехідник для шпинделя пластмаса колір чорний з 6 мм на 8мм</t>
  </si>
  <si>
    <t>Гвинт з потайною головкою сталь оцинкована M4x50 мм</t>
  </si>
  <si>
    <t>Гвинт з потайною головкою сталь оцинкована M4x60 мм</t>
  </si>
  <si>
    <t>Гвинт з потайною головкою сталь оцинкована M4x70 мм</t>
  </si>
  <si>
    <t>Гвинт з потайною головкою сталь оцинкована M4x80 мм</t>
  </si>
  <si>
    <t>Шпиндель сталь оцинкована 8х100мм</t>
  </si>
  <si>
    <t>Шпиндель сталь оцинкована 8х120мм</t>
  </si>
  <si>
    <t>Шпиндель сталь оцинкована 8х140мм</t>
  </si>
  <si>
    <t>Гвинт M4x60мм</t>
  </si>
  <si>
    <t>Гвинт M4x70мм</t>
  </si>
  <si>
    <t>Монтажний комплект для ручки, 56-61 мм</t>
  </si>
  <si>
    <t>Монтажний комплект для ручки, 61-66 мм</t>
  </si>
  <si>
    <t>Шпиндель квадратний 9x95 мм</t>
  </si>
  <si>
    <t>Шпиндель квадратний 9x100 мм</t>
  </si>
  <si>
    <t>Шпиндель 9х105 мм (55х50мм)</t>
  </si>
  <si>
    <t>Шпиндель змінний 9х75 мм</t>
  </si>
  <si>
    <t>Шпиндель квадратний 9x75 мм</t>
  </si>
  <si>
    <t>Шпиндель квадратний 9x85 мм</t>
  </si>
  <si>
    <t>Шпиндель квадратний 9x90 мм</t>
  </si>
  <si>
    <t>Шпиндель квадратний 9x95mm</t>
  </si>
  <si>
    <t>Шуруп сталь оцинкована M5x40мм</t>
  </si>
  <si>
    <t>Шуруп сталь оцинкована M5x50мм</t>
  </si>
  <si>
    <t>Шуруп з різьбою сталь оцинков.M5x60мм</t>
  </si>
  <si>
    <t>Шуруп сталь оцинкована M5x80 мм</t>
  </si>
  <si>
    <t>Шуруп з різьбою М6х80 мм латунь хром.</t>
  </si>
  <si>
    <t>Шуруп з різьбою М6х90 мм латунь полірована.</t>
  </si>
  <si>
    <t>Шуруп сталь оцинкована M5x45мм</t>
  </si>
  <si>
    <t>Шуруп сталь оцинкована M5x75мм</t>
  </si>
  <si>
    <t>Шпиндель 8x125мм</t>
  </si>
  <si>
    <t>Шпиндель 8x140мм</t>
  </si>
  <si>
    <t>Шпіндель 8x100мм</t>
  </si>
  <si>
    <t>Шпіндель 8x120мм</t>
  </si>
  <si>
    <t>Шпиндель квадратний 10x140мм</t>
  </si>
  <si>
    <t>Шпиндель з різьбою 80мм/М6 8мм для дверей 38-42мм</t>
  </si>
  <si>
    <t>Поворотний шпіндель для гвинтів 10x110мм</t>
  </si>
  <si>
    <t>Монтажний набір BL650</t>
  </si>
  <si>
    <t>Шпиндель змінний 8х86мм</t>
  </si>
  <si>
    <t>Гвинт з різьбою M4x45мм</t>
  </si>
  <si>
    <t>Гвинт з різьбою латунь нікельована матова M4x40мм</t>
  </si>
  <si>
    <t>Гвинт з різьбою M4x80мм</t>
  </si>
  <si>
    <t>Гвинт з різьбою M4x90мм</t>
  </si>
  <si>
    <t>Шуруп для дерева латунь пол. 5,0x35мм</t>
  </si>
  <si>
    <t>Гвинт латунь полір. M5x35 мм</t>
  </si>
  <si>
    <t>Гвинт латунь без покриття M4x40 мм</t>
  </si>
  <si>
    <t>Гвинт латунь без покриття M4x45 мм</t>
  </si>
  <si>
    <t>Гвинт латунь без покриття M4x50 мм</t>
  </si>
  <si>
    <t>Гвинт з'єднувальний колір чорний M4x45мм</t>
  </si>
  <si>
    <t>Гвинт з'єднувальний сталь колір сірий M4x45мм</t>
  </si>
  <si>
    <t>Гвинт з'єднувальний латунь M4x45мм</t>
  </si>
  <si>
    <t>Гвинт з різьбою латунний M6x70мм</t>
  </si>
  <si>
    <t>Набір фіксуючих гвинтів</t>
  </si>
  <si>
    <t>Болт-стяжка М4x40мм</t>
  </si>
  <si>
    <t>Різьбовий штир із втулкою M6x67мм, колір чорний</t>
  </si>
  <si>
    <t>Штир з різьбою з втулкою M6x67мм</t>
  </si>
  <si>
    <t>Шпиндель 8х95мм</t>
  </si>
  <si>
    <t>Болт-стяжка для дверного замка М4x40мм</t>
  </si>
  <si>
    <t>Універсальний адаптер MLA 6</t>
  </si>
  <si>
    <t>Універсальний адаптер MLA 6 Power</t>
  </si>
  <si>
    <t>Дріт з'єднувальний 5м, колір чорний</t>
  </si>
  <si>
    <t>Блок дистанційного керування WND 150 P</t>
  </si>
  <si>
    <t>Роутер ND 150 H</t>
  </si>
  <si>
    <t>Реле затримки Dialock</t>
  </si>
  <si>
    <t>Реле для терміналу 8/230 В</t>
  </si>
  <si>
    <t>Програмне забезпечення Hotel SH E</t>
  </si>
  <si>
    <t>Програмне забезпечення SW 200 Control 20/20</t>
  </si>
  <si>
    <t>Програмне забезпечення SW 200 Control 50/50</t>
  </si>
  <si>
    <t>Програмне забезпечення SW 200 Hotel 100/100</t>
  </si>
  <si>
    <t>Програмне забезпечення SW 300 Hotel 20/20</t>
  </si>
  <si>
    <t>Програмне забезпечення SW 300 Hotel 50/50</t>
  </si>
  <si>
    <t>Програмне забезпечення SW 300 Hotel 200/200</t>
  </si>
  <si>
    <t>Програмне забезпечення SW400 Professional 50/50</t>
  </si>
  <si>
    <t>Програмне забезпечення SW400 Professional 200/200</t>
  </si>
  <si>
    <t>Замок врізний CB клас 1, сталь, колір: сірий, лівий 55/20</t>
  </si>
  <si>
    <t>Замок врізний CB клас 1, сталь, колір: сірий, правий 55/20</t>
  </si>
  <si>
    <t>Замок врізний CB клас 1, латунь полір., лівий 55/20</t>
  </si>
  <si>
    <t>Замок врізний CB клас 1, латунь полір., правий 55/20</t>
  </si>
  <si>
    <t>Замок врізний CB клас 1 нержав. сталь, матовий 55/20 правий</t>
  </si>
  <si>
    <t>Замок врізний CB клас 1, сталь, колір: сірий, лівий 55/24</t>
  </si>
  <si>
    <t>Замок врізний CB клас 1, сталь, колір: сірий, правий 55/24</t>
  </si>
  <si>
    <t>Замок врізний міжкімнатний тип клас 1 DL55/24 лату</t>
  </si>
  <si>
    <t>Замок врізний міжкімнатний тип клас 1 DR55/24 лату</t>
  </si>
  <si>
    <t>Замок врізний CB клас 1, нерж. сталь, лівий 55/24</t>
  </si>
  <si>
    <t>Замок врізний CB клас 1, нерж. сталь, правий 55/24</t>
  </si>
  <si>
    <t>Замок врізний С1 WC сталь колір: срібний, лівий 55/20</t>
  </si>
  <si>
    <t>Замок врізний С1 WC сталь колір: срібний, правий 55/20</t>
  </si>
  <si>
    <t>Замок врізний WC клас 1 латунь полірована 55/20 лівий</t>
  </si>
  <si>
    <t>Замок врізний WC клас 1 латунь полірована 55/20 правий</t>
  </si>
  <si>
    <t>Замок врізний нержавіюч. сталь K1WC колір білий поліров.DR55/20</t>
  </si>
  <si>
    <t>Замок врізний К1 WC лівий нержавіюча сталь матовий 20/55/78 (1)</t>
  </si>
  <si>
    <t>Замок врізний К1 WC правий нержавіюча сталь матовий 20/55/78 (1)</t>
  </si>
  <si>
    <t>Замок врізний WC клас 1 сталь, колір: сірий 55/24 лівий</t>
  </si>
  <si>
    <t>Замок врізний WC клас 1 сталь, колір: сірий 55/24 правий</t>
  </si>
  <si>
    <t>Замок врізний для ванної кімнати клас 1 латунь пол</t>
  </si>
  <si>
    <t>Замок врізний WC клас 1, нерж. сталь, лівий 55/24</t>
  </si>
  <si>
    <t>Замок врізний WC клас 1, нерж. сталь, правий 55/24</t>
  </si>
  <si>
    <t>Замок врізний К1 CВ лівий сталевий колір: срібний лакований 18/55/72 (1)</t>
  </si>
  <si>
    <t>Замок врізний К1 CВ правий сталевий колір: срібний лакований 18/55/72 (1)</t>
  </si>
  <si>
    <t>Замок врізний К1 CВ лівий нержавіюча сталь матовий 18/55/72 (1)</t>
  </si>
  <si>
    <t>Замок врізний К1 CВ правий нержавіюча сталь матовий 18/55/72 (1)</t>
  </si>
  <si>
    <t>Замок врізний К1 WC лівий сталевий колір: срібний лакований 18/55/78 (1)</t>
  </si>
  <si>
    <t>Замок врізний К1 WC правий сталевий колір: срібний лакований 18/55/78 (1)</t>
  </si>
  <si>
    <t>Замок врізний К1 WC лівий сталевий колір: золотий лакований 18/55/78 (1)</t>
  </si>
  <si>
    <t>Замок врізний К1 WC правий сталевий колір: золотий лакований 18/55/78 (1)</t>
  </si>
  <si>
    <t>Замок врізний К1 WC лівий нержавіюча сталь матовий 18/55/78 (1)</t>
  </si>
  <si>
    <t>Замок врізний К1 WC правий нержавіюча сталь матовий 18/55/78 (1)</t>
  </si>
  <si>
    <t>Замок врізний PC, латунь полірована 55/20</t>
  </si>
  <si>
    <t>Замок врізний WC латунь полірована 55/20</t>
  </si>
  <si>
    <t>Замок для ванної кімнати нержавіюч.сталь колір матовий 55/24</t>
  </si>
  <si>
    <t>Замок для ванної кімнати латунь полірована 55/24</t>
  </si>
  <si>
    <t>Замок врізний PC нержавіюча сталь покриття: латунь PVD 55/20/72</t>
  </si>
  <si>
    <t>Замок врізний WC нержавіюча сталь покриття: латунь PVD 55/20/78</t>
  </si>
  <si>
    <t>Замок врізний з проф.циліндром нержавіюч.сталь колір матовий 60/24</t>
  </si>
  <si>
    <t>Замок врізний К3 PC пластина прямокутна нержавіюча сталь матовий 24/55/72 (1)</t>
  </si>
  <si>
    <t>Замок врізний К3 PC нержавіюча сталь колір: латунь полірована 24/55/72 (2) П</t>
  </si>
  <si>
    <t>Замок врізний К3 WC 20/55/78 нержавіюча сталь матовий планка прямокутна (1)</t>
  </si>
  <si>
    <t>Замок врізний К3 WC лівий/правий нержавіюча сталь колір: латунь полірована 20/55/78 (1) П</t>
  </si>
  <si>
    <t>Замок врізний К3 WC лівий/правий нержавіюча сталь колір: латунь полірована 24/55/78 (1) П</t>
  </si>
  <si>
    <t>Замок врізний К3 PC лівий/правий нержавіюча сталь матовий 20/55/72 (2) U з відповідною планкою</t>
  </si>
  <si>
    <t>Замок врізний К3 PC лівий/правий нержавіюча сталь колір: латунь полірована PVD 20/55/72 (2) U з відповідною планкою</t>
  </si>
  <si>
    <t>Замок врізний К3 PC лівий/правий нержавіюча сталь матова 24/55/72 (2) U</t>
  </si>
  <si>
    <t>Замок врізний К3 PC лівий/правий нержавіюча сталь колір: латунь полірована 24/55/72 (2) U</t>
  </si>
  <si>
    <t>Замок врізний К3 WC лівий/правий нержавіюча сталь матова 20/55/78 (1) U з відповідною планкою</t>
  </si>
  <si>
    <t>Замок врізний К3 WC лівий/правий нержавіюча сталь колір: латунь полірована PVD 20/55/78 (1) U з відповідною планкою</t>
  </si>
  <si>
    <t>Замок врізний К3 WC лівий/правий нержавіюча сталь матова 24/55/78 (1) U</t>
  </si>
  <si>
    <t>Замок врізний К3 PC лівий/правий нержавіюча сталь матова 24/60/85 (2) П з відповідною планкою</t>
  </si>
  <si>
    <t>Замок врізний К3 PC нержавіюча сталь колір: латунь полірована 24/60/85 (2) П</t>
  </si>
  <si>
    <t>Замок врізний К3 PC лівий/правий нержавіюча сталь матова 24/45/85 (2) П з відповідною планкою</t>
  </si>
  <si>
    <t>Замок врізний К3 CB лівий/правий нержавіюча сталь колір: бронза 20/55/72 (2) П</t>
  </si>
  <si>
    <t>Замок врізний К3 CB лівий/правий нержавіюча сталь колір: латунь полірована 20/55/72 (2) П</t>
  </si>
  <si>
    <t>Замок врізний К3 CB лівий/правий нержавіюча сталь колір: бронза 20/55/72 (2) U</t>
  </si>
  <si>
    <t>Замок врізний К3 CB лівий/правий нержавіюча сталь колір: латунь полірована 20/55/72 (2) U</t>
  </si>
  <si>
    <t>Замок врізний К3 PC лівий/правий нержавіюча сталь полірована 20/55/72 (2) П</t>
  </si>
  <si>
    <t>Замок врізний К3 PC лівий/правий нержавіюча сталь колір: бронза 20/55/72 (2) П</t>
  </si>
  <si>
    <t>Замок врізний К3 PC лівий/правий нержавіюча сталь колір: латунь антік 20/55/72 (2) U з відповідною планкою</t>
  </si>
  <si>
    <t>Замок врізний К3 PC лівий/правий нержавіюча сталь полірована 24/55/72 (2) П</t>
  </si>
  <si>
    <t>Замок врізний К3 PC лівий/правий нержавіюча сталь колір: бронза 24/55/72 (2) П</t>
  </si>
  <si>
    <t>Замок врізний К3 PC лівий/правий нержавіюча сталь полірована 24/55/72 (2) U</t>
  </si>
  <si>
    <t>Замок врізний К3 PC нержавіюча сталь колір: латунь антік 55/24</t>
  </si>
  <si>
    <t>Замок врізний К3 PC лівий/правий нержавіюча сталь матова 24/60/72 (2) П</t>
  </si>
  <si>
    <t>Замок врізний К3 PC лівий/правий нержавіюча сталь полірована 24/60/72 (2) П</t>
  </si>
  <si>
    <t>Замок врізний К3 PC лівий/правий нержавіюча сталь колір: бронза 24/60/72 (2) П</t>
  </si>
  <si>
    <t>Замок врізний К3 PC лівий/правий нержавіюча сталь колір: латунь полірована 24/60/72 (2) П</t>
  </si>
  <si>
    <t>Замок врізний К3 PC лівий/правий нержавіюча сталь матова 24/60/72 (2) U з відповідною планкою</t>
  </si>
  <si>
    <t>Замок врізний К3 PC лівий/правий нержавіюча сталь полірована 24/60/72 (2) U</t>
  </si>
  <si>
    <t>Замок врізний К3 PC лівий/правий нержавіюча сталь колір: бронза 24/60/72 (2) U</t>
  </si>
  <si>
    <t>Замок врізний К3 PC лівий/правий нержавіюча сталь колір: латунь полірована 24/60/72 (2) U</t>
  </si>
  <si>
    <t>Замок врізний К3 PC лівий/правий нержавіюча сталь колір: бронза 24/65/72 (2) П</t>
  </si>
  <si>
    <t>Замок врізний К3 PC лівий/правий нержавіюча сталь матова 24/65/72 (2) U</t>
  </si>
  <si>
    <t>Замок врізний К3 PC лівий/правий нержавіюча сталь колір: бронза 24/65/72 (2) U</t>
  </si>
  <si>
    <t>Замок врізний К3 WC лівий/правий нержавіюча сталь полірована 20/55/78 (1) П</t>
  </si>
  <si>
    <t>Замок врізний К3 WC лівий/правий нержавіюча сталь колір: бронза 20/55/78 (1) П</t>
  </si>
  <si>
    <t>Замок врізний К3 WC лівий/правий нержавіюча сталь полірована 20/55/78 (1) U</t>
  </si>
  <si>
    <t>Замок врізний К3 WC лівий/правий нержавіюча сталь колір: латунь антік 20/55/78 (1) U з відповідною планкою</t>
  </si>
  <si>
    <t>Замок врізний К3 WC лівий/правий нержавіюча сталь полірована 24/55/78 (1) П</t>
  </si>
  <si>
    <t>Замок врізний К3 WC лівий/правий нержавіюча сталь колір: бронза 24/55/78 (1) П</t>
  </si>
  <si>
    <t>Замок врізний К3 WC лівий/правий нержавіюча сталь полірована 24/55/78 (1) U</t>
  </si>
  <si>
    <t>Замок врізний К3 CB лівий нержавіюча сталь 55/18</t>
  </si>
  <si>
    <t>Замок врізний К3 PC лівий/правий нержавіюча сталь матовий 18/55/72 (2)</t>
  </si>
  <si>
    <t>Замок врізний К3 WC срібний ДЛ 55/18</t>
  </si>
  <si>
    <t>Замок врізний К3 WC нержавіюча сталь ДЛ 55/18 лівий</t>
  </si>
  <si>
    <t>Замок врізний К3 WC лівий/правий нержавіюча сталь матовий 18/55/78 (2)</t>
  </si>
  <si>
    <t>Замок врізний К3 WC нержавіюча сталь ДР 55/18 правий</t>
  </si>
  <si>
    <t>Замок врізний К3 WC латунь ДР 55/18 лівий</t>
  </si>
  <si>
    <t>Замок врізний К3 WC латунь ДР 55/18 правий</t>
  </si>
  <si>
    <t>Замок врізний К3 PC лівий нержавіюча сталь матова 18/55/72 (2)</t>
  </si>
  <si>
    <t>Замок врізний К3 WC латунь ДР 55/18 правий, колір світла бронза</t>
  </si>
  <si>
    <t>Замок врізний К3 PC правий нержавіюча сталь матова 18/55/72 (2)</t>
  </si>
  <si>
    <t>Замок врізний К3 WC лівий нержавіюча сталь матовий 18/55/78 (1)</t>
  </si>
  <si>
    <t>Замок врізний К3 WC правий нержавіюча сталь матовий 18/55/78 (1)</t>
  </si>
  <si>
    <t>Замок врізний з проф.циліндром лівий сталь колір: срібло 235х18/20/24мм відстань від центру отвору для ключа до краю 55мм</t>
  </si>
  <si>
    <t>Замок врізний К2 PC лівий сталевий колір: золотий лакований 20/55/72 (2)</t>
  </si>
  <si>
    <t>Замок врізний К2 PC правий сталевий колір: золотий лакований 20/55/72 (2)</t>
  </si>
  <si>
    <t>Замок врізний К2 PC лівий нержавіюча сталь матовий 20х55х72</t>
  </si>
  <si>
    <t>Замок врізний PC правий нержавіюча сталь матовий 235х18/20/24мм відстань від центру отвору для ключа до краю 55мм</t>
  </si>
  <si>
    <t>Замок врізний з проф.циліндром правий латунь полірована 235х18/20/24мм відстань від центру отвору для ключа до краю 55мм</t>
  </si>
  <si>
    <t>Замок врізний С2 PC нержавіюча сталь лівий 55/24 мм</t>
  </si>
  <si>
    <t>Замок врізний К3 PC лівий нержавіюча сталь матовий 20/55/72 (2)</t>
  </si>
  <si>
    <t>Замок врізний К3 PC правий нержавіюча сталь матовий 20/55/72 (2)</t>
  </si>
  <si>
    <t>Замок врізний К3 PC лівий латунь полірована 20/55/72 (2) U</t>
  </si>
  <si>
    <t>Замок врізний К3 PC правий латунь полірована 20/55/72 (2) U</t>
  </si>
  <si>
    <t>Замок врізний К3 PC сталь колір: срібний лівий 55/20</t>
  </si>
  <si>
    <t>Замок врізний К3 PC сталь колір: срібний правий 55/20</t>
  </si>
  <si>
    <t>Замок врізний К3 PC лівий нержавіюча сталь матова 24/55/72 (2)</t>
  </si>
  <si>
    <t>Замок врізний К3 PC правий нержавіюча сталь матова 24/55/72 (2)</t>
  </si>
  <si>
    <t>Замок врізний C3 PC латунь полірована 55/24 лівий</t>
  </si>
  <si>
    <t>Замок врізний C3 PC латунь полірована 55/24 правий</t>
  </si>
  <si>
    <t>Замок врізний К3 PC лівий нержавіюча сталь матова 20/60/72 (2) U</t>
  </si>
  <si>
    <t>Замок врізний C3 PC нерж. сталь 60/20 правий</t>
  </si>
  <si>
    <t>Замок HD-M-lock C3 PC ,латунь,полір.DL60/20</t>
  </si>
  <si>
    <t>Замок врізний лівий сталь оцинкована</t>
  </si>
  <si>
    <t>Накладка під ручку алюміній анодований</t>
  </si>
  <si>
    <t>Відповідна планка сталь оцинкована</t>
  </si>
  <si>
    <t>Замок врізний К3 PC лівий нержавіюча сталь матова 20/60/72мм (2) U</t>
  </si>
  <si>
    <t>Замок врізний правий сталь оцинкована</t>
  </si>
  <si>
    <t>Ручка для холодильників подвійна алюміній анодований</t>
  </si>
  <si>
    <t>Замок врізний HD-M-lock C3 PC ,нерж. сталь матова DL60/24, по DIN правий</t>
  </si>
  <si>
    <t>Замок врізний HD-M-lock C3 PC ,латунь,полірована DL60/24, по DIN правий</t>
  </si>
  <si>
    <t>Замок врізний HD C3 PC лівий нержавіюча сталь матова 65/20</t>
  </si>
  <si>
    <t>Замок врізний HD C3 PC лівий сталевий полірований 65/20</t>
  </si>
  <si>
    <t>Накладка під ручку PC алюміній анодований</t>
  </si>
  <si>
    <t>Замок врізний K3 PC правий, латунь, полірована 65/20</t>
  </si>
  <si>
    <t>Замок врізний К3 PC лівий нержавіюча сталь матова 24/65/72 (2) U</t>
  </si>
  <si>
    <t>Замок врізний К3 PC правий нержавіюча сталь матова 24/65/72 (2) U</t>
  </si>
  <si>
    <t>Замок врізний для дверей об'єктного типу з проф. циліндром латунь полірована DL65/24</t>
  </si>
  <si>
    <t>Замок врізний для дверей об'єктного типу з проф. циліндром латунь полірована DR65/24</t>
  </si>
  <si>
    <t>Замок врізний К3 WC лівий сталь колір: срібний 24/65/72 (2) U</t>
  </si>
  <si>
    <t>Замок врізний К3 WC лівий нержавіюча сталь матова 20/55/78 (1) U</t>
  </si>
  <si>
    <t>Замок врізний К3 WC правий нержавіюча сталь 20/55/78 (1)</t>
  </si>
  <si>
    <t>Замок врізний К3 WC лівий латунь полірований 20/55/78 (1)</t>
  </si>
  <si>
    <t>Замок врізний К3 WC правий латунь полірований 20/55/78 (1)</t>
  </si>
  <si>
    <t>Замок врізний К3 WC лівий сталь колір: срібний 20/55/78 (1) U</t>
  </si>
  <si>
    <t>Замок врізний К3 WC правий сталь колір: срібний 20/55/78 (1) U</t>
  </si>
  <si>
    <t>Замок врізний К3 WC лівий латунь полірований 55/24</t>
  </si>
  <si>
    <t>Замок врізний К3 WC лівий нержавіюча сталь 60/20/78 (1)</t>
  </si>
  <si>
    <t>Замок врізний К3 WC правий нержавіюча сталь 60/20/78 (1)</t>
  </si>
  <si>
    <t>Замок врізний К3 WC лівий латунь полірований 60/24</t>
  </si>
  <si>
    <t>Замок врізний K3 WC лівий нержавіюча сталь матовий 20/65/78 (1)</t>
  </si>
  <si>
    <t>Замок дверний HD-M-lockC3 для ванної кімнати латунь поліров.DL65/20</t>
  </si>
  <si>
    <t>Замок врізний HD C3 WC правий сталевий полірований 65/20</t>
  </si>
  <si>
    <t>Замок врізний CB лівий 55/20 колір срібний</t>
  </si>
  <si>
    <t>Замок врізний CB лівий нержавіюча сталь матовий 20/55/72 (2)</t>
  </si>
  <si>
    <t>Замок врізний CB правий нержавіюча сталь матовий 20/55/72 (2)</t>
  </si>
  <si>
    <t>Замок врізний CB лівий латунь полірована 55/20</t>
  </si>
  <si>
    <t>Замок врізний CB правий латунь полірована 55/20</t>
  </si>
  <si>
    <t>Замок врізний WC лівий 55/20 колір срібний</t>
  </si>
  <si>
    <t>Замок врізний WC лівий нержавіюча сталь матовий 20/55/78 (1)</t>
  </si>
  <si>
    <t>Замок врізний WC правий нержавіюча сталь матовий 20/55/78 (1)</t>
  </si>
  <si>
    <t>Замок врізний WC лівий латунь полірований 20/55/78 (1)</t>
  </si>
  <si>
    <t>Замок врізний WC правий латунь полірований 20/55/78 (1)</t>
  </si>
  <si>
    <t>Замок врізний PC лівий нержавіюча сталь матовий 20/55/72 (2)</t>
  </si>
  <si>
    <t>Замок врізний PC правий нержавіюча сталь матовий 20/55/72 (2)</t>
  </si>
  <si>
    <t>Замок врізний PC лівий латунь полірований 20/55/72 (2)</t>
  </si>
  <si>
    <t>Замок врізний PC правий латунь полірований 20/55/72 (2)</t>
  </si>
  <si>
    <t>Замок WC 235х20/55 мм, лів., нерж. сталь, матов.</t>
  </si>
  <si>
    <t>Замок WC 235х20/55 мм, прав., нерж. сталь, матов.</t>
  </si>
  <si>
    <t>Замок засув-заціпка сталевий нікельований 44/8/25мм (1)</t>
  </si>
  <si>
    <t>Замок врізний К3 WC лівий нержавіюча сталь матова 24/65/78 (1) U</t>
  </si>
  <si>
    <t>Замок врізний К3 WC правий нержавіюча сталь матова 24/65/78 (1) U</t>
  </si>
  <si>
    <t>Вставка для врізного замка CB закриття 1</t>
  </si>
  <si>
    <t>Вставка для врізного замка CB закриття 2</t>
  </si>
  <si>
    <t>Вставка для врізного замка CB закриття 3</t>
  </si>
  <si>
    <t>Вставка для врізного замка CB закриття 4</t>
  </si>
  <si>
    <t>Вставка для врізного замка CB закриття 5</t>
  </si>
  <si>
    <t>Вставка для врізного замка CB закриття 6</t>
  </si>
  <si>
    <t>Вставка для врізного замка CB закриття 7</t>
  </si>
  <si>
    <t>Вставка для врізного замка CB закриття 8</t>
  </si>
  <si>
    <t>Вставка для врізного замка CB закриття 9</t>
  </si>
  <si>
    <t>Вставка для врізного замка CB закриття 10</t>
  </si>
  <si>
    <t>Замок врізний К2 CB лівий латунь полірований 18/55/72 (2)</t>
  </si>
  <si>
    <t>Замок врізний К2 CB правий латунь полірований 18/55/72 (2)</t>
  </si>
  <si>
    <t>Замок врізний CB лівий сталь колір: срібло 235х18/20/24мм відстань від центру отвору для ключа до краю 55мм</t>
  </si>
  <si>
    <t>Замок врізний CB правий сталь колір: срібло 235х18/20/24мм відстань від центру отвору для ключа до краю 55мм</t>
  </si>
  <si>
    <t>Замок врізний CB лівий сталь колір: золото 235х18/20/24мм відстань від центру отвору для ключа до краю 55мм</t>
  </si>
  <si>
    <t>Замок врізний CB правий сталь колір: золото 235х18/20/24мм відстань від центру отвору для ключа до краю 55мм</t>
  </si>
  <si>
    <t>Замок врізний CB правий нержавіюча сталь колір матовий 235х18/20/24мм відстань від центру отвору для ключа до краю 55мм</t>
  </si>
  <si>
    <t>Замок- ВВ 55/20х235 мм, лівий, латунь поліров.</t>
  </si>
  <si>
    <t>Замок врізний CB правий латунь полірована 235х18/20/24мм відстань від центру отвору для ключа до краю 55мм</t>
  </si>
  <si>
    <t>Замок врізний CB латунь полірована правий 55/24 мм</t>
  </si>
  <si>
    <t>Замок врізний C2 PC срібляст. DL55/18</t>
  </si>
  <si>
    <t>Замок врізний К2 PC правий сталь колір: срібний 18/55/72 (2)</t>
  </si>
  <si>
    <t>Замок врізний К2 PC лівий сталевий колір: золотий 18/55/72 (2)</t>
  </si>
  <si>
    <t>Замок врізний К2 PC правий сталевий колір: золотий 18/55/72 (2)</t>
  </si>
  <si>
    <t>Замок врізний К2 PC лівий нержавіюча сталь матовий 18/55/72 (2)</t>
  </si>
  <si>
    <t>Замок врізний К2 PC правий нержавіюча сталь матовий 18/55/72 (2)</t>
  </si>
  <si>
    <t>Замок врізний К2 PC лівий латунь полірована 18/55/72 (2) U</t>
  </si>
  <si>
    <t>Замок врізний К2 PC правий латунь полірована 18/55/72 (2) U</t>
  </si>
  <si>
    <t>Замок врізний C2 WC срібляст.DR55/18</t>
  </si>
  <si>
    <t>Замок врізний К2 WC лівий сталевий колір: золотий 18/55/78 (1)</t>
  </si>
  <si>
    <t>Замок врізний К2 WC правий сталевий колір: золотий 18/55/78 (1)</t>
  </si>
  <si>
    <t>Замок врізний К2 WC лівий нержавіюча сталь матовий 18/55/78 (1)</t>
  </si>
  <si>
    <t>Замок врізний К2 WC правий нержавіюча сталь матовий 18/55/78 (1)</t>
  </si>
  <si>
    <t>Замок врізний К2 WC лівий латунь полірована 18/55/78 (1) U</t>
  </si>
  <si>
    <t>Замок врізний К2 WC правий латунь полірована 18/55/78 (1) U</t>
  </si>
  <si>
    <t>Замок врізний WC лівий сталь колір: срібло 235х18/20/24мм відстань від центру отвору для ключа до краю 55мм</t>
  </si>
  <si>
    <t>Замок врізний WC правий сталь колір: срібло 235х18/20/24мм відстань від центру отвору для ключа до краю 55мм</t>
  </si>
  <si>
    <t>Замок врізний WC лівий сталь колір: золото 235х18/20/24мм відстань від центру отвору для ключа до краю 55мм</t>
  </si>
  <si>
    <t>Замок врізний WC правий сталь колір: золото 235х18/20/24мм відстань від центру отвору для ключа до краю 55мм</t>
  </si>
  <si>
    <t>Замок врізний WC лівий нержавіюча сталь колір матовий 235х18/20/24мм відстань від центру отвору для ключа до краю 55мм</t>
  </si>
  <si>
    <t>Замок врізний WC правий нержавіюча сталь колір матовий 235х18/20/24мм відстань від центру отвору для ключа до краю 55мм</t>
  </si>
  <si>
    <t>Замок врізний WC правий латунь полірована 235х18/20/24мм відстань від центру отвору для ключа до краю 55мм</t>
  </si>
  <si>
    <t>Замок врізний C2 WC нержавіюча сталь лівий 55/24 мм</t>
  </si>
  <si>
    <t>Замок врізний C2 WC нержавіюча сталь правий 55/24 мм</t>
  </si>
  <si>
    <t>Замок врізний WC латунь полірована лівий 55/24 мм</t>
  </si>
  <si>
    <t>Замок HD-M-lock C3 WC,нержавіюч.сталь DL65/20</t>
  </si>
  <si>
    <t>Замок HD-M-lock C3 WC нержавіюч.сталь DR65/20</t>
  </si>
  <si>
    <t>Замок PZ, DL60 планка 24х235 мм, лівий, ст.нерж.</t>
  </si>
  <si>
    <t>Замок HD-M-lock C3 PC латунь полірована 60/24 лівий 334SL</t>
  </si>
  <si>
    <t>Замок HD-M-lock C3 PC латунь полірована 60/24 правий 334SL</t>
  </si>
  <si>
    <t>Замок-PZ, DL65 мм, планка 24х235 мм, лівий,срібляс</t>
  </si>
  <si>
    <t>Замок-PZ, DL65 мм, планка 24х235 мм, лів., нерж.ст</t>
  </si>
  <si>
    <t>Замок-PZ, DL65 мм, планка 24х235 мм,прав., нерж.ст</t>
  </si>
  <si>
    <t>Замок врізний C3 PC латунь полірована 65/24 лівий</t>
  </si>
  <si>
    <t>Замок врізний C3 PC латунь полірована 65/24 правий</t>
  </si>
  <si>
    <t>Замок врізний PC лівий сталевий колір: срібний лакований 20х60х72мм</t>
  </si>
  <si>
    <t>Замок врізний К4 WC з профільним циліндром нержавіюча сталь, матовий по DIN лівий 65/20 мм</t>
  </si>
  <si>
    <t>Замок врізний К4 WC з профільним циліндром нержавіюча сталь, матовий по DIN лівий 65/24 мм</t>
  </si>
  <si>
    <t>Замок врізний К4 WC з профільним циліндром нержавіюча сталь, матовий по DIN правий 65/24 мм</t>
  </si>
  <si>
    <t>Замок WC, DL80/20 мм, 4 клас, лівий, ст.нерж.</t>
  </si>
  <si>
    <t>Замок WC, DR80/20 мм, 4 клас, правий, ст.нерж.</t>
  </si>
  <si>
    <t>Замок врізний К4 WC з профільним циліндром нержавіюча сталь, матовий по DIN лівий 80/24 мм</t>
  </si>
  <si>
    <t>Замок WC, DL60/20мм, 3 клас, лівий, ст.нерж.</t>
  </si>
  <si>
    <t>Врізний замок HD-M, модель 434SL клас 4, правий , нержавіюча сталь, ширина лицьової планки 24мм, розмір до ручки 60мм</t>
  </si>
  <si>
    <t>Замок врізний CB лівий/правий латунь полірована 20/55/72мм (2)</t>
  </si>
  <si>
    <t>Замок врізний CB лівий/правий сталь колір: срібний 20/55/72 (2) U</t>
  </si>
  <si>
    <t>Замок врізний CB лівий/правий нержавіюча сталь матова 24/55/72 (2) U</t>
  </si>
  <si>
    <t>Замок врізний CB лівий/правий сталь колір: срібний 24/55/72 (2) U</t>
  </si>
  <si>
    <t>Замок врізний WC лівий/правий латунь полірована 20/55/78мм (1)</t>
  </si>
  <si>
    <t>Замок врізний PC лівий/правий латунь полірована 20/55/72 (2)</t>
  </si>
  <si>
    <t>Замок врізний PC лівий/правий сталь колір: срібний 20/55/72 (2)</t>
  </si>
  <si>
    <t>Замок врізний PC лівий/правий нержавіюча сталь матова 24/55/72 (2) U</t>
  </si>
  <si>
    <t>Замок врізний PC лівий/правий сталь колір: срібний 24/55/72 (2) U</t>
  </si>
  <si>
    <t>Відповідна планка до магнітного замка нержавіюча сталь матова</t>
  </si>
  <si>
    <t>Магнітний замок з дверною ручкою Dione нержавіюча сталь матова 55/20 по DIN лівий/правий</t>
  </si>
  <si>
    <t>Магнітний замок з дверною ручкою Dione нержавіюча сталь матова 55/20 по DIN лівиий</t>
  </si>
  <si>
    <t>Магнітний замок з дверною ручкою Dione нержавіюча сталь матова 55/20 по DIN правий</t>
  </si>
  <si>
    <t>Магнітний замок з дверною ручкою Venix нержавіюча сталь матова 55/20 по DIN лівий</t>
  </si>
  <si>
    <t>Магнітний замок з дверною ручкою Venix нержавіюча сталь матова 55/20 по DIN правий</t>
  </si>
  <si>
    <t>Магнітний замок з дверною ручкою Vigo нержавіюча сталь матова 55/20 по DIN лівий/правий</t>
  </si>
  <si>
    <t>Магнітний замок з дверною ручкою Vigo нержавіюча сталь матова 55/20 по DIN лівий</t>
  </si>
  <si>
    <t>Магнітний замок з дверною ручкою Vigo нержавіюча сталь матова 55/20 по DIN правий</t>
  </si>
  <si>
    <t>Магнітний замок з дверною ручкою Pallene нержавіюча сталь матова 55/20 по DIN лівий/правий</t>
  </si>
  <si>
    <t>Магнітний замок з дверною ручкою Pallene нержавіюча сталь матова 55/20 по DIN лівий</t>
  </si>
  <si>
    <t>Магнітний замок з дверною ручкою Pallene нержавіюча сталь матова 55/20 по DIN правий</t>
  </si>
  <si>
    <t>Магнітний замок з дверною ручкою Planum нержавіюча сталь матова 55/20 по DIN лівий/правий</t>
  </si>
  <si>
    <t>Магнітний замок з дверною ручкою Planum нержавіюча сталь матова 55/20 по DIN лівий</t>
  </si>
  <si>
    <t>Магнітний замок з дверною ручкою Planum нержавіюча сталь матова 55/20 по DIN правий</t>
  </si>
  <si>
    <t>Магнітна вставка до відповідної планки</t>
  </si>
  <si>
    <t>Монтажний комплект Venix-Planum для товщини дверей 44-49мм</t>
  </si>
  <si>
    <t>Монтажний комплект Venix-Planum для товщини дверей 50-55мм</t>
  </si>
  <si>
    <t>Монтажний комплект Venix-Planum для товщини дверей 56-62мм</t>
  </si>
  <si>
    <t>Монтажний комплект Vigo-Pallene для товщини дверей 44-49мм</t>
  </si>
  <si>
    <t>Монтажний комплект Vigo-Pallene для товщини дверей 50-55 мм</t>
  </si>
  <si>
    <t>Монтажний комплект Vigo-Pallene для товщини дверей 56-62 мм</t>
  </si>
  <si>
    <t>Замок врізний BB лівий сталь, колір сріблястий 55/16мм</t>
  </si>
  <si>
    <t>Замок врізний BB правий сталь, колір сріблястий 55/16мм</t>
  </si>
  <si>
    <t>Замок врізний WC лівий сталь, колір сріблястий 55/16мм</t>
  </si>
  <si>
    <t>Замок врізний WC правий сталь, колір сріблястий 55/16мм</t>
  </si>
  <si>
    <t>Замок врізний PC лівий сталевий колір: латунь лакований 65/92/20</t>
  </si>
  <si>
    <t>Замок врізний PC правий сталевий колір: латунь лакований 65/92/20</t>
  </si>
  <si>
    <t>Замок врізний PC лівий сталевий колір: сріблястий 65/92/20</t>
  </si>
  <si>
    <t>Замок врізний PC лівий нержавіюча сталь 65/92/20</t>
  </si>
  <si>
    <t>Замок врізний PC правий нержавіюча сталь 65/92/20</t>
  </si>
  <si>
    <t>Замок врізний PC лівий латунь полірований 65/92/20</t>
  </si>
  <si>
    <t>Замок врізний PC правий латунь полірований 65/92/20</t>
  </si>
  <si>
    <t>Замок врізний PC лівий нержавіюча сталь 80/30/10</t>
  </si>
  <si>
    <t>Замок врізний PC правий нержавіюча сталь 80/30/10</t>
  </si>
  <si>
    <t>Замок GL PC,нержавіюча сталь по DIN лівий 30/20</t>
  </si>
  <si>
    <t>Замок правий 30 мм, планка нерж. сталь</t>
  </si>
  <si>
    <t>Замок GL PC,нержавіюча сталь по DIN лівий 40/20</t>
  </si>
  <si>
    <t>Замок GL PC,нержавіюча сталь по DIN праивй 40/20</t>
  </si>
  <si>
    <t>Замок врізний з серцевиною нержав ст. мат. DL 45/2</t>
  </si>
  <si>
    <t>Замок врізний з серцевиною нержав ст. мат. DR 45/2</t>
  </si>
  <si>
    <t>Замок врізний K3 PC нержвіюча сталь лівий 55/20</t>
  </si>
  <si>
    <t>Замок врізний K3 PC нержвіюча сталь лівий 60/20</t>
  </si>
  <si>
    <t>Замок врізний K3 PC нержвіюча сталь лівий 65/20</t>
  </si>
  <si>
    <t>Замок врізний K3 PC нержвіюча сталь правий 65/20</t>
  </si>
  <si>
    <t>Замок врізний PC лівий 55/20мм</t>
  </si>
  <si>
    <t>Замок врізний PC лівий нержавіюча сталь матовий 20/55/72</t>
  </si>
  <si>
    <t>Замок врізний нержавіюч.ст.DL60/8/20</t>
  </si>
  <si>
    <t>Замок врізний PC лівий з блокувальною защіпкою нержавіюча сталь 20/65/72 (2)</t>
  </si>
  <si>
    <t>Замок врізний PC правий з блокувальною защіпкою нержавіюча сталь 20/65/72 (2)</t>
  </si>
  <si>
    <t>Замок врізний PC лівий з блокувальною защіпкою нержавіюча сталь 24/65/72 (2)</t>
  </si>
  <si>
    <t>Замок врізний PC правий з блокувальною защіпкою нержавіюча сталь 24/65/72 (2)</t>
  </si>
  <si>
    <t>Замок врізний лівий M PC SL нержавіюча сталь 55/20</t>
  </si>
  <si>
    <t>Замок врізний PC SL нержавіюча сталь лівий 80/20</t>
  </si>
  <si>
    <t>Замок врізний M PC SL нержавіюча сталь лівий 80/24</t>
  </si>
  <si>
    <t>Замок врізний M PC SL нержавіюча сталь правий 80/24</t>
  </si>
  <si>
    <t>Замок врізний лівий PC SL нержавіюча сталь 55/20</t>
  </si>
  <si>
    <t>Замок врізний правий PC SL нержавіюча сталь 55/20</t>
  </si>
  <si>
    <t>Замок врізний правий PC SL нержавіюча сталь 55/24</t>
  </si>
  <si>
    <t>Замок врізний лівий PC SL золото 55/20</t>
  </si>
  <si>
    <t>Замок врізний правий PC SL золото 55/20</t>
  </si>
  <si>
    <t>Замок врізний лівий PC SL золото 55/24</t>
  </si>
  <si>
    <t>Замок врізний правий PC SL золото 55/24</t>
  </si>
  <si>
    <t>Замок врізний SLFPPC нержавіюч.ст.DR65/20</t>
  </si>
  <si>
    <t>Замок врізний лівий PC FP золото 55/20</t>
  </si>
  <si>
    <t>Замок врізний правий PC FP золото 55/20</t>
  </si>
  <si>
    <t>Замок врізний РС SL нержавіюча сталь лівий 55/20 мм</t>
  </si>
  <si>
    <t>Замок врізний для DT 400 К3 PC лівий нержавіюча сталь відкриття назовні 20/55/72 (1)</t>
  </si>
  <si>
    <t>Замок врізний РС SL нержавіюча сталь правий 55/20 мм</t>
  </si>
  <si>
    <t>Замок врізний для DT 400 К3 PC лівий нержавіюча сталь відкриття назовні 24/55/72 (1)</t>
  </si>
  <si>
    <t>Замок врізний з защіпкою лівий K3 PC нержавіюча сталь 55/20мм</t>
  </si>
  <si>
    <t>Замок врізний з фіксатором WC лат.поліров.55/20</t>
  </si>
  <si>
    <t>Замок врізний PC на засув сталь колір: срібний лакований 20/55мм</t>
  </si>
  <si>
    <t>Замок врізний з защіпкою PC нержавіюча сталь 55/20</t>
  </si>
  <si>
    <t>Замок врізний з защіпкою PC латунь полірована 55/20</t>
  </si>
  <si>
    <t>Замок врізний з засувкою PC лівий/правий нержавіюча сталь матова 24/55 (2) П з відповідною планкою</t>
  </si>
  <si>
    <t>Замок врізний WC нержавіюча сталь матова 55/24 мм</t>
  </si>
  <si>
    <t>Замок врізний з фіксатором WC нержавіюча сталь полірована 55/24</t>
  </si>
  <si>
    <t>Замок врізний PC нержавіюча сталь матова 55/24 мм</t>
  </si>
  <si>
    <t>Замок врізний магнітний B-FORTY WC, хром матовий, 18X196 мм</t>
  </si>
  <si>
    <t>Замок врізний магнітний B-FORTY PC 8мм сталь хромована матова 18/50/85 U</t>
  </si>
  <si>
    <t>Замок врізний магнітний B-FORTY WC 8/6мм сталь хромована матова 18/50/90 U</t>
  </si>
  <si>
    <t>Замок врізний 2001 мод. 290 PC лівий/правий хром сатин 18/50/85мм</t>
  </si>
  <si>
    <t>Замок врізний магнітний B-FORTY WC, хром полірований, 18X196 мм</t>
  </si>
  <si>
    <t>Замок врізний WС нержавіюча сталь 55/20мм</t>
  </si>
  <si>
    <t>Замок врізний WС срібний 55/20мм</t>
  </si>
  <si>
    <t>Замок врізний РС нержавіюча сталь 55/20мм</t>
  </si>
  <si>
    <t>Замок врізний РС сталь колір сірий 55/20мм</t>
  </si>
  <si>
    <t>Замок врізний РС нержавіюча сталь колір сірий 65/20мм</t>
  </si>
  <si>
    <t>Замок магнітний WC 18х196мм сталь покриття: латунь полірована 8/6мм</t>
  </si>
  <si>
    <t>Замок магнітний WC 18х196мм сталь хромована полірована 8/6мм</t>
  </si>
  <si>
    <t>Замок магнітний WC 18х196мм сталь хромована матова 8/6мм</t>
  </si>
  <si>
    <t>Замок магнітний WC 18х196мм сталь колір: стара бронза 8/6мм</t>
  </si>
  <si>
    <t>Замок врізний магнітний WC чорний матовий 18x196 мм</t>
  </si>
  <si>
    <t>Замок магнітний WC 18х196мм сталь колір: іржа 8/6мм</t>
  </si>
  <si>
    <t>Замок магнітний WC 18х196мм сталь нікельована полірована 8/6мм</t>
  </si>
  <si>
    <t>Замок магнітний WC 18х196мм сталь колір: бронза 8/6мм</t>
  </si>
  <si>
    <t>Замок магнітний WC 18х196мм сталь хромована полірована 8/8мм</t>
  </si>
  <si>
    <t>Замок магнітний WC 18х196мм сталь хромована матова 8/8мм</t>
  </si>
  <si>
    <t>Замок магнітний PC 18х196мм сталь покриття: латунь полірована 8мм</t>
  </si>
  <si>
    <t>Замок магнітний PC 18х196мм сталь хромована полірована 8мм</t>
  </si>
  <si>
    <t>Замок магнітний PC 18х196мм сталь хромована матова 8мм</t>
  </si>
  <si>
    <t>Замок магнітний PC 18х196мм сталь колір: стара бронза 8мм</t>
  </si>
  <si>
    <t>Замок магнітний PC 18х196мм сталь колір: іржа 8мм</t>
  </si>
  <si>
    <t>Замок магнітний PC 18х196мм сталь нікельована полірована 8мм</t>
  </si>
  <si>
    <t>Замок магнітний PC 18х196мм сталь колір: бронза 8мм</t>
  </si>
  <si>
    <t>Замок врізний B-BITTER WC хромований матовий 95мм 8/6мм18х196мм</t>
  </si>
  <si>
    <t>Відповідна планка G507 сталь хромована матова</t>
  </si>
  <si>
    <t>Відповідна планка GF45 хромована матова</t>
  </si>
  <si>
    <t>Замок врізний магнітний B-FORTY PC, хром полірований, 18X196 мм</t>
  </si>
  <si>
    <t>Защелка 235 мм, планка ст. сріб.лак. 18 мм, ліва</t>
  </si>
  <si>
    <t>Защелка 235 мм, планка ст. сріб.лак. 18 мм, прав.</t>
  </si>
  <si>
    <t>Защелка 235 мм, планка нерж. сталь 18 мм, ліва</t>
  </si>
  <si>
    <t>Защелка 235 мм, планка нерж. сталь 18 мм, прав.</t>
  </si>
  <si>
    <t>Замок врізний з защіпкою C3, нержавіюч.сталь DL55</t>
  </si>
  <si>
    <t>Замок врізний з защіпкою C3,нержавіюч.сталь DR55/2</t>
  </si>
  <si>
    <t>Замок врізний С3 нержавіюча сталь лівий 55/24 мм</t>
  </si>
  <si>
    <t>Замок врізний С3 нержавіюча сталь лівий 65/20 мм</t>
  </si>
  <si>
    <t>Замок врізний С3 нержавіюча сталь правий 65/20 мм</t>
  </si>
  <si>
    <t>Магнітний замок CB антична бронза 50/R18</t>
  </si>
  <si>
    <t>Замок врізний з защіпкою К3 лівий сталь колір: срібний лакований 20/55 U з відповідною планкою</t>
  </si>
  <si>
    <t>Замок врізний з защіпкою К3 правий сталь колір: срібний лакований 20/55 U з відповідною планкою</t>
  </si>
  <si>
    <t>Замок врізний з защіпкою К3 лівий нержавіюча сталь матова 20/55 U з відповідною планкою</t>
  </si>
  <si>
    <t>Замок врізний з защіпкою К3 правий нержавіюча сталь матова 20/55 U з відповідною планкою</t>
  </si>
  <si>
    <t>Замок врізний з защіпкою К3 лівий латунь полірована 20/55 U з відповідною планкою</t>
  </si>
  <si>
    <t>Замок врізний з защіпкою К3 правий латунь полірована 20/55 U з відповідною планкою</t>
  </si>
  <si>
    <t>Замок-защіпка врізний лівий/правий нержавіюча сталь матова 24/55 U з відповідною планкою</t>
  </si>
  <si>
    <t>Замок врізний з защіпкою 55/24 нержавіюча сталь, колір латуні</t>
  </si>
  <si>
    <t>Замок врізний з защіпкою К3 лівий/правий нержавіюча сталь полірована 24/55 П</t>
  </si>
  <si>
    <t>Замок врізний механічний PC чорний матовий 18x196 мм</t>
  </si>
  <si>
    <t>Замок врізний магнітний PC чорний матовий 18x196 мм</t>
  </si>
  <si>
    <t>Замок врізний WC 18х196мм сталь покриття: латунь полірована 8/6мм</t>
  </si>
  <si>
    <t>Замок врізний WC 18х196мм сталь хромована полірована 8/6мм</t>
  </si>
  <si>
    <t>Замок врізний WC 18х196мм сталь хромована матова 8/6мм</t>
  </si>
  <si>
    <t>Замок врізний WC 18х196мм сталь колір: стара бронза 8/6мм</t>
  </si>
  <si>
    <t>Замок врізний механічний WC чорний матовий 18x196 мм</t>
  </si>
  <si>
    <t>Замок врізний WC 18х196мм сталь колір: іржа 8/6мм</t>
  </si>
  <si>
    <t>Замок врізний WC 18х196мм сталь нікельована полірована 8/6мм</t>
  </si>
  <si>
    <t>Замок врізний WC 18х196мм сталь колір: бронза 8/6мм</t>
  </si>
  <si>
    <t>Замок врізний WC 18х196мм сталь хромована полірована 8/8мм</t>
  </si>
  <si>
    <t>Замок врізний WC 18х196мм сталь хромована матова 8/8мм</t>
  </si>
  <si>
    <t>Замок врізний PC 18х196мм сталь покриття: латунь полірована 8мм</t>
  </si>
  <si>
    <t>Замок врізний PC 18х196мм сталь хромована полірована 8мм</t>
  </si>
  <si>
    <t>Замок врізний PC 18х196мм сталь хромована матова 8мм</t>
  </si>
  <si>
    <t>Замок врізний PC 18х196мм сталь колір: стара бронза 8мм</t>
  </si>
  <si>
    <t>Замок врізний PC 18х196мм сталь колір: іржа 8мм</t>
  </si>
  <si>
    <t>Замок врізний PC 18х196мм сталь нікельована полірована 8мм</t>
  </si>
  <si>
    <t>Замок врізний PC 18х196мм сталь колір: бронза 8мм</t>
  </si>
  <si>
    <t>Замок врізний магнітний B-FIVE WC хром полірований 18x196 мм</t>
  </si>
  <si>
    <t>Замок врізний роликовий сталевий колір: срібний лакований 24мм</t>
  </si>
  <si>
    <t>Замок врізний роликовий нержавіюча сталь матовий 24мм</t>
  </si>
  <si>
    <t>Замок врізний роликовий латунь полірований 24мм</t>
  </si>
  <si>
    <t>Замок з ролик. язичком для проф. циліндра срібляст.55/24</t>
  </si>
  <si>
    <t>Замок з ролик. язичком для проф. циліндра нержавійка колір матовий 55/24</t>
  </si>
  <si>
    <t>Фіксатор-защіпка роликова, 145х24 мм, латунь, полі</t>
  </si>
  <si>
    <t>Замок з роликом PC сталь колір: срібний 24/55 (2) U з відповідною планкою</t>
  </si>
  <si>
    <t>Замок з роликом PC нержавіюча сталь матова 24/55 (2) U з відповідною планкою</t>
  </si>
  <si>
    <t>Замок з роликом PC латунь полірована 24/55 (2) U з відповідною планкою</t>
  </si>
  <si>
    <t>Фіксатор-защіпка роликова, 76 мм, латунь, поліров</t>
  </si>
  <si>
    <t>Фіксатор-защіпка роликова нержавіюча сталь матова 76х22мм</t>
  </si>
  <si>
    <t>Замок врізний для розсувних дверей CB сталевий колір: срібний 20/55 з відповідною планкою і ключем</t>
  </si>
  <si>
    <t>Замок врізний для розсувних дверей СВ нержавіюча сталь 55/20 мм</t>
  </si>
  <si>
    <t>Замок для розсувних дверей нержавіюча сталь матова 55/20</t>
  </si>
  <si>
    <t>Замок для розсувних дверей PZ сталь, колір: старовинне срібло 55/20</t>
  </si>
  <si>
    <t>Замок для розсувних дверей з зацепом, сталь лаков.</t>
  </si>
  <si>
    <t>Замок для розсувних дверей з зацепом, сталь нержав</t>
  </si>
  <si>
    <t>Замикаючий механізм 60/16 мм Н=2350 мм</t>
  </si>
  <si>
    <t>Замок Silent-Stop PC оцинкований</t>
  </si>
  <si>
    <t>Планка відповідна універсальна</t>
  </si>
  <si>
    <t>Ручка врізна WC д/дверей 44-70 мм,латунь, нік.,мат</t>
  </si>
  <si>
    <t>Ручка врізна PC д/дверей 44-70 мм,латунь, нік.,мат</t>
  </si>
  <si>
    <t>Ручка для розсувних дверей 135х30 мм, алюм., анод.</t>
  </si>
  <si>
    <t>Замок для розсувних дверей WC,латунь,нікельов.50/1</t>
  </si>
  <si>
    <t>Замок WC д/розсувн. двер.ручк.D57 мм, латунь полір</t>
  </si>
  <si>
    <t>Замок для розсувних дверей CB,латунь,нікельов..50/</t>
  </si>
  <si>
    <t>Врізний замок ВВ з врізною ручкою латунь полірована 50/16</t>
  </si>
  <si>
    <t>Замок для розсувних дверей WC,латунь,нікельов.50/16</t>
  </si>
  <si>
    <t>Замок для розсувних дверей WC,латунь,полір. 50/16</t>
  </si>
  <si>
    <t>Замок для розсувних дверей WC,латунь, воронена з подовгастою врізною ручкою 50/16</t>
  </si>
  <si>
    <t>Ручка-скоба латунь, нікельована, полірована</t>
  </si>
  <si>
    <t>Ручка-скоба латунь, хромована, полірована</t>
  </si>
  <si>
    <t>Замок для розсувних дверей з кнопкою нержавіюча сталь 20</t>
  </si>
  <si>
    <t>Замок для розсувних дверей з кнопкою нержавіюча сталь 20 срібний</t>
  </si>
  <si>
    <t>Замок для розсувних дверей CB нержавіюча сталь матова 20/55 U</t>
  </si>
  <si>
    <t>Замок для розсувних дверей CB латунь полірована 20/55 U</t>
  </si>
  <si>
    <t>Замок для розсувних дверей CB сталь колір: срібний 20/55 U</t>
  </si>
  <si>
    <t>Замок для розсувних дверей PC нержавіюча сталь 55/20</t>
  </si>
  <si>
    <t>Замок для розсувних дверей з проф. циліндром, латунь полірована.55/20</t>
  </si>
  <si>
    <t>Замок для розсувних дверей з проф. циліндром, сталь колір сріблястий 55/20</t>
  </si>
  <si>
    <t>Замок для розсувних дверей PC нержавіюча сталь 20/55</t>
  </si>
  <si>
    <t>Замок для розсувних дверей РС 55/20 сталевий колір: срібний лакований</t>
  </si>
  <si>
    <t>Комплект замка для розсувних дверей латунь колір: бронза</t>
  </si>
  <si>
    <t>Комплект замка для розсувних дверей латунь колір: іржа</t>
  </si>
  <si>
    <t>Комплект замка для розсувних дверей латунь хромована полірована</t>
  </si>
  <si>
    <t>Комплект замка для розсувних дверей латунь полірована</t>
  </si>
  <si>
    <t>Замок для розсувних дверей PC нержавіюча сталь 20/65</t>
  </si>
  <si>
    <t>Замок для розсувних дверей PC сталь, колір сірий 20/65</t>
  </si>
  <si>
    <t>Замок B No-Ha Mini WC сталь хромована матова 6мм</t>
  </si>
  <si>
    <t>Замок B No-Ha Mini сталь хромована матова 6мм</t>
  </si>
  <si>
    <t>Замок врізний механічний WC латунь полірована 18x196мм з відповідною планкою та чотирма шурупами 3.5х20мм</t>
  </si>
  <si>
    <t>Замок врізний механічний WC хром полірований 18x196мм з відповідною планкою та чотирма шурупами 3.5х20мм</t>
  </si>
  <si>
    <t>Замок врізний механічний WC хром матовий 18x196мм з відповідною планкою та чотирма шурупами 3.5х20мм</t>
  </si>
  <si>
    <t>Замок врізний механічний WC антична бронза 18x196мм з відповідною планкою та чотирма шурупами 3.5х20мм</t>
  </si>
  <si>
    <t>Замок врізний механічний WC нікель полірований 18x196мм з відповідною планкою та чотирма шурупами 3.5х20мм</t>
  </si>
  <si>
    <t>Замок врізний механічний WC бронза 18x196мм з відповідною планкою та чотирма шурупами 3.5х20мм</t>
  </si>
  <si>
    <t>Замок врізний механічний PC латунь полірована 18x196мм з відповідною планкою та чотирма шурупами 3.5х20мм</t>
  </si>
  <si>
    <t>Замок врізний механічний PC хром полірований 18x196мм з відповідною планкою та чотирма шурупами 3.5х20мм</t>
  </si>
  <si>
    <t>Замок врізний механічний PC хром матовий 18x196мм з відповідною планкою та чотирма шурупами 3.5х20мм</t>
  </si>
  <si>
    <t>Замок врізний механічний PC антична бронза 18x196мм з відповідною планкою та чотирма шурупами 3.5х20мм</t>
  </si>
  <si>
    <t>Замок врізний механічний PC нікель полірований 18x196мм з відповідною планкою та чотирма шурупами 3.5х20мм</t>
  </si>
  <si>
    <t>Замок врізний механічний PC бронза 18x196мм з відповідною планкою та чотирма шурупами 3.5х20мм</t>
  </si>
  <si>
    <t>Замок врізний магнітний WC латунь полірована 18x196мм з відповідною планкою та чотирма шурупами 3.5х20мм</t>
  </si>
  <si>
    <t>Замок врізний магнітний WC хром полірований 18x196мм з відповідною планкою та чотирма шурупами 3.5х20мм</t>
  </si>
  <si>
    <t>Замок врізний магнітний WC хром матовийм18x196мм з відповідною планкою та чотирма шурупами 3.5х20мм</t>
  </si>
  <si>
    <t>Замок врізний магнітний WC антична бронза 18x196мм з відповідною планкою та чотирма шурупами 3.5х20мм</t>
  </si>
  <si>
    <t>Замок врізний магнітний WC нікель полірований 18x196мм з відповідною планкою та чотирма шурупами 3.5х20мм</t>
  </si>
  <si>
    <t>Замок врізний магнітний WC бронза 18x196мм з відповідною планкою та чотирма шурупами 3.5х20мм</t>
  </si>
  <si>
    <t>Замок врізний магнітний PC латунь полірована 18x196мм з відповідною планкою та чотирма шурупами 3.5х20мм</t>
  </si>
  <si>
    <t>Замок врізний магнітний PC хром полірованийм18x196мм з відповідною планкою та чотирма шурупами 3.5х20мм</t>
  </si>
  <si>
    <t>Замок врізний магнітний PC хром матовийм18x196мм з відповідною планкою та чотирма шурупами 3.5х20мм</t>
  </si>
  <si>
    <t>Замок врізний магнітний PC антична бронза 18x196мм з відповідною планкою та чотирма шурупами 3.5х20мм</t>
  </si>
  <si>
    <t>Замок врізний магнітний PC нікіль полірований 18x196мм з відповідною планкою та чотирма шурупами 3.5х20мм</t>
  </si>
  <si>
    <t>Замок врізний магнітний PC бронза 18x196мм з відповідною планкою та чотирма шурупами 3.5х20мм</t>
  </si>
  <si>
    <t>Система для аварійних дверей PE 105 по DIN лівий ширина планки 20-24 мм, ширина полотна 880-1288 мм</t>
  </si>
  <si>
    <t>Система для аварійних дверей PE 125 по DIN лівий ширина планки 24 мм, ширина полотна 858-1028 мм</t>
  </si>
  <si>
    <t>Комплект фурнітури PED 100 для 1-ого дверного полотна з натискною штангою колір: червоний</t>
  </si>
  <si>
    <t>Комплект фурнітури PED 100 для 1-ого дверного полотна з ручкою-штангою колір: чорний</t>
  </si>
  <si>
    <t>Комплект фурнітури PED 100 для 1-ого дверного полотна з ручкою-штангою колір: червоний</t>
  </si>
  <si>
    <t>Комплект фурнітури PED 100 для 1-ого дверного полотна з ручкою-штангою колір: нержавіюча сталь</t>
  </si>
  <si>
    <t>Комплект фурнітури PED 100 для 2-х дверних полотен з натискною штангою колір: червоний</t>
  </si>
  <si>
    <t>Комплект фурнітури PED 100 для 2-х дверних полотен з ручкою-штангою колір: червоний</t>
  </si>
  <si>
    <t>Комплект фурнітури PED 100 для 2-х дверних полотен з ручкою-штангою колір: нерж. сталь</t>
  </si>
  <si>
    <t>Відповідна планка сталь покриття: латунь полірована 82x22/10мм</t>
  </si>
  <si>
    <t>Відповідна планка сталь хромована полірована 82x22/10мм</t>
  </si>
  <si>
    <t>Відповідна планка сталь хромована матова 82x22/10мм</t>
  </si>
  <si>
    <t>Відповідна планка сталь колір: стара бронза 82x22/10мм</t>
  </si>
  <si>
    <t>Відповідна планка сталь колір: іржа 82x22/10мм</t>
  </si>
  <si>
    <t>Відповідна планка сталь нікельована полірована 82x22/10мм</t>
  </si>
  <si>
    <t>Відповідна планка сталь колір: бронза 82x22/10мм</t>
  </si>
  <si>
    <t>Відповідна планка сталь покриття: латунь полірована 82x22/12мм</t>
  </si>
  <si>
    <t>Відповідна планка сталь хромована полірована 82x22/12мм</t>
  </si>
  <si>
    <t>Відповідна планка сталь хромована матова 82x22/12мм</t>
  </si>
  <si>
    <t>Відповідна планка сталь колір: стара бронза 82x22/12мм</t>
  </si>
  <si>
    <t>Відповідна планка: чорний матовий</t>
  </si>
  <si>
    <t>Відповідна планка сталь колір: іржа 82x22/12мм</t>
  </si>
  <si>
    <t>Відповідна планка сталь нікельована полірована 82x22/12мм</t>
  </si>
  <si>
    <t>Відповідна планка сталь колір: бронза 82x22/12мм</t>
  </si>
  <si>
    <t>Відповідна планка сталь покриття: латунь полірована 82x22мм</t>
  </si>
  <si>
    <t>Відповідна планка сталь хромована полірована 82x22мм</t>
  </si>
  <si>
    <t>Відповідна планка сталь хромована матова 82x22мм</t>
  </si>
  <si>
    <t>Відповідна планка сталь колір: стара бронза 82x22мм</t>
  </si>
  <si>
    <t>Відповідна планка сталь колір: іржа 82x22мм</t>
  </si>
  <si>
    <t>Відповідна планка сталь нікельована полірована 82x22мм</t>
  </si>
  <si>
    <t>Відповідна планка сталь колір: бронза 82x22мм</t>
  </si>
  <si>
    <t>Відповідна планка до магнітного замка 82х22мм сталь покриття: латунь полірована</t>
  </si>
  <si>
    <t>Відповідна планка до магнітного замка 82х22мм сталь хромована полірована</t>
  </si>
  <si>
    <t>Відповідна планка до магнітного замка 82х22мм сталь хромована матова</t>
  </si>
  <si>
    <t>Відповідна планка до магнітного замка 82х22мм сталь колір: стара бронза</t>
  </si>
  <si>
    <t>Відповідна планка до магнітного замка 82х22мм сталь колір: іржа</t>
  </si>
  <si>
    <t>Відповідна планка до магнітного замка 82х22мм сталь нікельована полірована</t>
  </si>
  <si>
    <t>Відповідна планка до магнітного замка 82х22мм сталь колір: бронза</t>
  </si>
  <si>
    <t>Магнітна вставка до відповідної планки 47.5x14.6мм пластик колір: бежевий</t>
  </si>
  <si>
    <t>Магнітна вставка до відповідної планки 47.5x14.6мм пластик колір: чорний</t>
  </si>
  <si>
    <t>Магнітна вставка до відповідної планки 47.5x14.6мм пластик колір: сірий</t>
  </si>
  <si>
    <t>Відповідна планка до магнітного замка 55.2x15.7мм пластик покриття латунь металізована</t>
  </si>
  <si>
    <t>Відповідна планка до магнітного замка 55.2x15.7мм пластик колір: коричневий</t>
  </si>
  <si>
    <t>Відповідна планка до магнітного замка 55.2x15.7мм пластик хромований матовий</t>
  </si>
  <si>
    <t>Відповідна планка до магнітного замка 55.2x15.7мм пластик хромований</t>
  </si>
  <si>
    <t>Відповідна планка до магнітного замка 55.2x15.7мм пластик колір: сірий</t>
  </si>
  <si>
    <t>Відповідна планка до магнітного замка S90 матовий хром</t>
  </si>
  <si>
    <t>Відповідна планка до магнітного замка 122xR24мм сталь покриття: латунь полірована</t>
  </si>
  <si>
    <t>Відповідна планка до магнітного замка 122xR24мм сталь хромована полірована</t>
  </si>
  <si>
    <t>Відповідна планка до магнітного замка 122xR24мм сталь хромована матова</t>
  </si>
  <si>
    <t>Відповідна планка до магнітного замка 122xR24мм сталь колір: стара бронза</t>
  </si>
  <si>
    <t>Відповідна планка до магнітного замка 122xR24мм сталь колір: іржа</t>
  </si>
  <si>
    <t>Відповідна планка до магнітного замка 122xR24мм сталь нікельована полірована</t>
  </si>
  <si>
    <t>Відповідна планка до магнітного замка 122xR24мм сталь колір: бронза</t>
  </si>
  <si>
    <t>Відповідна планка нержавіюча сталь матова 20х20х170мм</t>
  </si>
  <si>
    <t>Відповідна планка латунь полірована 20х20х170мм</t>
  </si>
  <si>
    <t>Планка запобіжна,плоска,нержавіюч.сталь,DL24x42мм</t>
  </si>
  <si>
    <t>Планка запобіжна, рівна,нержавіюч.ст.DR24x42мм</t>
  </si>
  <si>
    <t>Планка запобіжна,плоска,латунь,полір.DL24x42мм</t>
  </si>
  <si>
    <t>Планка запобіжна латунь полірована, права 24x42 мм</t>
  </si>
  <si>
    <t>Відповідна планка ліва нержавіюча сталь матова 5х24/13.5х170мм</t>
  </si>
  <si>
    <t>Відповідна планка права нержавіюча сталь матова 5х24/13.5х170мм</t>
  </si>
  <si>
    <t>Відповідна пластина ліва латунь полірована 5х24/13.5х170мм</t>
  </si>
  <si>
    <t>Відповідна пластина права латунь полірована 5х24/13.5х170мм</t>
  </si>
  <si>
    <t>Відповідна частина до замка 20х170 мм,нерж.ст.колі</t>
  </si>
  <si>
    <t>Відповідна планка латунь полірована 20x8х170мм</t>
  </si>
  <si>
    <t>Відповідна планка нержавіюча сталь матова 8х20х170мм</t>
  </si>
  <si>
    <t>Кишенька пластикова біла</t>
  </si>
  <si>
    <t>Відповідна планка до замка 20*8мм, колір світла бронза</t>
  </si>
  <si>
    <t>Відповідна планка сталева колір: латунь 20х20х170мм</t>
  </si>
  <si>
    <t>Відповідна планка 170х20х20 мм, сталь, колір білий</t>
  </si>
  <si>
    <t>Відповідна планка 170х20х8 мм, нерж. ст.,колір мат. ліва</t>
  </si>
  <si>
    <t>Відповідна планка 170х20х8 мм, нерж. ст., мат.,пра</t>
  </si>
  <si>
    <t>Відповідна планка ліва латунь полірована 8х20х170мм</t>
  </si>
  <si>
    <t>Відповідна планка 170х20х8 мм, латунь поліров.,пра</t>
  </si>
  <si>
    <t>Відповідна планка сталева колір: латунь 25x25х205мм</t>
  </si>
  <si>
    <t>Відповідна планка сталь нікельована колір: срібний лакований 25x25мм</t>
  </si>
  <si>
    <t>Відповідна планка латунь колір: нержавіюча сталь 25x25х205мм</t>
  </si>
  <si>
    <t>Відповідна планка латунь полірована 25x25х205мм</t>
  </si>
  <si>
    <t>Відповідна планка латунь, полірована, ліва 30х45x170 мм</t>
  </si>
  <si>
    <t>Відповідна планка латунь, полірована, права 30х45x170 мм</t>
  </si>
  <si>
    <t>Відповідна планка сталева нікельована колір: срібний 3х20х170мм</t>
  </si>
  <si>
    <t>Відповідна планка сталева колір: латунь 8х20х170мм</t>
  </si>
  <si>
    <t>Відповідна частина до замка 20х170 мм, ст.,колір с</t>
  </si>
  <si>
    <t>Планка для замка сталь срібна 20х8х100 мм</t>
  </si>
  <si>
    <t>Відповідна планка сталь колір: білий лакований 20x8мм</t>
  </si>
  <si>
    <t>Відповідна планка ліва сталева колір: латунь 5х24/13.5х170мм</t>
  </si>
  <si>
    <t>Відповідна планка права сталева колір: латунь 5х24/13.5х170мм</t>
  </si>
  <si>
    <t>Планка запобіжна,плоска,срібляст. DL24x37мм</t>
  </si>
  <si>
    <t>Планка запобіжна,плоска, колір срібляст.DR24x37мм</t>
  </si>
  <si>
    <t>Відповідна планка нержавіюча сталь матовий 8х20х170мм</t>
  </si>
  <si>
    <t>Відповідна планка антична латунь 8х20х170мм</t>
  </si>
  <si>
    <t>Відповідна планка сталь хромована, полірована 24х37 мм</t>
  </si>
  <si>
    <t>Відповідна планка сталь хромована полірована права 24x37x170 мм</t>
  </si>
  <si>
    <t>Відповідна планка ліва сталь хромована матова 24х37мм</t>
  </si>
  <si>
    <t>Відповідна планка сталь хромована полірована 8х20х170 мм</t>
  </si>
  <si>
    <t>Відповідна планка сталь хромована матова 8х20х170 мм</t>
  </si>
  <si>
    <t>Відповідна планка 100х20мм сталь колір: срібний</t>
  </si>
  <si>
    <t>Відповідна частина до замка 10х20 мм, нерж. ст.</t>
  </si>
  <si>
    <t>Відповідна частина сталева оцинкована колір срібний 20мм</t>
  </si>
  <si>
    <t>Відповідна частина сталева оцинкована колір нержавіюча сталь 20мм</t>
  </si>
  <si>
    <t>Відповідна планка ліва/права сталь колір: срібний 20x8мм</t>
  </si>
  <si>
    <t>Відповідна планка, сталь колір: білий 20х8 мм</t>
  </si>
  <si>
    <t>Відповідна планка, сталь колір: золотий 20х8 мм</t>
  </si>
  <si>
    <t>Відповідна планка сталева колір: срібний 170х20мм</t>
  </si>
  <si>
    <t>Відповідна планка ліва нержавіюча сталь матова 20мм</t>
  </si>
  <si>
    <t>Відповідна кутова запобіжна планка, ліва, нержавіюча сталь, матова, 20мм</t>
  </si>
  <si>
    <t>Відповідна кутова запобіжна планка, права , нержавіюча сталь, матова, 20мм</t>
  </si>
  <si>
    <t>Відповідна частина до замка 24х3х120 мм, нерж. ста</t>
  </si>
  <si>
    <t>Відповідна планка сталева колір: золотий 170х20мм</t>
  </si>
  <si>
    <t>Відповідна планка сталь нікельована матова ліва</t>
  </si>
  <si>
    <t>Відповідна планка сталь оцинкована 24х235 мм</t>
  </si>
  <si>
    <t>Відповідна планка замка латунь, полірована</t>
  </si>
  <si>
    <t>Замок Bonaiti 48T620501E латунь полірована</t>
  </si>
  <si>
    <t>Замок Bonaiti 48T62050/E стара бронза</t>
  </si>
  <si>
    <t>Відповідна планка сталева колір: латунь 1.5х24/38х170мм</t>
  </si>
  <si>
    <t>Відповідна планка сталева колір: срібний 1.5х24/38х170мм</t>
  </si>
  <si>
    <t>Відповідна частина до замка 24х170 мм, нерж.ст.кол</t>
  </si>
  <si>
    <t>Відповідна планка латунь полірована 1.5х24/38х170мм</t>
  </si>
  <si>
    <t>Відповідна планка сталь колір: латунь 24x42мм</t>
  </si>
  <si>
    <t>Відповідна частина до замка 24х42 мм, срібляст.</t>
  </si>
  <si>
    <t>Відповідна частина до замка 85х24 мм, нерж. сталь</t>
  </si>
  <si>
    <t>Відповідна частина до замка 24x42мм латунь полірована</t>
  </si>
  <si>
    <t>Відповідна планка сталь колір: срібний лакований 24x38мм</t>
  </si>
  <si>
    <t>Відповідна частина до замка 85х24 мм, нерж. сталь.</t>
  </si>
  <si>
    <t>Відповідна частина до замка 85х24 мм, латунь полір</t>
  </si>
  <si>
    <t>Відповідна частина до замка 20х85 мм, сталева колір срібний</t>
  </si>
  <si>
    <t>Відповідна частина до замка 85х20 мм, нерж. сталь.</t>
  </si>
  <si>
    <t>Відповідна планка нержавіюча сталь матова 170х20мм</t>
  </si>
  <si>
    <t>Відповідна планка нержавіюча сталь матова 24x85мм</t>
  </si>
  <si>
    <t>Відповідна планка до замка для фальцов. дверей з металу та пластм.24х3х245мм для моделей 1300 та 1314</t>
  </si>
  <si>
    <t>Відповідна частина цамак, колір: срібний 20 мм</t>
  </si>
  <si>
    <t>Відповідна планка ліва сталева колір: срібний 20 мм</t>
  </si>
  <si>
    <t>Відповідна планка ліва сталева колір: срібний 16мм</t>
  </si>
  <si>
    <t>Відповідна планка права сталева колір: срібний 16мм</t>
  </si>
  <si>
    <t>Відповідна планка сталь покриття: латунь полірована 170х20мм</t>
  </si>
  <si>
    <t>Відповідна планка нерж. сталь 20х20мм</t>
  </si>
  <si>
    <t>Відповідна планка замка нікельована, полірована</t>
  </si>
  <si>
    <t>Замок Bonaiti 48T62050)E нікель полірований</t>
  </si>
  <si>
    <t>Відповідна частина до замка 20х94мм оцинкована колір срібний</t>
  </si>
  <si>
    <t>Відповідна частина до замка нержавіюча сталь 120х20 мм</t>
  </si>
  <si>
    <t>Відповідна частина до замка нержавіюча сталь 200х20 мм</t>
  </si>
  <si>
    <t>Відповідна планка ліва 25х32х250мм сталева оцинкована колір: срібний</t>
  </si>
  <si>
    <t>Відповідна планка права 25х32х250мм сталева оцинкована колір: срібний</t>
  </si>
  <si>
    <t>Відповідна планка, сталь нікельована матова 20х8 мм</t>
  </si>
  <si>
    <t>Вставка до відповідної планки на 2 повороти пластикова коричнева 24.5х48мм</t>
  </si>
  <si>
    <t>Відповідна планка до замка, стара бронза</t>
  </si>
  <si>
    <t>Відповідна планка сталева оцинкована колір: срібний 20х20х100мм</t>
  </si>
  <si>
    <t>Замок Bonaiti 48T69050/E стара бронза</t>
  </si>
  <si>
    <t>Вставка до відповідної планки на 2 повороти пластикова сіро-бежева 24.5х48мм</t>
  </si>
  <si>
    <t>Відповідна планка нержавіюча сталь DL 24x40 мм</t>
  </si>
  <si>
    <t>Відповідна планка нержавіюча сталь DR 24x40 мм</t>
  </si>
  <si>
    <t>Відповідна планка нержавіюча сталь 24 мм</t>
  </si>
  <si>
    <t>Відповідна планка нержавіюча сталь матова 24х170 мм</t>
  </si>
  <si>
    <t>Відповідна планка нержавіюча сталь матова по DIN права 24х170 мм</t>
  </si>
  <si>
    <t>Замок Bonaiti 48T620509E хром матовий</t>
  </si>
  <si>
    <t>Відповідна планка до замків B-FORTY/B-FIVE сталь хромована матова з регулюванням 24х112мм</t>
  </si>
  <si>
    <t>Відповідна планка до магнітного замка 55.2x15.7мм пластик чорний матовий</t>
  </si>
  <si>
    <t>Відповідна планка до замка 911.23.144/145, латунь полірована</t>
  </si>
  <si>
    <t>Відповідна планка в комплекті колір: латунь полірована</t>
  </si>
  <si>
    <t>Відповідна планка в комплекті колір: хром полірований</t>
  </si>
  <si>
    <t>Відповідна планка в комплекті колір: хром матовий</t>
  </si>
  <si>
    <t>Відповідна планка в комплекті колір: антична бронза</t>
  </si>
  <si>
    <t>Відповідна планка в комплекті колір: нікель полірований</t>
  </si>
  <si>
    <t>Відповідна планка в комплекті колір: бронза</t>
  </si>
  <si>
    <t>Відповідна планка в комплекті колір: чорний матовий</t>
  </si>
  <si>
    <t>Відповідна планка кутова латунь полірована 25х25х300мм</t>
  </si>
  <si>
    <t>Торцевий захист для дверей 70х22 мм, сталь, матова</t>
  </si>
  <si>
    <t>Торцевий захист для дверей 100х22 мм, сталь, колір білий</t>
  </si>
  <si>
    <t>Торцевий захист для дверей з 2-ма штирями сталь матовий висота: 100мм</t>
  </si>
  <si>
    <t>Торцевий захист для дверей з 2-ма штирями сталь полірований висота: 100мм</t>
  </si>
  <si>
    <t>Торцевий захист для дверей, сталь оцинкована</t>
  </si>
  <si>
    <t>Торцевий захист для дверей 237х20 мм, сталь, корич</t>
  </si>
  <si>
    <t>Торцевий захист для дверей з 3-ма штирями сталь оцинкована 237х20мм</t>
  </si>
  <si>
    <t>Замок PC з додатковими ригелями сталь оцинкована 55/20</t>
  </si>
  <si>
    <t>Замок PC з додатковими ригелями автоматичний колір нержавыюча сталь 55/8/20</t>
  </si>
  <si>
    <t>Замок з додатковими ригелями 55/8/20х2170 мм</t>
  </si>
  <si>
    <t>Замок з додатковими рігелями PC хром. 65/8/20</t>
  </si>
  <si>
    <t>Замок з додатковими ригелями 65/10/20х2170 мм</t>
  </si>
  <si>
    <t>Замок з додатковими рігелями PC хром.80/10/20</t>
  </si>
  <si>
    <t>Замок з додатковими рігелями PC колір нержавіюч.ст.65/10/20</t>
  </si>
  <si>
    <t>Замок з додатковими рігелями PC колір нержавіюч.ст. 80/10/20</t>
  </si>
  <si>
    <t>Замок з додатковими роз'ємами PC цинк хром.65/10/20</t>
  </si>
  <si>
    <t>Замок з додатковими роз'ємами,PC нержавіюч.ст.,кол</t>
  </si>
  <si>
    <t>Замок з додатковими роз'ємами PC цинк хром.80/10/20</t>
  </si>
  <si>
    <t>Замок з додатковими роз'ємами PC цинк колір нержавіюч.ст. 80/10/20</t>
  </si>
  <si>
    <t>Замок з додатковими роз'ємами PC цамак колір нержавіюча сталь 65/10/20</t>
  </si>
  <si>
    <t>Заглушка пластмасова, колір чорний</t>
  </si>
  <si>
    <t>Планка замикаюча сталева, колір срібний</t>
  </si>
  <si>
    <t>Планка замикаюча під поворотну засувку ліва сталь колір: срібний</t>
  </si>
  <si>
    <t>Планка замикаюча під поворотну засувку права сталь колір: срібний</t>
  </si>
  <si>
    <t>Планка замикаюча під поворотну засувку ліва сталь колір: нержавіюча сталь</t>
  </si>
  <si>
    <t>Планка замикаюча права сталь колір: нержавіюча сталь</t>
  </si>
  <si>
    <t>Планка замикаюча права, сталь колір: нержавіюча сталь</t>
  </si>
  <si>
    <t>Врізний замок PC лівий/правий нержавіюча сталь матова E 24/60/72 (2)</t>
  </si>
  <si>
    <t>Врізний замок PC лівий нержавіюча сталь матова 65/20 E</t>
  </si>
  <si>
    <t>Врізний замок PC правий нержавіюча сталь матова 65/20 E</t>
  </si>
  <si>
    <t>Врізний замок PC лівий/правий нержавіюча сталь матова 65/24 E</t>
  </si>
  <si>
    <t>Замок врізний PED 100 антипаніка, сталь</t>
  </si>
  <si>
    <t>Натискна дверна ручка, колір: чорний для PED 200 і PED 210</t>
  </si>
  <si>
    <t>Ручка кнопка колір: чорний для PED 200 і PED 210</t>
  </si>
  <si>
    <t>Корпус запору верхній для алюмінієвих дверей, колір: чорний</t>
  </si>
  <si>
    <t>Корпус запору верхній для пластмасових дверей, колір: чорний</t>
  </si>
  <si>
    <t>Штанга для натискання аварійних дверей алюміній колір срібний 1500мм</t>
  </si>
  <si>
    <t>Штанга для натискання аварійних дверей нержавіюча сталь матова 1000мм</t>
  </si>
  <si>
    <t>Штанга для натискання аварійних дверей нержавіючасталь матова 1500мм</t>
  </si>
  <si>
    <t>Ручка для аварійних дверей цамак сіра</t>
  </si>
  <si>
    <t>Замок врізний BPE100 правий антипаніка для 1-ого дверного полотна нержавіюча сталь матова</t>
  </si>
  <si>
    <t>Замок врізний BPE100 лівий антипаніка для 1-ого дверного полотна нержавіюча сталь матова</t>
  </si>
  <si>
    <t>Замок врізний ЕРЕ120 лівий антипаніка Е для 1-ого дверного полотна нержавіюча сталь колір: алюміній</t>
  </si>
  <si>
    <t>Замок врізний BPE105 правий антипаніка для 1-ого дверного полотна нержавіюча сталь матова</t>
  </si>
  <si>
    <t>Замок врізний BPE105 лівий антипаніка для 1-ого дверного полотна нержавіюча сталь</t>
  </si>
  <si>
    <t>Замок врізний BPE105 правий антипаніка для 1-ого дверного полотна нержавіюча сталь</t>
  </si>
  <si>
    <t>Замок врізний BPE105 лівий антипаніка для 1-ого дверного полотна нержавіюча сталь матова</t>
  </si>
  <si>
    <t>Замок врізний РС для вогнетривких дверей нержавіюча сталь 35/24 мм</t>
  </si>
  <si>
    <t>Замок для аварійних дверей лівий алюміній, колір: срібний 20мм B для 1-их дверей</t>
  </si>
  <si>
    <t>Замок для аварійних дверей лівий алюміній колір: срібний, модель PE 105</t>
  </si>
  <si>
    <t>Замок для аварійних дверей лівий нержавіюча сталь матова 20мм B для 1-их дверей</t>
  </si>
  <si>
    <t>Замок для аварійних дверей лівий алюміній, колір срібний 24мм B для 1-их дверей</t>
  </si>
  <si>
    <t>Замок для аварійних дверей правий нержавіюча сталь матова 24мм B для 1-их дверей</t>
  </si>
  <si>
    <t>Замок для аварійних дверей лівий нержавіюча сталь матова 24мм B для 1-их дверей</t>
  </si>
  <si>
    <t>Замок для аварійних дверей лівий нержавіюча сталь 2DL65/20</t>
  </si>
  <si>
    <t>Замок для аварійних дверей PC FP лівий нержавіюча сталь DL65/20</t>
  </si>
  <si>
    <t>Замок для аварійних дверей PC FP правий нержавіюча сталь DR65/20</t>
  </si>
  <si>
    <t>Штанга рігельна сталь оцинков.10/1500B9006</t>
  </si>
  <si>
    <t>Штанга рігельна сталь оцинков.10/1187B9006</t>
  </si>
  <si>
    <t>Відповідна частина до замка нержавіюч. сталь колір матовий B9000</t>
  </si>
  <si>
    <t>Внутрішня частина замка нержавіюч.сталь коір матовий B9009</t>
  </si>
  <si>
    <t>Пластина шини направляючої сталь оцинков.B9019</t>
  </si>
  <si>
    <t>Замок врізний для протипожежних дверей 20мм, модель B2117, нерж.сталь, лівий</t>
  </si>
  <si>
    <t>Замок врізний для протипожежних дверей PC правий нержавіюча сталь матовий 20/65/72 9мм B</t>
  </si>
  <si>
    <t>Замок врізний для протипожежних дверей 20мм, модель B2189, нерж.сталь, лівий</t>
  </si>
  <si>
    <t>Замок врізний для протипожежних дверей 20мм, модель B2189, нерж.сталь, правий</t>
  </si>
  <si>
    <t>Замок врізний для протипожежних дверей 20мм, модель B2390, нерж.сталь, лівий</t>
  </si>
  <si>
    <t>Замок врізний для протипожежних дверей 20мм, модель B2390, нерж.сталь, правий</t>
  </si>
  <si>
    <t>Замок врізний для протипожежних дверей 65/20 модель B2329, нерж.сталь, лівий</t>
  </si>
  <si>
    <t>Замок врізний для протипожежних дверей 20мм, модель B2321, нерж.сталь, лівий</t>
  </si>
  <si>
    <t>Замок врізний для протипожежних дверей 65мм, нерж.сталь</t>
  </si>
  <si>
    <t>Дистанційна планка, сталь оцинкована 1мм</t>
  </si>
  <si>
    <t>Верхня опорна планка, чорна</t>
  </si>
  <si>
    <t>Замок опорної планки, чорний</t>
  </si>
  <si>
    <t>Направляюча для замикаючого стержня, 11мм, чорна</t>
  </si>
  <si>
    <t>Засув, сталь оцинкована</t>
  </si>
  <si>
    <t>Замок врізний для протипожежних дверей PZA 110 B лівий нержавіюча сталь матовий для 2-х дверей товщина 20мм</t>
  </si>
  <si>
    <t>Замок врізний для протипожежних дверей PZA 170 E правий алюмін. анодов. для 2-х дверей товщ. 20 мм</t>
  </si>
  <si>
    <t>Замок врізний для протипожежних дверей PZA 170 E правий нерж. сталь мат. для 2-х дверей товщ. 20 мм</t>
  </si>
  <si>
    <t>Замок врізний для протипожежних дверей PZA 170 E лівій алюмін. анодов. для 2-х дверей товщ. 20 мм</t>
  </si>
  <si>
    <t>Замок врізний для протипожежних дверей PZA 170 E лівий нержавіюча сталь матовий для 2-х дверей товщина 20мм</t>
  </si>
  <si>
    <t>Замок врізний для протипожежних дверей PZA 170 E правий алюмін. анодов. для 2-х дверей товщ. 24 мм</t>
  </si>
  <si>
    <t>Замок врізний для протипожежних дверей PZA 170 E правий нерж. сталь мат. для 2-х дверей товщ. 24 мм</t>
  </si>
  <si>
    <t>Замок врізний для протипожежних дверей PZA 170 E лівий алюмін. анодов. для 2-х дверей товщ. 24 мм</t>
  </si>
  <si>
    <t>Замок врізний для протипожежних дверей PZA 170 E лівий нерж. сталь мат. для 2-х дверей товщ. 24 мм</t>
  </si>
  <si>
    <t>Замок врізний для протипожежних дверей EN1125 B лівий з сенсором нерж. сталь мат. для 2-х дверей товщ. 20 мм</t>
  </si>
  <si>
    <t>Замок врізний для протипожежних дверей EN1125 лівий з сенсором нерж. сталь мат. для 2-х дверей товщ. 20 мм</t>
  </si>
  <si>
    <t>Замок врізний PZ правий вогнетривкий нержавіюча сталь матовий D65/24</t>
  </si>
  <si>
    <t>Замок врізний PC лівий для аварійних дверей нержавіюча сталь 20/55</t>
  </si>
  <si>
    <t>Замок врізний PC правий для аварійних дверей нержавіюча сталь 20/55</t>
  </si>
  <si>
    <t>Штанга керуюча з вертикальною блокувальною штангою нержавіюча сталь матова</t>
  </si>
  <si>
    <t>Ручка з замком сталь оцинкована для дверей 65-70мм</t>
  </si>
  <si>
    <t>Комплект фурнітури для 1-ого дверного полотна з натискною штангою нержавіюча сталь матова</t>
  </si>
  <si>
    <t>Штанга керуюча нержавіюча сталь матова</t>
  </si>
  <si>
    <t>Замок врізний PC правий для аварійних дверей нержавіюча сталь матова 65/24</t>
  </si>
  <si>
    <t>Замок врізний PC лівий нержавіюча сталь матовий D 20/55/72 (2)</t>
  </si>
  <si>
    <t>Замок врізний PC правий нержавіюча сталь матовий D 20/55/72 (2)</t>
  </si>
  <si>
    <t>Замок врізний PC лівий нержавіюча сталь матовий D 20/65/72 9мм (2)</t>
  </si>
  <si>
    <t>Замок врізний PC правий нержавіюча сталь матовий D 20/65/72 9мм (2)</t>
  </si>
  <si>
    <t>Замок врізний PC лівий для аварійних дверей нержавіюча сталь 20/65</t>
  </si>
  <si>
    <t>Замок врізний PC лівий нержавіюча сталь матовий Е 1013 24/65/72 (2)</t>
  </si>
  <si>
    <t>Замок врізний PC правий нержавіюча сталь матовий Е 1013 24/65/72 (2)</t>
  </si>
  <si>
    <t>Накладний замок без блокування кронштейна коричн.</t>
  </si>
  <si>
    <t>Накладний замок без блокування кронштейна нержав. сталь</t>
  </si>
  <si>
    <t>Накладний замок без блокування кронштейна білий</t>
  </si>
  <si>
    <t>Накладний замок з блокуванням кронштейна коричн.</t>
  </si>
  <si>
    <t>Накладний замок з блокуванням кронштейна нержав. сталь</t>
  </si>
  <si>
    <t>Накладний замок з блокуванням кронштейна білий</t>
  </si>
  <si>
    <t>Замок врізний з ключем, нержавіюча сталь, матовий</t>
  </si>
  <si>
    <t>Замок врізний з ключем, нержавіюча сталь</t>
  </si>
  <si>
    <t>Додатковий замок віконний білий</t>
  </si>
  <si>
    <t>Подвійний замок колір нержавіюча сталь</t>
  </si>
  <si>
    <t>Захисна фурнітура для вікон пластик колір коричневий</t>
  </si>
  <si>
    <t>Замок для вікон та балконних дверей колір срібний правий</t>
  </si>
  <si>
    <t>Захисний стопор дверей цамак, колір стара бронза</t>
  </si>
  <si>
    <t>Захисний стопор дверей цамак, колір хром полірований</t>
  </si>
  <si>
    <t>Захисний стопор дверей цамак, хром полірований</t>
  </si>
  <si>
    <t>Захисний стопор дверей цамак колір: бронза</t>
  </si>
  <si>
    <t>Захисний стопор цамак покриття: латунь</t>
  </si>
  <si>
    <t>Захисний стопор цамак колір: стара бронза</t>
  </si>
  <si>
    <t>Захисний стопор цамак хромований</t>
  </si>
  <si>
    <t>Ручка віконна сталева колір коричневий</t>
  </si>
  <si>
    <t>Ручка віконна сталева колір білий</t>
  </si>
  <si>
    <t>Датчик диму пластик колір білий</t>
  </si>
  <si>
    <t>Ланцюжок дверний цамак покриття: мідь</t>
  </si>
  <si>
    <t>Ланцюжок дверний цамак покриття: латунь полірована</t>
  </si>
  <si>
    <t>Ланцюжок з ключем SK78 цамак білий/латунь</t>
  </si>
  <si>
    <t>Ланцюжок з ключем SK78 цамак/сталь нікельований колір срібний</t>
  </si>
  <si>
    <t>Ланцюжок фіксуючий, дверний, сталь, латунь</t>
  </si>
  <si>
    <t>Шпінгалет алюміній колір 24/17 мм</t>
  </si>
  <si>
    <t>Штанга сталь хромована 16/3000мм</t>
  </si>
  <si>
    <t>Болт сталь оцинкована матова 13мм</t>
  </si>
  <si>
    <t>Болт нержавіюча сталь матова 13мм</t>
  </si>
  <si>
    <t>Штанга сталь оцинкована 13/2500 мм</t>
  </si>
  <si>
    <t>Штанга нержавіюча сталь матова 13/2500мм</t>
  </si>
  <si>
    <t>Відповідна частина до шпінгалету сталева оцинкована М10</t>
  </si>
  <si>
    <t>Відповідна планка 40x80мм, сталева оцинкована</t>
  </si>
  <si>
    <t>Відповідна планка кутова сталева оцинкована 33x78 мм</t>
  </si>
  <si>
    <t>Замок віконний сталь оцинкована висота: 100мм відстань від центру серцевини до краю: 9мм</t>
  </si>
  <si>
    <t>Відповідна планка сталева гальванізована 16х79мм</t>
  </si>
  <si>
    <t>Шпінгалет врізний, латунь хромована матова 26/172 мм</t>
  </si>
  <si>
    <t>Шпінгалет врізний,латунь,полір.26/172мм</t>
  </si>
  <si>
    <t>Шпінгалет врізний, латунь,хром.,мат.26/172мм</t>
  </si>
  <si>
    <t>Шпінгалет врізний латунь полірована 26/172мм</t>
  </si>
  <si>
    <t>Штифт з різьбою до шпінгалету 610мм</t>
  </si>
  <si>
    <t>Шпінгалет півавтоматичний латунь полірована 26.7х206.5мм хід 21мм</t>
  </si>
  <si>
    <t>Шпінгалет автоматичний латунь полірована 26.7х206.5мм хід 12.7мм</t>
  </si>
  <si>
    <t>Шпінгалет автоматичний, нержавіюча сталь матова</t>
  </si>
  <si>
    <t>Шпінгалет автоматичний латунь полірована 26х171мм хід 19.1мм</t>
  </si>
  <si>
    <t>Підп'ятник для підлоги латунь нікельована 9 мм</t>
  </si>
  <si>
    <t>Підп'ятник для підлоги латунь без покриття 9 мм</t>
  </si>
  <si>
    <t>Підп'ятник для підлоги латунь нікельована 13мм</t>
  </si>
  <si>
    <t>Підп'ятник для підлоги,латунь,яскрав.,13мм</t>
  </si>
  <si>
    <t>Підп'ятник для підлоги латунь нікельована 15 мм</t>
  </si>
  <si>
    <t>Підп'ятник для підлоги,латунь,світлий,15мм</t>
  </si>
  <si>
    <t>Підп'ятник для підлоги,латунь,світлий,20мм</t>
  </si>
  <si>
    <t>Втулка, що кріпиться до підлоги, хромована матова 19мм</t>
  </si>
  <si>
    <t>Шпінгалет врізний 15х15х250 мм, нерж.сталь, матов.</t>
  </si>
  <si>
    <t>Дверний шпінгалет нержавіюча сталь матова 15/400мм</t>
  </si>
  <si>
    <t>Дверний шпінгалет сталевий нікельований полірований 15/250мм</t>
  </si>
  <si>
    <t>Дверний шпінгалет латунь полірована 17/250мм</t>
  </si>
  <si>
    <t>Дверний шпінгалет сталевий 20/250мм</t>
  </si>
  <si>
    <t>Дверний шпінгалет сталевий 20/400мм, колір лімба</t>
  </si>
  <si>
    <t>Дверний шпінгалет латунь нікельована 20/400мм</t>
  </si>
  <si>
    <t>Дверний шпінгалет латунь полірована 20/250мм</t>
  </si>
  <si>
    <t>Дверний шпінгалет латунь полірована 20/400мм</t>
  </si>
  <si>
    <t>Дверний шпінгалет сталевий нікельований полірований 20/250мм</t>
  </si>
  <si>
    <t>Шпінгалет врізний нержавіюча сталь матовий 20х250мм</t>
  </si>
  <si>
    <t>Шпінгалет врізний нержавіюч сталь матова 20/400мм</t>
  </si>
  <si>
    <t>Шпінгалет врізний 20х250 мм, латунь, поліров.</t>
  </si>
  <si>
    <t>Шпінгалет врізний латунний полірований 20/400мм</t>
  </si>
  <si>
    <t>Дверний шпінгалет латунь бронзовий 20/250мм</t>
  </si>
  <si>
    <t>Дверний шпінгалет латунь коричнева 20/400мм</t>
  </si>
  <si>
    <t>Шпінгалет дверний нержавіюча сталь матова 20/200мм</t>
  </si>
  <si>
    <t>Шпінгалет дверний нержавіюча сталь матова 20/450мм</t>
  </si>
  <si>
    <t>Шпінгалет дверний нержавіюча сталь колір латунь полірована 20/200мм</t>
  </si>
  <si>
    <t>Механізм шпінгалету, 24/121мм, сталевий оцинкований</t>
  </si>
  <si>
    <t>Шпінгалет врізний латунний полірований 19/203мм</t>
  </si>
  <si>
    <t>Шпінгалет врізний латунний нікельований матовий 19/203мм</t>
  </si>
  <si>
    <t>Шпінгалет врізний сталь нікельована 17/250мм</t>
  </si>
  <si>
    <t>Шпінгалет врізний сталь оцинкована 17/250мм</t>
  </si>
  <si>
    <t>Шпінгалет врізний латунний воронований 26/172мм</t>
  </si>
  <si>
    <t>Шпінгалет врізний нержавіюч. сталь колір матовий 20/200мм</t>
  </si>
  <si>
    <t>Шпінгалет врізний 200мм, латунь, полірований</t>
  </si>
  <si>
    <t>Шпінгалет врізний 19х151 мм, нерж.сталь матов.</t>
  </si>
  <si>
    <t>Шпінгалет врізний 19х151 мм, латунь, поліров.</t>
  </si>
  <si>
    <t>Шпінгалет врізний 19х151мм латунь полірована PVD</t>
  </si>
  <si>
    <t>Шпінгалет врізний, сталь матова 15/250 мм</t>
  </si>
  <si>
    <t>Шпінгалет врізний, нержжавіюча сталь матовий 20/250 мм</t>
  </si>
  <si>
    <t>Шпінгалет врізний, нержжавіюча сталь матовий 20/400 мм</t>
  </si>
  <si>
    <t>Шпінгалет врізний, сталевий оцинкований 24/17 мм</t>
  </si>
  <si>
    <t>Шпінгалет врізний, нержжавіюча сталь матовий 20/450 мм</t>
  </si>
  <si>
    <t>Шпінгалет врізний, нержжавіюча сталь покриття латунь 20/450 мм</t>
  </si>
  <si>
    <t>Шпінгалет врізний, нержжавіюча сталь колір бронза 20/450 мм</t>
  </si>
  <si>
    <t>Шпінгалет врізний, латунь полірована, нікельована 19/200 мм</t>
  </si>
  <si>
    <t>Шпінгалет врізний, латунь полірована, нікельована 19/400 мм</t>
  </si>
  <si>
    <t>Шпінгалет врізний, сталь 17/250 мм</t>
  </si>
  <si>
    <t>Шпінгалет врізний, сталь нікельована 17/250 мм</t>
  </si>
  <si>
    <t>Шпінгалет врізний, сталь 17/400 мм</t>
  </si>
  <si>
    <t>Шпінгалет врізний, сталь нікельована 17/400 мм</t>
  </si>
  <si>
    <t>Шпінгалет врізний, сталь, матовий, нікельована 20/250 мм</t>
  </si>
  <si>
    <t>Шпінгалет врізний, сталь 20/400 мм</t>
  </si>
  <si>
    <t>Шпінгалет врізний нержавіюча сталь матова 17/152 мм</t>
  </si>
  <si>
    <t>Шпінгалет врізний нержавіюча сталь покриття латунь полірована 17/152 мм</t>
  </si>
  <si>
    <t>Шпінгалет врізний нержавіюча сталь покриття латунь антична 17/152 мм</t>
  </si>
  <si>
    <t>Шпінгалет врізний нержавіюча сталь покриття антична мідь 17/152 мм</t>
  </si>
  <si>
    <t>Шпінгалет врізний нержавіюча сталь матова 17/203 мм</t>
  </si>
  <si>
    <t>Ручка-кулька WC нержавіюча сталь матова</t>
  </si>
  <si>
    <t>Замок-кнопка для вхідних дверей в готельний номер, нержавіюча сталь матова</t>
  </si>
  <si>
    <t>Ручка-кулька для вхідних дверей нержавіюча сталь</t>
  </si>
  <si>
    <t>Замок дверний з круглими ручками нержавіюча сталь матова шліфована функція MK ANSI F81, F82</t>
  </si>
  <si>
    <t>Защіпка для замка-кнопки нержавіюч.ст.60мм</t>
  </si>
  <si>
    <t>Замок-кнопка для прохідних дверей нержавіюч.ст.мат.</t>
  </si>
  <si>
    <t>Ручка-КУЛЬКА з ключем WC, латунь антік</t>
  </si>
  <si>
    <t>Ручка-кулька для вхідних дверей, латунь полірована</t>
  </si>
  <si>
    <t>Електромагнітна защіпка Fafix ліва/права модель 17</t>
  </si>
  <si>
    <t>Блок живлення постійного струму 12 В / 3A</t>
  </si>
  <si>
    <t>Електромеханічна защіпка 76х28х20мм 6-12V AC/DC</t>
  </si>
  <si>
    <t>Електромагнітна защіпка ліва/права Fafix 1410</t>
  </si>
  <si>
    <t>Електромагнітна защіпка ліва/права Fafix 1410E</t>
  </si>
  <si>
    <t>Електромагнітна защіпка модель 27</t>
  </si>
  <si>
    <t>Електромагнітна защіпка модель 27E</t>
  </si>
  <si>
    <t>Відповідна планка нержавіюча сталь матова 24х250мм (12мм)</t>
  </si>
  <si>
    <t>Відповідна планка нержавіюча сталь матова 24х250мм (14мм)</t>
  </si>
  <si>
    <t>Відповідна планка ліва нержавіюча сталь матова 25х32мм</t>
  </si>
  <si>
    <t>Відповідна планка права нержавіюча сталь матова 25х32мм</t>
  </si>
  <si>
    <t>Виключатель пластиковий колір: білий модель 1011</t>
  </si>
  <si>
    <t>Переключатель пластмаса была модель 3883</t>
  </si>
  <si>
    <t>Електромагнітна защіпка FAFIX з відповідною планкою ліва 116Е</t>
  </si>
  <si>
    <t>Електромагнітна защіпка FAFIX з відповідною планкою права 116Е</t>
  </si>
  <si>
    <t>Електромагнітна защіпка модель 17 EY</t>
  </si>
  <si>
    <t>Електромагнітна защіпка Fafix ліва/права модель 116</t>
  </si>
  <si>
    <t>Електромагнітна защіпка Fafix ліва/права модель 116E</t>
  </si>
  <si>
    <t>Електромагнітна защіпка для відкривання дверей модель 118</t>
  </si>
  <si>
    <t>Електромагнітна защіпка Fafix модель 118E</t>
  </si>
  <si>
    <t>Електромагнітна защіпка Fafix з відповідною планкою, ліва модель 118 Е</t>
  </si>
  <si>
    <t>Електромагнітна защіпка Fafix з відповідною планкою, права модель 118 Е</t>
  </si>
  <si>
    <t>Електромагнітна защіпка FAFIX 118F</t>
  </si>
  <si>
    <t>Електромагнітна защіпка для відповідної планки 115 A</t>
  </si>
  <si>
    <t>Електромагнітна защіпка для відповідної планки 115 B</t>
  </si>
  <si>
    <t>Електромагнітна защіпка 118.13 ProFix 2</t>
  </si>
  <si>
    <t>Електромагнітна защіпка 118E.13 ProFix 2</t>
  </si>
  <si>
    <t>Електромагнітна защіпка 118.53 ProFix 2</t>
  </si>
  <si>
    <t>Електромагнітна защіпка 118.63 ProFix 2</t>
  </si>
  <si>
    <t>Електромагнітна защіпка ProFix 118F.13</t>
  </si>
  <si>
    <t>Електромагнітна защіпка Profix,модель 118Е345</t>
  </si>
  <si>
    <t>Замок врізний РС нержавіюча сталь 35/24 мм</t>
  </si>
  <si>
    <t>Замок врізний NF для проф. циліндру для міжкімн. та зовн. дверей з рамою трубч. конструкції сталь нікельов. відстань від фальц. до створки 35/241314</t>
  </si>
  <si>
    <t>Замок врізний PC нержавіючий сталь матова 40/24 мм модель 1308</t>
  </si>
  <si>
    <t>Замок врізний для вузькопрофільних дверей PZ нержавіюча сталь матова А 25 мм ширина планки =24 мм модель 1314</t>
  </si>
  <si>
    <t>Замок врізний для вузькопрофільних дверей PZ нержавіюча сталь матова А 30 мм ширина планки =24 мм модель 1314</t>
  </si>
  <si>
    <t>Замок врізний NF для проф. циліндру для міжкімн. та зовн. дверей з рамою трубч. конструкції нержав.сталь мат.відстань від фальц. до створки 35/241314</t>
  </si>
  <si>
    <t>Замок врізний для вузькопрофільних дверей PZ нержавіюча сталь матова А 40мм ширина планки =24 мм модель 1314</t>
  </si>
  <si>
    <t>Замок врізний для вузькопрофільних дверей PZ нержавіюча сталь матова А 45мм ширина планки =24 мм модель 1314</t>
  </si>
  <si>
    <t>Відповідна планка нержавіюча сталь матова 24</t>
  </si>
  <si>
    <t>Відповідна планка пряма нержівіюча сталь матова 24х90мм</t>
  </si>
  <si>
    <t>Замок врізний NF для проф. циліндру для міжкімн. та зовн. дверей з рамою трубч. конструкції нержав.сталь мат.відстань від фальц. до створки 35/161300</t>
  </si>
  <si>
    <t>Замок врізний NF для проф. циліндру для міжкімн. та зовн. дверей з рамою трубч. конструкції нержав.сталь нікельов. від фальц. до створки 35/161300</t>
  </si>
  <si>
    <t>Шпінгалет півавтоматичний сталевий оцинкований</t>
  </si>
  <si>
    <t>Шпінгалет автоматичний сталевий оцинкований</t>
  </si>
  <si>
    <t>Моторизований замок Dorma нержавіюча сталь 35x9x24 мм SVP2719</t>
  </si>
  <si>
    <t>Моторизований замок Dorma нержавіюча сталь 65x9x24 мм SVP2277/2278</t>
  </si>
  <si>
    <t>Замок врізний SVP 6275 А/6278 А правий/лівий нержавіюча сталь матовий 24х65х72мм 9мм</t>
  </si>
  <si>
    <t>Замок врізний SVP 6275 А/6278 А лівий/правий нержавіюча сталь матовий 24х65х72мм 9мм</t>
  </si>
  <si>
    <t>Моторизований замок DORMA нержавіюча сталь 65x9x24мм SVP 2277/2278 в комплекті з блоком керування і кабелем</t>
  </si>
  <si>
    <t>Замок врізний електромеханічний з пластиною 210 мм, нержав. сталь</t>
  </si>
  <si>
    <t>З'єднувальний кабель SVP-A-1000 сірий 10м</t>
  </si>
  <si>
    <t>Захист кабеля спіральний KUE 260 нержавіюча сталь матовий 155мм</t>
  </si>
  <si>
    <t>Монтажний набір для деревяних дверей</t>
  </si>
  <si>
    <t>Магнітний геркон пластмаса колір білий 24V модель 10360-6</t>
  </si>
  <si>
    <t>Кабельний перехід сталь оцинкована спіральний шланг</t>
  </si>
  <si>
    <t>Передавач струму від дверної рами до дверей 24В</t>
  </si>
  <si>
    <t>Кабельний передавач струму 180 мм</t>
  </si>
  <si>
    <t>Кабельний передавач струму 300 мм</t>
  </si>
  <si>
    <t>Відмикач дверей 12V DC</t>
  </si>
  <si>
    <t>Корпус сталевий колір нержавіюча сталь</t>
  </si>
  <si>
    <t>Електромагнітний замикач накладний ASSA MAGO3000STS-A</t>
  </si>
  <si>
    <t>Магнітний замикач дверей, сталь колір: чорний 50 кг</t>
  </si>
  <si>
    <t>Магнітний замикач нержавіюч.ст.мат. 500 кг</t>
  </si>
  <si>
    <t>Електромагнітний замикач для 2 дверей нержавіюч.ст.мат. 500 кг</t>
  </si>
  <si>
    <t>Блок живлення 12 В/2 А</t>
  </si>
  <si>
    <t>Кріплення для скляних дверей алюміній колір: срібний для скла до 12мм</t>
  </si>
  <si>
    <t>Кріплення для електромагнітного замикача, алюм.колір сріблястий</t>
  </si>
  <si>
    <t>Eлектромагнітний утримувач дверей 689 в рівень</t>
  </si>
  <si>
    <t>Eлектромагнітний утримувач дверей 689 монтується в підлогу</t>
  </si>
  <si>
    <t>Рамка одинарна для дверного терміналу 55 Esprit колір хром</t>
  </si>
  <si>
    <t>Рамка одинарна для дверного терміналу 55 Esprit колір венге</t>
  </si>
  <si>
    <t>Рамка одинарна для дверного терміналу 55 Esprit колір алюміній</t>
  </si>
  <si>
    <t>Рамка подвійна для дверного терміналу 55 Esprit колір хром</t>
  </si>
  <si>
    <t>Рамка подвійна для дверного терміналу 55 Esprit колір венге</t>
  </si>
  <si>
    <t>Рамка подвійна для дверного терміналу 55 Esprit колір алюміній</t>
  </si>
  <si>
    <t>Рамка одинарна для дверного терміналу 55 Event Opak колір темно-коричневий, центральна вставка "антрацит"</t>
  </si>
  <si>
    <t>Рамка одинарна для дверного терміналу 55 Event Opak колір білий, центральна вставка колір "антрацит"</t>
  </si>
  <si>
    <t>Рамка одинарна для дверного терміналу 55 Event Opak колір червоний, центральна вставка колір "антрацит"</t>
  </si>
  <si>
    <t>Рамка подвійна для дверного терміналу 55 Event Opak колір темнокоричневий, центральна вставка "антрацит"</t>
  </si>
  <si>
    <t>Рамка подвійна для дверного терміналу 55 Event Opak колір білий, центральна вставка колір "антрацит"</t>
  </si>
  <si>
    <t>Рамка одинарна для дверного терміналу 55 Event Opak колір білий, центральна втавка колір "алюміній"</t>
  </si>
  <si>
    <t>Рамка подвійна для дверного терміналу 55 Event Opak колір янтарний, центральна вставка колір "алюміній"</t>
  </si>
  <si>
    <t>Рамка подвійна для дверного терміналу 55 Event Opak колір білий, центральна вставка колір "алюміній"</t>
  </si>
  <si>
    <t>Рамка одинарна для дверного терміналу 55 Event Klar колір зелений, центральна вставка біла</t>
  </si>
  <si>
    <t>Рамка одинарна для дверного терміналу 55 Event Klar колір коричневий, центральна вставка біла</t>
  </si>
  <si>
    <t>Рамка одинарна для дверного терміналу 55 Event Klar колір чорний, центральна вставка біла</t>
  </si>
  <si>
    <t>Рамка одинарна для дверного терміналу 55 Event Klar колір пісочний, центральна вставка біла</t>
  </si>
  <si>
    <t>Рамка одинарна для дверного терміналу 55 Event Klar колір білий, центральна вставка біла</t>
  </si>
  <si>
    <t>Рамка одинарна для дверного терміналу 55 Event Klar колір баклажан, центральна вставка біла</t>
  </si>
  <si>
    <t>Рамка подвійна для дверного терміналу 55 Event Klar колір зелений, центральна вставка біла</t>
  </si>
  <si>
    <t>Рамка подвійна для дверного терміналу 55 Event Klar колір коричневий, центральна вставка біла</t>
  </si>
  <si>
    <t>Рамка подвійна для дверного терміналу 55 Event Klar колір чорний, центральна вставка біла</t>
  </si>
  <si>
    <t>Рамка подвійна для дверного терміналу 55 Event Klar колір пісочний, центральна вставка біла</t>
  </si>
  <si>
    <t>Рамка подвійна для дверного терміналу 55 Event Klar колір білий, центральна вставка біла</t>
  </si>
  <si>
    <t>Рамка подвійна для дверного терміналу 55 Event Klar колір баклажан, центральна вставка біла</t>
  </si>
  <si>
    <t>Рамка одинарна для дверного терміналу 55 Event Klar колір зелений, центральна вставка колір "антрацит"</t>
  </si>
  <si>
    <t>Рамка одинарна для дверного терміналу 55 Event Klar колір коричневий, центральна вставка колір"антрацит"</t>
  </si>
  <si>
    <t>Рамка одинарна для дверного терміналу 55 Event Klar колір чорний, центральна вставка колір"антрацит"</t>
  </si>
  <si>
    <t>Рамка одинарна для дверного терміналу 55 Event Klar колір пісочний, центральна вставка колір"антрацит"</t>
  </si>
  <si>
    <t>Рамка одинарна для дверного терміналу 55 Event Klar колір білий, центральна вставка колір"антрацит"</t>
  </si>
  <si>
    <t>Рамка одинарна для дверного терміналу 55 Event Klar колір баклажан, центральна вставка колір "антрацит"</t>
  </si>
  <si>
    <t>Рамка подвійна для дверного терміналу 55 Event Klar колір зелений, центральна вставка колір"антрацит"</t>
  </si>
  <si>
    <t>Рамка подвійна для дверного терміналу 55 Event Klar колір коричневий, центральна вставка колір"антрацит"</t>
  </si>
  <si>
    <t>Рамка подвійна для дверного терміналу 55 Event Klar колір чорний, центральна вставка колір "антрацит"</t>
  </si>
  <si>
    <t>Рамка подвійна для дверного терміналу 55 Event Klar колір пісочний, центральна вставка колір "антрацит"</t>
  </si>
  <si>
    <t>Рамка подвійна для дверного терміналу 55 Event Klar колір білий, центральна вставка колір"антрацит"</t>
  </si>
  <si>
    <t>Рамка подвійна для дверного терміналу 55 Event Klar колір баклажан, центральна вставка колір"антрацит"</t>
  </si>
  <si>
    <t>Рамка одинарна для дверного терміналу 55 Event Klar колір зелений, центральна вставка колір "алюміній"</t>
  </si>
  <si>
    <t>Рамка одинарна для дверного терміналу 55 Event Klar колір коричневий, центральна вставка колір"алюміній"</t>
  </si>
  <si>
    <t>Рамка одинарна для дверного терміналу 55 Event Klar колір чорний, центральна вставка колір"алюміній"</t>
  </si>
  <si>
    <t>Рамка одинарна для дверного терміналу 55 Event Klar колір пісочний, центральна вставка колір"алюміній"</t>
  </si>
  <si>
    <t>Рамка одинарна для дверного терміналу 55 Event Klar колір білий, центральна вставка колір"алюміній"</t>
  </si>
  <si>
    <t>Рамка одинарна для дверного терміналу 55 Event Klar колір баклажан, центральна вставка колір "алюміній"</t>
  </si>
  <si>
    <t>Рамка подвійна для дверного терміналу 55 Event Klar колір зелений, центральна вставка колір"алюміній"</t>
  </si>
  <si>
    <t>Рамка подвійна для дверного терміналу 55 Event Klar колір коричневий, центральна вставка колір"алюміній"</t>
  </si>
  <si>
    <t>Рамка подвійна для дверного терміналу 55 Event Klar колір чорний, центральна вставка колір "алюміній"</t>
  </si>
  <si>
    <t>Рамка подвійна для дверного терміналу 55 Event Klar колір пісочний, центральна вставка колір "алюміній"</t>
  </si>
  <si>
    <t>Рамка подвійна для дверного терміналу 55 Event Klar колір білий, центральна вставка колір "алюміній"</t>
  </si>
  <si>
    <t>Рамка подвійна для дверного терміналу 55 Event Klar колір баклажан, центральна вставка колір"алюміній"</t>
  </si>
  <si>
    <t>Блок живлення до біометричної системи доступу</t>
  </si>
  <si>
    <t>Біометрична система доступу - сканер відбитка пальця</t>
  </si>
  <si>
    <t>Сканер відбитків пальців 40F</t>
  </si>
  <si>
    <t>Декоративна накладка пластик колір: нержавіюча сталь</t>
  </si>
  <si>
    <t>Накладка декоративна для сканера відбитка пальця, пластмаса, колір золотий</t>
  </si>
  <si>
    <t>Декоративна накладка IN ED</t>
  </si>
  <si>
    <t>Блок управління до біометричної системи доступу, планка кругла 20мм</t>
  </si>
  <si>
    <t>Блок керування та кабельний перехід SE 2 KÜ 48</t>
  </si>
  <si>
    <t>Перетворювач CV LAN RS485</t>
  </si>
  <si>
    <t>Кабель RJ45 / CP35 2500мм</t>
  </si>
  <si>
    <t>Настінний сканер відбитків пальців</t>
  </si>
  <si>
    <t>Блок живлення REG 2TE</t>
  </si>
  <si>
    <t>Сканер відбитків пальців USB</t>
  </si>
  <si>
    <t>Блок керування з кабельним каналом Wandterminal WT 900</t>
  </si>
  <si>
    <t>Ліцензія Net Business</t>
  </si>
  <si>
    <t>Кабель A до біометричної системи доступу 2м</t>
  </si>
  <si>
    <t>Кабель A до біометричної системи доступу 4м</t>
  </si>
  <si>
    <t>Кабель B до біометричної системи доступу 2м</t>
  </si>
  <si>
    <t>Кабель B до біометричної системи доступу 8м</t>
  </si>
  <si>
    <t>Кабель C до біометричної системи доступу 2м</t>
  </si>
  <si>
    <t>Кабель C до біометричної системи доступу 4м</t>
  </si>
  <si>
    <t>Сканер відбитків пальців WT Biometrics Integra E, нерж. сталь</t>
  </si>
  <si>
    <t>Подвійний циліндр латунь полірована 27,5/27,5 мм модель 810</t>
  </si>
  <si>
    <t>Подвійний циліндр латунь Sternklasse (колір та розмір на замовлення)</t>
  </si>
  <si>
    <t>Напівсерцевина латунна 60.5/10</t>
  </si>
  <si>
    <t>Серцевина з защіпкою латунь полір. 27,5/27,5</t>
  </si>
  <si>
    <t>Подвійний циліндр латунь SP5 S (колір та розмір на замовлення)</t>
  </si>
  <si>
    <t>Напівсерцевина латунна SP5 S</t>
  </si>
  <si>
    <t>Циліндр двосторонній KB5 HS латунь (колір та розмір за замовленням)</t>
  </si>
  <si>
    <t>Циліндр двосторонній 810 KB5 (колір та розмір за замовленням)</t>
  </si>
  <si>
    <t>Циліндр SP5 HS цинк хром. матов.</t>
  </si>
  <si>
    <t>Циліндр двосторонній KB5 GHS лат.поліров. довж. 30/35мм</t>
  </si>
  <si>
    <t>Циліндр з закруткою система GHS латунь нікельована матова тип закривання KB (розміри замовника)</t>
  </si>
  <si>
    <t>Циліндр з системою GHS латунь, нікельована матова , тип закривання КВ5</t>
  </si>
  <si>
    <t>Циліндр з закруткою система GHS латунь нікельована матова тип закривання KB 35.5x35.5мм</t>
  </si>
  <si>
    <t>Циліндр з закруткою система GHS латунь нікельована матова тип закривання KB 31.5x27.5мм</t>
  </si>
  <si>
    <t>Циліндр з закруткою система GHS латунь нікельована матова тип закривання KB 27.5x31.5мм</t>
  </si>
  <si>
    <t>Циліндр з закруткою система GHS латунь нікельована матова тип закривання KB 35.5x27.5мм</t>
  </si>
  <si>
    <t>Циліндр з закруткою система GHS латунь нікельована матова тип закривання KB 27.5x35.5мм</t>
  </si>
  <si>
    <t>Циліндр з закруткою система GHS латунь нікельована матова тип закривання KB 35.5x45.5мм</t>
  </si>
  <si>
    <t>Циліндр з закруткою система GHS латунь нікельована матова тип закривання KB 27.5x60.5мм</t>
  </si>
  <si>
    <t>Циліндр з закруткою хромований матовий 35.5/30.5мм</t>
  </si>
  <si>
    <t>Циліндр WM5 латунь нікельована матова (розміри замовника)</t>
  </si>
  <si>
    <t>Циліндр WM5 CL латунь нікельована матова (розміри замовника)</t>
  </si>
  <si>
    <t>Циліндр з закруткою система MK (Z) латунь, нікельований матовий 27,5х27,5 мм, тип закривання WM</t>
  </si>
  <si>
    <t>Циліндр з закруткою система MK (ZHS) латунь, нікельований матовий 27,5х27,5 мм, тип закривання WM</t>
  </si>
  <si>
    <t>Циліндр з закруткою система HS латунь, нікельований матовий 27,5х27,5 мм, тип закривання WM</t>
  </si>
  <si>
    <t>Подвійний циліндр</t>
  </si>
  <si>
    <t>Циліндр з закруткою система GHS латунь, нікельований матовий 27,5х27,5 мм, тип закривання WM</t>
  </si>
  <si>
    <t>Ключі до вставки арт. 916.04.131</t>
  </si>
  <si>
    <t>Ключ незалежний - система закриття</t>
  </si>
  <si>
    <t>Mастер-ключ для циліндра двостор. 916.02.400</t>
  </si>
  <si>
    <t>Ключ груповий GK запасний для системи КB сталь колір: срібний</t>
  </si>
  <si>
    <t>Головний ключ для циліндра двостороннього 916.02.40X</t>
  </si>
  <si>
    <t>Ключ генеральний груповий GMK запасний для системи КB сталь колір: срібний</t>
  </si>
  <si>
    <t>Ключ для заміни MK</t>
  </si>
  <si>
    <t>Ключ головний, генеральн. GHS, WM5/WM6</t>
  </si>
  <si>
    <t>Ключ головний HS, WM5/WM6</t>
  </si>
  <si>
    <t>Ключ для заміни S11</t>
  </si>
  <si>
    <t>Замок-циліндр CES 111 мм</t>
  </si>
  <si>
    <t>Циліндр для замка</t>
  </si>
  <si>
    <t>Циліндр двосторонній латунь нікельований 30/30мм gemini S</t>
  </si>
  <si>
    <t>Циліндр двосторонній латунь нікельований quattroS</t>
  </si>
  <si>
    <t>Циліндр Janus EMK, латунь нікельована (розмір для замовлення)</t>
  </si>
  <si>
    <t>Циліндр з воротком латунь нікельований Helius (під розмір)</t>
  </si>
  <si>
    <t>Циліндр двосторонній латунь нікельований 27/31мм</t>
  </si>
  <si>
    <t>Циліндр двосторонній латунь нікельована 31/31мм</t>
  </si>
  <si>
    <t>Циліндр двосторонній латунь нікельований 31/55мм</t>
  </si>
  <si>
    <t>Циліндр двосторонній 35/35мм, латунь нікельована</t>
  </si>
  <si>
    <t>Циліндр двосторонній 35/40мм, латунь нікельована</t>
  </si>
  <si>
    <t>Циліндр двосторонній 35/ 55 мм, латунь нікельована</t>
  </si>
  <si>
    <t>Циліндр подвійний латунь нікельов. 40/50</t>
  </si>
  <si>
    <t>Циліндр двосторонній 40/55мм, латунь нікельована</t>
  </si>
  <si>
    <t>Циліндр двосторонній 60/65мм, латунь нікельована</t>
  </si>
  <si>
    <t>Циліндр двосторонній латунь нікельований 40/65 мм</t>
  </si>
  <si>
    <t>Циліндр двосторонній S1латунь нікельов.27/27</t>
  </si>
  <si>
    <t>Циліндр двосторонній S1латунь нікельов.27/31</t>
  </si>
  <si>
    <t>Циліндр двосторонній S1латунь нікельов.27/35</t>
  </si>
  <si>
    <t>Циліндр двосторонній латунь нікельований 27/40мм</t>
  </si>
  <si>
    <t>Циліндр двосторонній латунь нікельований 27/45мм</t>
  </si>
  <si>
    <t>Циліндр двосторонній латунь нікельований 27/50мм</t>
  </si>
  <si>
    <t>Циліндр двосторонній S1 до замка з однаковим замиканням, латунь, нікельована, 31/31</t>
  </si>
  <si>
    <t>Циліндр двосторонній латунь нікельований 31/35мм</t>
  </si>
  <si>
    <t>Циліндр двосторонній латунь нікельований 31/40мм</t>
  </si>
  <si>
    <t>Циліндр двосторонній латунь нікельований 31/45мм</t>
  </si>
  <si>
    <t>Циліндр двосторонній латунь нікельований 31/50мм</t>
  </si>
  <si>
    <t>Циліндр двосторонній латунь нікельований 35/35мм</t>
  </si>
  <si>
    <t>Циліндр двосторонній латунь нікельований 35/40мм</t>
  </si>
  <si>
    <t>Циліндр двосторонній латунь нікельований 35/45мм</t>
  </si>
  <si>
    <t>Циліндр двосторонній латунь нікельований 35/50мм</t>
  </si>
  <si>
    <t>Циліндр двосторонній латунь нікельований 35/55мм</t>
  </si>
  <si>
    <t>Циліндр двосторонній латунь нікельований 40/40мм</t>
  </si>
  <si>
    <t>Циліндр двосторонній латунь нікельований 40/45мм</t>
  </si>
  <si>
    <t>Циліндр двосторонній латунь нікельований 40/50мм</t>
  </si>
  <si>
    <t>Циліндр двосторонній латунь нікельований 40/55мм</t>
  </si>
  <si>
    <t>Циліндр двосторонній латунь нікельований 45/45мм</t>
  </si>
  <si>
    <t>Циліндр двосторонній латунь нікельований 45/50мм</t>
  </si>
  <si>
    <t>Циліндр двосторонній латунь нікельований 45/55мм</t>
  </si>
  <si>
    <t>Циліндр двосторонній латунь нікельований 50/50мм</t>
  </si>
  <si>
    <t>Циліндр двосторонній S1 латунь нікельована 50/55</t>
  </si>
  <si>
    <t>Циліндр латунь нікельована різне закриття 27/31 мм</t>
  </si>
  <si>
    <t>Циліндр латунь нікельована різне закриття 27/35мм</t>
  </si>
  <si>
    <t>Циліндр латунь нікельована різне закриття 27/40 мм</t>
  </si>
  <si>
    <t>Циліндр латунь нікельована різне закриття 27/45 мм</t>
  </si>
  <si>
    <t>Циліндр латунь нікельована різне закриття 27/50 мм</t>
  </si>
  <si>
    <t>Циліндр латунь нікельована різне закриття 31/31мм</t>
  </si>
  <si>
    <t>Циліндр латунь нікельована різне закриття 31/35 мм</t>
  </si>
  <si>
    <t>Циліндр латунь нікельована різне закриття 31/40 мм</t>
  </si>
  <si>
    <t>Циліндр латунь нікельована різне закриття 31/45 мм</t>
  </si>
  <si>
    <t>Циліндр латунь нікельована різне закриття 31/50 мм</t>
  </si>
  <si>
    <t>Циліндр латунь нікельована різне закриття 31/55мм</t>
  </si>
  <si>
    <t>Циліндр латунь нікельована різне закриття 35/35 мм</t>
  </si>
  <si>
    <t>Циліндр латунь нікельована різне закриття 35/40мм</t>
  </si>
  <si>
    <t>Циліндр латунь нікельована різне закриття 35/45 мм</t>
  </si>
  <si>
    <t>Циліндр латунь нікельована різне закриття 35/55 мм</t>
  </si>
  <si>
    <t>Циліндр латунь нікельована різне закриття 40/40 мм</t>
  </si>
  <si>
    <t>Циліндр латунь нікельована різне закриття 40/45 мм</t>
  </si>
  <si>
    <t>Циліндр латунь нікельована різне закриття 40/50 мм</t>
  </si>
  <si>
    <t>Циліндр латунь нікельована різне закриття 40/55 мм</t>
  </si>
  <si>
    <t>Циліндр латунь нікельована різне закриття 45/45 мм</t>
  </si>
  <si>
    <t>Циліндр латунь нікельована різне закриття 45/50 мм</t>
  </si>
  <si>
    <t>Циліндр латунь нікельована різне закриття 45/55 мм</t>
  </si>
  <si>
    <t>Циліндр латунь нікельована різне закриття 50/50 мм</t>
  </si>
  <si>
    <t>Циліндр латунь нікельована різне закриття 50/55 мм</t>
  </si>
  <si>
    <t>Циліндр двосторонній латунь нікельований 31/35 мм</t>
  </si>
  <si>
    <t>Циліндр двосторонній латунь нікельований 35/45 мм</t>
  </si>
  <si>
    <t>Циліндр двосторонній латунь нікельований 35/50 мм</t>
  </si>
  <si>
    <t>Циліндр двосторонній латунь нікельований 35/55 мм</t>
  </si>
  <si>
    <t>Циліндр двосторонній латунь нікельований 40/40 мм</t>
  </si>
  <si>
    <t>Циліндр з закруткою латунний нікельований 27/27мм</t>
  </si>
  <si>
    <t>Циліндр з закруткою латунний нікельований 27/31мм</t>
  </si>
  <si>
    <t>Циліндр з закруткою латунний нікельований 27/40мм</t>
  </si>
  <si>
    <t>Циліндр з закруткою різне закриття латунний нікельований 31/27 мм</t>
  </si>
  <si>
    <t>Циліндр з закруткою різне закриття латунний нікельований 31/35 мм</t>
  </si>
  <si>
    <t>Циліндр з закруткою латунь нікельована 35/27мм різне закриття</t>
  </si>
  <si>
    <t>Циліндр з закруткою різне закриття латунний нікельований 35/31 мм</t>
  </si>
  <si>
    <t>Циліндр з закруткою латунний нікельований35/35</t>
  </si>
  <si>
    <t>Циліндр з закруткою різне закриття латунний нікельований 35/40 мм</t>
  </si>
  <si>
    <t>Циліндр з закруткою різне закриття латунний нікельований 40/27 мм</t>
  </si>
  <si>
    <t>Циліндр з закруткою різне закриття латунний нікельований 40/31мм</t>
  </si>
  <si>
    <t>Циліндр з закруткою різне закриття латунний нікельований 40/35 мм</t>
  </si>
  <si>
    <t>Циліндр з закруткою різне закриття латунний нікельований 40/40 мм</t>
  </si>
  <si>
    <t>Циліндр з закруткою різне закриття латунний нікельований 40/45 мм</t>
  </si>
  <si>
    <t>Циліндр з закруткою різне закриття латунний нікельований 40/50 мм</t>
  </si>
  <si>
    <t>Циліндр з закруткою різне закриття латунний нікельований 45/40 мм</t>
  </si>
  <si>
    <t>Циліндр з закруткою різне закриття латунний нікельований 45/45 мм</t>
  </si>
  <si>
    <t>Циліндр з закруткою різне закриття латунний нікельований 45/50 мм</t>
  </si>
  <si>
    <t>Циліндр з закруткою різне закриття латунний нікельований 50/40 мм</t>
  </si>
  <si>
    <t>Циліндр з закруткою різне закриття латунний нікельований 50/45мм</t>
  </si>
  <si>
    <t>Циліндр з закруткою різне закриття латунний нікельований 50/50 мм</t>
  </si>
  <si>
    <t>Замок-циліндр латунь нікельована 55/40 мм</t>
  </si>
  <si>
    <t>Замок-циліндр латунь нікельована 55/45 мм</t>
  </si>
  <si>
    <t>Циліндр з воротком різне закриття латунний нікельована 50/65 мм</t>
  </si>
  <si>
    <t>Циліндр з воротком 60/65 мм латунь нікельована</t>
  </si>
  <si>
    <t>Циліндр з закруткою різне закриття латунний нікельований 40/60 мм</t>
  </si>
  <si>
    <t>Циліндр з закруткою різне закриття латунний нікельований 40/65 мм</t>
  </si>
  <si>
    <t>Циліндр з закруткою різне закриття латунний нікельований 45/65 мм</t>
  </si>
  <si>
    <t>Циліндр з закруткою S1 латунний нікельований 27/27мм</t>
  </si>
  <si>
    <t>Циліндр з закруткою S1 латунний нікельований 27/31мм</t>
  </si>
  <si>
    <t>Циліндр з закруткою S1 латунний нікельований 27/35мм</t>
  </si>
  <si>
    <t>Циліндр з закруткою S1латунь нікельована 27/40</t>
  </si>
  <si>
    <t>Циліндр з закруткою S1латунь нікельована 31/27</t>
  </si>
  <si>
    <t>Циліндр з закруткою S1латунь нікельована 31/31</t>
  </si>
  <si>
    <t>Циліндр з закруткою S1латунь нікельована 31/35</t>
  </si>
  <si>
    <t>Циліндр з закруткою S1латунь нікельована 31/40</t>
  </si>
  <si>
    <t>Циліндр з закруткою S1латунь нікельована 35/27</t>
  </si>
  <si>
    <t>Циліндр з закруткою S1латунь нікельована 35/31</t>
  </si>
  <si>
    <t>Циліндр з закруткою S1 латунний нікельований 35/35мм</t>
  </si>
  <si>
    <t>Циліндр з закруткою S1латунь нікельована 35/40</t>
  </si>
  <si>
    <t>Циліндр з закруткою S1латунь нікельована 40/27</t>
  </si>
  <si>
    <t>Циліндр з закруткою S1латунь нікельована 40/31</t>
  </si>
  <si>
    <t>Циліндр з закруткою S1латунь нікельована 40/35</t>
  </si>
  <si>
    <t>Циліндр з закруткою S1латунь нікельована 40/40</t>
  </si>
  <si>
    <t>Циліндр з закруткою S1латунь нікельована 40/45</t>
  </si>
  <si>
    <t>Циліндр з закруткою S1латунь нікельована 40/50</t>
  </si>
  <si>
    <t>Циліндр з закруткою S1латунь нікельована 45/40</t>
  </si>
  <si>
    <t>Циліндр з закруткою S1латунь нікельована 45/45</t>
  </si>
  <si>
    <t>Циліндр з закруткою S1латунь нікельована 45/50</t>
  </si>
  <si>
    <t>Циліндр з закруткою S1латунь нікельована 50/40</t>
  </si>
  <si>
    <t>Циліндр з закруткою S1латунь нікельована 50/45</t>
  </si>
  <si>
    <t>Циліндр з закруткою S1латунь нікельована 50/50</t>
  </si>
  <si>
    <t>Циліндр з закруткою S1латунь нікельована 55/40</t>
  </si>
  <si>
    <t>Циліндр з закруткою S1латунь нікельована 55/45</t>
  </si>
  <si>
    <t>Півциліндр латунь нікельована різне закриття 31/10мм</t>
  </si>
  <si>
    <t>Напівсерцевина 35/10мм латунь нікельована</t>
  </si>
  <si>
    <t>Напівсерцевина латунь нікельована 40/10мм</t>
  </si>
  <si>
    <t>Напівсерцевина StarTec латунь нікельована 45/10мм</t>
  </si>
  <si>
    <t>Півциліндр латунь нікельована 50/10мм різне закриття</t>
  </si>
  <si>
    <t>Напівсерцевина латунь нікельов. 55/10</t>
  </si>
  <si>
    <t>Півциліндр латунь нікельована різне закриття 60/10мм</t>
  </si>
  <si>
    <t>Напівсерцевина латунь нікельована 70/10</t>
  </si>
  <si>
    <t>Напівсерцевина S1 латунь нікельована 27/10</t>
  </si>
  <si>
    <t>Напівсерцевина S1 латунь нікельована 31/10</t>
  </si>
  <si>
    <t>Напівсерцевина S1 латунь нікельована 35/10</t>
  </si>
  <si>
    <t>Півциліндр однакове закриття S1 латунь нікельована 45/10мм</t>
  </si>
  <si>
    <t>Напівсерцевина S1 латунь нікельована 50/10</t>
  </si>
  <si>
    <t>Напівсерцевина S1 латунь нікельована 55/10</t>
  </si>
  <si>
    <t>Напівсерцевина S1 латунь нікельована 60/10</t>
  </si>
  <si>
    <t>Напівсерцевина S1 латунь нікельована 65/10</t>
  </si>
  <si>
    <t>Напівсерцевина S1 латунь нікельована 70/10</t>
  </si>
  <si>
    <t>Циліндр двосторонній KA латунь нікельований 27/27 мм</t>
  </si>
  <si>
    <t>Циліндр двосторонній KA латунь нікельований 27/31 мм</t>
  </si>
  <si>
    <t>Циліндр двосторонній KA латунь нікельований 27/35 мм</t>
  </si>
  <si>
    <t>Циліндр двосторонній KA латунь нікельований 27/40 мм</t>
  </si>
  <si>
    <t>Циліндр двосторонній KA латунь нікельований 27/45 мм</t>
  </si>
  <si>
    <t>Циліндр двосторонній KA латунь нікельований 27/50 мм</t>
  </si>
  <si>
    <t>Циліндр двосторонній KA латунь нікельований 31/31 мм</t>
  </si>
  <si>
    <t>Циліндр двосторонній KA латунь нікельований 31/35 мм</t>
  </si>
  <si>
    <t>Циліндр двосторонній KA латунь нікельований 31/40 мм</t>
  </si>
  <si>
    <t>Циліндр двосторонній KA латунь нікельований 31/45 мм</t>
  </si>
  <si>
    <t>Циліндр двосторонній KA латунь нікельований 31/50 мм</t>
  </si>
  <si>
    <t>Циліндр двосторонній KA латунь нікельований 31/55 мм</t>
  </si>
  <si>
    <t>Циліндр двосторонній KA латунь нікельований 35/35 мм</t>
  </si>
  <si>
    <t>Циліндр двосторонній KA латунь нікельований 35/40 мм</t>
  </si>
  <si>
    <t>Циліндр двосторонній KA латунь нікельований 35/45 мм</t>
  </si>
  <si>
    <t>Циліндр двосторонній KA латунь нікельований 35/50 мм</t>
  </si>
  <si>
    <t>Циліндр двосторонній KA латунь нікельований 35/55 мм</t>
  </si>
  <si>
    <t>Циліндр двосторонній KA латунь нікельований 40/40 мм</t>
  </si>
  <si>
    <t>Циліндр двосторонній KA латунь нікельований 40/45 мм</t>
  </si>
  <si>
    <t>Циліндр двосторонній KA латунь нікельований 40/50 мм</t>
  </si>
  <si>
    <t>Циліндр двосторонній KA латунь нікельований 40/55 мм</t>
  </si>
  <si>
    <t>Циліндр двосторонній KA латунь нікельований 45/45 мм</t>
  </si>
  <si>
    <t>Циліндр двосторонній KA латунь нікельований 45/50 мм</t>
  </si>
  <si>
    <t>Циліндр двосторонній KA латунь нікельований 45/55 мм</t>
  </si>
  <si>
    <t>Циліндр двосторонній KA латунь нікельований 50/50 мм</t>
  </si>
  <si>
    <t>Циліндр двосторонній KA латунь нікельований 50/55 мм</t>
  </si>
  <si>
    <t>Подвійний циліндр HFKA латунь матова 27/31 мм</t>
  </si>
  <si>
    <t>Подвійний циліндр HFKA латунь матова 27/35 мм</t>
  </si>
  <si>
    <t>Подвійний циліндр HFKA латунь матова 27/40 мм</t>
  </si>
  <si>
    <t>Подвійний циліндр HFKA латунь матова 27/45 мм</t>
  </si>
  <si>
    <t>Подвійний циліндр HFKA латунь матова 27/50 мм</t>
  </si>
  <si>
    <t>Подвійний циліндр HFKA латунь нікельована 31/31 мм</t>
  </si>
  <si>
    <t>Подвійний циліндр HFKA латунь нікельована 31/35 мм</t>
  </si>
  <si>
    <t>Подвійний циліндр HFKA латунь нікельована 31/40 мм</t>
  </si>
  <si>
    <t>Подвійний циліндр HFKA латунь нікельована 31/45 мм</t>
  </si>
  <si>
    <t>Подвійний циліндр HFKA латунь нікельована 31/50 мм</t>
  </si>
  <si>
    <t>Подвійний циліндр HFKA латунь нікельована 31/55 мм</t>
  </si>
  <si>
    <t>Подвійний циліндр HFKA латунь нікельована 35/35 мм</t>
  </si>
  <si>
    <t>Подвійний циліндр HFKA латунь нікельована 35/40 мм</t>
  </si>
  <si>
    <t>Подвійний циліндр HFKA латунь нікельована 35/45 мм</t>
  </si>
  <si>
    <t>Подвійний циліндр HFKA латунь нікельована 35/50 мм</t>
  </si>
  <si>
    <t>Подвійний циліндр HFKA латунь нікельована 35/55 мм</t>
  </si>
  <si>
    <t>Подвійний циліндр HFKA латунь нікельована 40/40 мм</t>
  </si>
  <si>
    <t>Подвійний циліндр HFKA латунь нікельована 40/45 мм</t>
  </si>
  <si>
    <t>Подвійний циліндр HFKA латунь нікельована 40/50 мм</t>
  </si>
  <si>
    <t>Подвійний циліндр HFKA латунь нікельована 40/55 мм</t>
  </si>
  <si>
    <t>Подвійний циліндр HFKA латунь нікельована 45/45 мм</t>
  </si>
  <si>
    <t>Подвійний циліндр HFKA латунь нікельована 45/50 мм</t>
  </si>
  <si>
    <t>Подвійний циліндр HFKA латунь нікельована 45/55 мм</t>
  </si>
  <si>
    <t>Подвійний циліндр HFKA латунь нікельована 50/50 мм</t>
  </si>
  <si>
    <t>Подвійний циліндр HFKA латунь нікельована 50/55 мм</t>
  </si>
  <si>
    <t>Циліндр з закруткою латунь нікельована 27/27, однакові комбінації GLS</t>
  </si>
  <si>
    <t>Циліндр з закруткою латунь нікельована 27/31, однакові комбінації GLS</t>
  </si>
  <si>
    <t>Циліндр з закруткою латунь нікельована 27/35, однакові комбінації GLS</t>
  </si>
  <si>
    <t>Циліндр з закруткою латунь нікельована 27/40, однакові комбінації GLS</t>
  </si>
  <si>
    <t>Циліндр з закруткою латунь нікельована 31/27, однакові комбінації GLS</t>
  </si>
  <si>
    <t>Циліндр з закруткою латунь нікельована 31/31, однакові комбінації GLS</t>
  </si>
  <si>
    <t>Циліндр з закруткою латунь нікельована 31/35, однакові комбінації GLS</t>
  </si>
  <si>
    <t>Циліндр з закруткою латунь нікельована 31/40, однакові комбінації GLS</t>
  </si>
  <si>
    <t>Циліндр з закруткою латунь нікельована 35/27, однакові комбінації GLS</t>
  </si>
  <si>
    <t>Циліндр з закруткою латунь нікельована 35/31, однакові комбінації GLS</t>
  </si>
  <si>
    <t>Циліндр з закруткою латунь нікельована 35/35, однакові комбінації GLS</t>
  </si>
  <si>
    <t>Циліндр з закруткою латунь нікельована 35/40, однакові комбінації GLS</t>
  </si>
  <si>
    <t>Циліндр з закруткою латунь нікельована 40/27, однакові комбінації GLS</t>
  </si>
  <si>
    <t>Циліндр з закруткою латунь нікельована 40/31, однакові комбінації GLS</t>
  </si>
  <si>
    <t>Циліндр з закруткою латунь нікельована 40/35, однакові комбінації GLS</t>
  </si>
  <si>
    <t>Циліндр з закруткою латунь нікельована 40/40, однакові комбінації GLS</t>
  </si>
  <si>
    <t>Циліндр з закруткою латунь нікельована 40/45, однакові комбінації GLS</t>
  </si>
  <si>
    <t>Циліндр з закруткою латунь нікельована 40/50, однакові комбінації GLS</t>
  </si>
  <si>
    <t>Циліндр з закруткою латунь нікельована 45/40, однакові комбінації GLS</t>
  </si>
  <si>
    <t>Циліндр з закруткою латунь нікельована 45/45, однакові комбінації GLS</t>
  </si>
  <si>
    <t>Циліндр з закруткою латунь нікельована 45/50, однакові комбінації GLS</t>
  </si>
  <si>
    <t>Циліндр з закруткою латунь нікельована 50/40, однакові комбінації GLS</t>
  </si>
  <si>
    <t>Циліндр з закруткою латунь нікельована 50/45, однакові комбінації GLS</t>
  </si>
  <si>
    <t>Циліндр з закруткою латунь нікельована 50/50, однакові комбінації GLS</t>
  </si>
  <si>
    <t>Циліндр з закруткою латунь нікельована 55/40, однакові комбінації GLS</t>
  </si>
  <si>
    <t>Циліндр з закруткою латунь нікельована 55/45, однакові комбінації GLS</t>
  </si>
  <si>
    <t>Напівсерцевина латунна нікельована 27/10, однакові комбінації GLS</t>
  </si>
  <si>
    <t>Напівсерцевина латунна нікельована 31/10, однакові комбінації GLS</t>
  </si>
  <si>
    <t>Напівсерцевина латунна нікельована 35/10, однакові комбінації GLS</t>
  </si>
  <si>
    <t>Напівсерцевина латунна нікельована 40/10, однакові комбінації GLS</t>
  </si>
  <si>
    <t>Напівсерцевина латунна нікельована 45/10, однакові комбінації GLS</t>
  </si>
  <si>
    <t>Напівсерцевина латунна нікельована 50/10, однакові комбінації GLS</t>
  </si>
  <si>
    <t>Напівсерцевина латунна нікельована 55/10, однакові комбінації GLS</t>
  </si>
  <si>
    <t>Напівсерцевина латунна нікельована 60/10, однакові комбінації GLS</t>
  </si>
  <si>
    <t>Напівсерцевина латунна нікельована 65/10, однакові комбінації GLS</t>
  </si>
  <si>
    <t>Напівсерцевина латунна нікельована 70/10, однакові комбінації GLS</t>
  </si>
  <si>
    <t>Ключ-заготовка сталь нікельована</t>
  </si>
  <si>
    <t>Запасний ключ S1</t>
  </si>
  <si>
    <t>Циліндр подвійний латунь нікельована 75/75, різні комбінації</t>
  </si>
  <si>
    <t>Циліндр з закруткою латунь нікельований матовий HS</t>
  </si>
  <si>
    <t>Подвійний циліндр замка латунь нікельована матова 31,5 / 35,5 мм</t>
  </si>
  <si>
    <t>Циліндр з закруткою латунь нікельована матова 31.5/31.5мм</t>
  </si>
  <si>
    <t>Циліндр з закруткою латунь нікельована матова 31.5/35.5мм</t>
  </si>
  <si>
    <t>Циліндр з закруткою латунь нікельована матова 35.5/31.5мм</t>
  </si>
  <si>
    <t>Циліндр з закруткою 21/26 мм, латунь, нікель матов</t>
  </si>
  <si>
    <t>Циліндр латунь нікельована матова 21/21мм різне закриття</t>
  </si>
  <si>
    <t>Циліндр латунь нікельована матова 21/21мм однакове закриття</t>
  </si>
  <si>
    <t>Циліндр латунь нікельована матова 21/21мм однакове закриття 1 без ключа</t>
  </si>
  <si>
    <t>Циліндр латунь нікельована матова 21/21мм однакове закриття 2 без ключа</t>
  </si>
  <si>
    <t>Односторонній циліндр ABUS латунь нікельована матова 30/10 різне закриття</t>
  </si>
  <si>
    <t>Односторонній циліндр ABUS латунь нікельована матова 30/10 однакове закриття</t>
  </si>
  <si>
    <t>Односторонній циліндр ABUS латунь нікельована матова 35/10 різне закриття</t>
  </si>
  <si>
    <t>Односторонній циліндр ABUS латунь нікельована матова 35/10 однакове закриття</t>
  </si>
  <si>
    <t>Односторонній циліндр ABUS латунь нікельована матова 40/10 різне закриття</t>
  </si>
  <si>
    <t>Односторонній циліндр ABUS латунь нікельована матова 40/10 однакове закриття</t>
  </si>
  <si>
    <t>Односторонній циліндр ABUS латунь нікельована матова 45/10 різне закриття</t>
  </si>
  <si>
    <t>Односторонній циліндр ABUS латунь нікельована матова 45/10 однакове закриття</t>
  </si>
  <si>
    <t>Односторонній циліндр ABUS латунь нікельована матова 50/10 різне закриття</t>
  </si>
  <si>
    <t>Односторонній циліндр ABUS латунь нікельована матова 50/10 однакове закриття</t>
  </si>
  <si>
    <t>Односторонній циліндр ABUS латунь нікельована матова 60/10 різне закриття</t>
  </si>
  <si>
    <t>Односторонній циліндр ABUS латунь нікельована матова 60/10 однакове закриття</t>
  </si>
  <si>
    <t>Односторонній циліндр ABUS латунь нікельована матова 70/10 різне закриття</t>
  </si>
  <si>
    <t>Односторонній циліндр ABUS латунь нікельована матова 70/10 однакове закриття</t>
  </si>
  <si>
    <t>Подвійний циліндр ABUS латунь нікельована матова 28/34 різне закриття</t>
  </si>
  <si>
    <t>Заготовка ключа до циліндрів ABUS</t>
  </si>
  <si>
    <t>Подвійний циліндр ABUS латунь нікельована матова 30/30 різне закриття</t>
  </si>
  <si>
    <t>Подвійний циліндр ABUS латунь нікельована матова 30/30 однакове закриття</t>
  </si>
  <si>
    <t>Подвійний циліндр ABUS латунь нікельована матова 30/35 різне закриття</t>
  </si>
  <si>
    <t>Подвійний циліндр ABUS латунь нікельована матова 30/35 однакове закриття</t>
  </si>
  <si>
    <t>Подвійний циліндр ABUS латунь нікельована матова 30/40 різне закриття</t>
  </si>
  <si>
    <t>Подвійний циліндр ABUS латунь нікельована матова 30/40 однакове закриття</t>
  </si>
  <si>
    <t>Подвійний циліндр ABUS латунь нікельована матова 30/45 різне закриття</t>
  </si>
  <si>
    <t>Подвійний циліндр ABUS латунь нікельована матова 30/45 однакове закриття</t>
  </si>
  <si>
    <t>Подвійний циліндр ABUS латунь нікельована матова 30/50 різне закриття</t>
  </si>
  <si>
    <t>Подвійний циліндр ABUS латунь нікельована матова 30/50 однакове закриття</t>
  </si>
  <si>
    <t>Подвійний циліндр ABUS латунь нікельована матова 30/55 різне закриття</t>
  </si>
  <si>
    <t>Подвійний циліндр ABUS латунь нікельована матова 30/55 однакове закриття</t>
  </si>
  <si>
    <t>Подвійний циліндр ABUS латунь нікельована матова 35/35 різне закриття</t>
  </si>
  <si>
    <t>Подвійний циліндр ABUS латунь нікельована матова 35/55 однакове закриття</t>
  </si>
  <si>
    <t>Подвійний циліндр ABUS латунь нікельована матова 35/40 різне закриття</t>
  </si>
  <si>
    <t>Подвійний циліндр ABUS латунь нікельована матова 35/40 однакове закриття</t>
  </si>
  <si>
    <t>Подвійний циліндр ABUS латунь нікельована матова 35/45 різне закриття</t>
  </si>
  <si>
    <t>Подвійний циліндр ABUS латунь нікельована матова 35/45 однакове закриття</t>
  </si>
  <si>
    <t>Подвійний циліндр ABUS латунь нікельована матова 35/50 різне закриття</t>
  </si>
  <si>
    <t>Подвійний циліндр ABUS латунь нікельована матова 35/50 однакове закриття</t>
  </si>
  <si>
    <t>Подвійний циліндр ABUS латунь нікельована матова 35/55 різне закриття</t>
  </si>
  <si>
    <t>Подвійний циліндр ABUS латунь нікельована матова 40/40 різне закриття</t>
  </si>
  <si>
    <t>Подвійний циліндр ABUS латунь нікельована матова 40/40 однакове закриття</t>
  </si>
  <si>
    <t>Подвійний циліндр ABUS латунь нікельована матова 40/45 різне закриття</t>
  </si>
  <si>
    <t>Подвійний циліндр ABUS латунь нікельована матова 40/45 однакове закриття</t>
  </si>
  <si>
    <t>Подвійний циліндр ABUS латунь нікельована матова 40/50 різне закриття</t>
  </si>
  <si>
    <t>Подвійний циліндр ABUS латунь нікельована матова 40/50 однакове закриття</t>
  </si>
  <si>
    <t>Подвійний циліндр ABUS латунь нікельована матова 40/55 різне закриття</t>
  </si>
  <si>
    <t>Подвійний циліндр ABUS латунь нікельована матова 40/55 однакове закриття</t>
  </si>
  <si>
    <t>Подвійний циліндр ABUS латунь нікельована матова 40/60 різне закриття</t>
  </si>
  <si>
    <t>Подвійний циліндр ABUS латунь нікельована матова 40/60 однакове закриття</t>
  </si>
  <si>
    <t>Подвійний циліндр ABUS латунь нікельована матова 40/65 різне закриття</t>
  </si>
  <si>
    <t>Подвійний циліндр ABUS латунь нікельована матова 40/65 однакове закриття</t>
  </si>
  <si>
    <t>Подвійний циліндр ABUS латунь нікельована матова 45/45 різне закриття</t>
  </si>
  <si>
    <t>Подвійний циліндр ABUS латунь нікельована матова 45/45 однакове закриття</t>
  </si>
  <si>
    <t>Подвійний циліндр ABUS латунь нікельована матова 45/50 різне закриття</t>
  </si>
  <si>
    <t>Подвійний циліндр ABUS латунь нікельована матова 45/50 однакове закриття</t>
  </si>
  <si>
    <t>Подвійний циліндр ABUS латунь нікельована матова 45/55 різне закриття</t>
  </si>
  <si>
    <t>Подвійний циліндр ABUS латунь нікельована матова 45/55 однакове закриття</t>
  </si>
  <si>
    <t>Подвійний циліндр ABUS латунь нікельована матова 45/60 різне закриття</t>
  </si>
  <si>
    <t>Подвійний циліндр ABUS латунь нікельована матова 45/60 однакове закриття</t>
  </si>
  <si>
    <t>Подвійний циліндр ABUS латунь нікельована матова 45/65 різне закриття</t>
  </si>
  <si>
    <t>Подвійний циліндр ABUS латунь нікельована матова 45/65 однакове закриття</t>
  </si>
  <si>
    <t>Подвійний циліндр ABUS латунь нікельована матова 50/50 різне закриття</t>
  </si>
  <si>
    <t>Подвійний циліндр ABUS латунь нікельована матова 50/50 однакове закриття</t>
  </si>
  <si>
    <t>Подвійний циліндр ABUS латунь нікельована матова 50/55 різне закриття</t>
  </si>
  <si>
    <t>Подвійний циліндр ABUS латунь нікельована матова 50/55 однакове закриття</t>
  </si>
  <si>
    <t>Подвійний циліндр ABUS латунь нікельована матова 50/60 різне закриття</t>
  </si>
  <si>
    <t>Подвійний циліндр ABUS латунь нікельована матова 50/60 однакове закриття</t>
  </si>
  <si>
    <t>Подвійний циліндр ABUS латунь нікельована матова 50/65 різне закриття</t>
  </si>
  <si>
    <t>Подвійний циліндр ABUS латунь нікельована матова 50/65 однакове закриття</t>
  </si>
  <si>
    <t>Подвійний циліндр ABUS латунь нікельована матова 55/60 різне закриття</t>
  </si>
  <si>
    <t>Подвійний циліндр ABUS латунь нікельована матова 55/60 однакове закриття</t>
  </si>
  <si>
    <t>Подвійний циліндр ABUS латунь нікельована матова 55/65 різне закриття</t>
  </si>
  <si>
    <t>Подвійний циліндр ABUS латунь нікельована матова 55/65 однакове закриття</t>
  </si>
  <si>
    <t>Подвійний циліндр ABUS латунь нікельована матова 60/65 різне закриття</t>
  </si>
  <si>
    <t>Подвійний циліндр ABUS латунь нікельована матова 60/65 однакове закриття</t>
  </si>
  <si>
    <t>Подвійний циліндр ABUS з воротком латунь нікельована матова Z30/K30 різне закриття</t>
  </si>
  <si>
    <t>Подвійний циліндр ABUS з воротком латунь нікельована матова Z30/K33 однакове закриття</t>
  </si>
  <si>
    <t>Подвійний циліндр ABUS з воротком латунь нікельована матова Z30/K35 різне закриття</t>
  </si>
  <si>
    <t>Подвійний циліндр ABUS з воротком латунь нікельована матова Z30/K35 однакове закриття</t>
  </si>
  <si>
    <t>Подвійний циліндр ABUS з воротком латунь нікельована матова Z30/K40 різне закриття</t>
  </si>
  <si>
    <t>Подвійний циліндр ABUS з воротком латунь нікельована матова Z30/K40 однакове закриття</t>
  </si>
  <si>
    <t>Подвійний циліндр ABUS з воротком латунь нікельована матова Z35/K30 різне закриття</t>
  </si>
  <si>
    <t>Подвійний циліндр ABUS з воротком латунь нікельована матова Z35/K30 однакове закриття</t>
  </si>
  <si>
    <t>Подвійний циліндр ABUS з воротком латунь нікельована матова Z35/K35 різне закриття</t>
  </si>
  <si>
    <t>Подвійний циліндр ABUS з воротком латунь нікельована матова Z35/K35 однакове закриття</t>
  </si>
  <si>
    <t>Подвійний циліндр ABUS з воротком латунь нікельована матова Z35/K40 різне закриття</t>
  </si>
  <si>
    <t>Подвійний циліндр ABUS з воротком латунь нікельована матова Z35/K40 однакове закриття</t>
  </si>
  <si>
    <t>Подвійний циліндр ABUS з воротком латунь нікельована матова Z40/K30 різне закриття</t>
  </si>
  <si>
    <t>Подвійний циліндр ABUS з воротком латунь нікельована матова Z40/K30 однакове закриття</t>
  </si>
  <si>
    <t>Подвійний циліндр ABUS з воротком латунь нікельована матова Z40/K35 різне закриття</t>
  </si>
  <si>
    <t>Подвійний циліндр ABUS з воротком латунь нікельована матова Z40/K35 однакове закриття</t>
  </si>
  <si>
    <t>Подвійний циліндр ABUS з воротком латунь нікельована матова Z40/K40 різне закриття</t>
  </si>
  <si>
    <t>Подвійний циліндр ABUS з воротком латунь нікельована матова Z40/K40 однакове закриття</t>
  </si>
  <si>
    <t>Подвійний циліндр ABUS з воротком латунь нікельована матова Z40/K45 різне закриття</t>
  </si>
  <si>
    <t>Подвійний циліндр ABUS з воротком латунь нікельована матова Z40/K45 однакове закриття</t>
  </si>
  <si>
    <t>Подвійний циліндр ABUS з воротком латунь нікельована матова Z40/K50 різне закриття</t>
  </si>
  <si>
    <t>Подвійний циліндр ABUS з воротком латунь нікельована матова Z40/K50 однакове закриття</t>
  </si>
  <si>
    <t>Подвійний циліндр ABUS з воротком латунь нікельована матова Z40/K60 різне закриття</t>
  </si>
  <si>
    <t>Подвійний циліндр ABUS з воротком латунь нікельована матова Z40/K60 однакове закриття</t>
  </si>
  <si>
    <t>Подвійний циліндр ABUS з воротком латунь нікельована матова Z40/K65 різне закриття</t>
  </si>
  <si>
    <t>Подвійний циліндр ABUS з воротком латунь нікельована матова Z40/K65 однакове закриття</t>
  </si>
  <si>
    <t>Подвійний циліндр ABUS з воротком латунь нікельована матова Z45/K40 різне закриття</t>
  </si>
  <si>
    <t>Подвійний циліндр ABUS з воротком латунь нікельована матова Z45/K40 однакове закриття</t>
  </si>
  <si>
    <t>Подвійний циліндр ABUS з воротком латунь нікельована матова Z45/K45 різне закриття</t>
  </si>
  <si>
    <t>Подвійний циліндр ABUS з воротком латунь нікельована матова Z45/K45 однакове закриття</t>
  </si>
  <si>
    <t>Подвійний циліндр ABUS з воротком латунь нікельована матова Z45/K50 різне закриття</t>
  </si>
  <si>
    <t>Подвійний циліндр ABUS з воротком латунь нікельована матова Z45/K50 однакове закриття</t>
  </si>
  <si>
    <t>Подвійний циліндр ABUS з воротком латунь нікельована матова Z45/K60 різне закриття</t>
  </si>
  <si>
    <t>Подвійний циліндр ABUS з воротком латунь нікельована матова Z45/K60 однакове закриття</t>
  </si>
  <si>
    <t>Подвійний циліндр ABUS з воротком латунь нікельована матова Z45/K65 різне закриття</t>
  </si>
  <si>
    <t>Подвійний циліндр ABUS з воротком латунь нікельована матова Z45/K65 однакове закриття</t>
  </si>
  <si>
    <t>Подвійний циліндр ABUS з воротком латунь нікельована матова Z50/K40 різне закриття</t>
  </si>
  <si>
    <t>Подвійний циліндр ABUS з воротком латунь нікельована матова Z50/K40 однакове закриття</t>
  </si>
  <si>
    <t>Подвійний циліндр ABUS з воротком латунь нікельована матова Z50/K45 різне закриття</t>
  </si>
  <si>
    <t>Подвійний циліндр ABUS з воротком латунь нікельована матова Z50/K45 однакове закриття</t>
  </si>
  <si>
    <t>Подвійний циліндр ABUS з воротком латунь нікельована матова Z50/K50 різне закриття</t>
  </si>
  <si>
    <t>Подвійний циліндр ABUS з воротком латунь нікельована матова Z50/K50 однакове закриття</t>
  </si>
  <si>
    <t>Подвійний циліндр ABUS з воротком латунь нікельована матова Z50/K60 різне закриття</t>
  </si>
  <si>
    <t>Подвійний циліндр ABUS з воротком латунь нікельована матова Z50/K60 однакове закриття</t>
  </si>
  <si>
    <t>Подвійний циліндр ABUS з воротком латунь нікельована матова Z55/K40 різне закриття</t>
  </si>
  <si>
    <t>Подвійний циліндр ABUS з воротком латунь нікельована матова Z55/K40 однакове закриття</t>
  </si>
  <si>
    <t>Подвійний циліндр ABUS з воротком латунь нікельована матова Z55/K45 різне закриття</t>
  </si>
  <si>
    <t>Подвійний циліндр ABUS з воротком латунь нікельована матова Z55/K45 однакове закриття</t>
  </si>
  <si>
    <t>Ключ закриття 1</t>
  </si>
  <si>
    <t>Ключ закриття 2</t>
  </si>
  <si>
    <t>Заготовка для ключа сталь нікельована</t>
  </si>
  <si>
    <t>Столярний розмірний майстер-ключ, цамак, нікельов.</t>
  </si>
  <si>
    <t>Ключ-паличка користувача "DIALOCK KS", чорний</t>
  </si>
  <si>
    <t>Циліндр-адаптер для DT510 D ISO/Legic 27.5/27.5 мм</t>
  </si>
  <si>
    <t>Циліндр-адаптер для DT510 D ISO/Legic 32.5/32.5 мм</t>
  </si>
  <si>
    <t>Циліндр-адаптер для DT510 H ISO/Legic 27.5/10.5 мм</t>
  </si>
  <si>
    <t>Циліндр-адаптер для DT510 H ISO/Legic 37.5/10.5 мм</t>
  </si>
  <si>
    <t>Циліндр-адаптер для DT510 D-DZ ISO/Legic 32.5/32.5 мм</t>
  </si>
  <si>
    <t>Циліндр-адаптер для DT510 D-P ISO/Legic 32.5/32.5 мм</t>
  </si>
  <si>
    <t>Конфігураційна картка-ключ ISO OpenTime(74)</t>
  </si>
  <si>
    <t>Конфігураційна карточка-ключ SA+Wellness 59 ISO</t>
  </si>
  <si>
    <t>Конфігураційна картка TPS Tag-it no.89</t>
  </si>
  <si>
    <t>Ключ-брелок TAG-IT ISO червоний</t>
  </si>
  <si>
    <t>Ключ-брелок TAG-IT ISO KT помаранчевий</t>
  </si>
  <si>
    <t>Ключ-брелок TAG-IT ISO KT сірий</t>
  </si>
  <si>
    <t>Ключ-брелок TAG-IT ISO KT білий</t>
  </si>
  <si>
    <t>Ключ-брелок TAG-IT ISO KT синій</t>
  </si>
  <si>
    <t>Ключ-брелок TAG-IT ISO KT червоний</t>
  </si>
  <si>
    <t>Ключ Tag ISO KT колір: оранжевий</t>
  </si>
  <si>
    <t>Ключ Tag ISO KT колір: чорний</t>
  </si>
  <si>
    <t>Ключ Tag ISO KT колір: зелений</t>
  </si>
  <si>
    <t>Ключ Tag ISO KT колір: білий</t>
  </si>
  <si>
    <t>Ключ Tag ISO KT колір: синій</t>
  </si>
  <si>
    <t>Ключ Tag ISO KT колір: червоний</t>
  </si>
  <si>
    <t>Дверний термінал DT 400 ISO DND нержавіюча сталь матова</t>
  </si>
  <si>
    <t>Дверний термніал DT 400 ISO DND нержавіюча сталь полірована</t>
  </si>
  <si>
    <t>Дверний термінал DT 400 WL ISO DND нержавіюча сталь матова</t>
  </si>
  <si>
    <t>Дверний термінал DT 400 ISO нержавіюча сталь покриття: латунь полірована PVD</t>
  </si>
  <si>
    <t>Дверний термінал DT 400 ISO нержавіюча сталь матова</t>
  </si>
  <si>
    <t>Дверний термніал DT 400 R2 FP ISO DND нержавіюча сталь матова</t>
  </si>
  <si>
    <t>Дверний термніал DT 400 R2 FP ISO нержавіюча сталь матова</t>
  </si>
  <si>
    <t>Дверний термінал DT600 FP ISO лівий</t>
  </si>
  <si>
    <t>Дверний термінал DT600 FH ISO PZ 72 лівий</t>
  </si>
  <si>
    <t>Дверний термінал DT ISO нержавіюча сталь матова</t>
  </si>
  <si>
    <t>Термінал DTSH v2 ISO правий нержавіюча сталь полірована</t>
  </si>
  <si>
    <t>Дверний термінал DTSH ISO V3 нержавіюча сталь матова</t>
  </si>
  <si>
    <t>Дверний термінал DTSH ISO V3 нержавіюча сталь полірована</t>
  </si>
  <si>
    <t>Дверний термінал DT 210 ISO R2 DNDлівий, для внутр. дверей, нержавіюча сталь матова</t>
  </si>
  <si>
    <t>Дверний термінал DT 210 ISO R2 DND нержавіюча сталь матова</t>
  </si>
  <si>
    <t>Дверний термінал DT 210 ISO R2 DND лівий, для зовн. дверей, нержавіюча сталь матова</t>
  </si>
  <si>
    <t>Дверний термінал DT 210 ISO R2 DND правий, для зовн. дверей, нержавіюча сталь матова</t>
  </si>
  <si>
    <t>Дверний термінал DTSO ISO V3 нержавіюча сталь матова</t>
  </si>
  <si>
    <t>Дверний термінал DTSO ISO V3 нержавіюча сталь полірована</t>
  </si>
  <si>
    <t>Дверний термінал DTSO ISO V3 латунь полірована PVD</t>
  </si>
  <si>
    <t>Дверний термінал DT Lite нержавіюча сталь матова 38-56 мм, вліво</t>
  </si>
  <si>
    <t>Дверний термінал DT LITE J лівий нержавіюча сталь покриття: латунь PVD для дверей 38-56мм</t>
  </si>
  <si>
    <t>Дверний термінал DT LITE J правий нержавіюча сталь покриття: латунь PVD для дверей 38-56мм</t>
  </si>
  <si>
    <t>Дверний термінал DT Lite нержавіюча сталь матова 57-63 мм, вліво</t>
  </si>
  <si>
    <t>Дверний термінал DT LITE C лівий нержавіюча сталь матова для дверей 38-56мм</t>
  </si>
  <si>
    <t>Дверний термінал DT LITE C латунь матова лівий 38-56мм</t>
  </si>
  <si>
    <t>Дверний термінал DT LITE C лівий нержавіюча сталь покриття: латунь PVD полірована для дверей 38-56мм</t>
  </si>
  <si>
    <t>Дверний термінал DT LITE C правий нержавіюча сталь покриття: латунь PVD полірована для дверей 38-56мм</t>
  </si>
  <si>
    <t>Дверний термінал DT Lite C нержавіюча сталь матова 57-63 мм</t>
  </si>
  <si>
    <t>Дверний термінал DT LITE G нержавіюча сталь матова 57-63 мм, вліво</t>
  </si>
  <si>
    <t>Дверний термінал DT Lite Q нержавіюча сталь матова 57-63 мм, вліво</t>
  </si>
  <si>
    <t>Дверний термінал DT Lite R нержавіюча сталь матова 38-56 мм, вліво</t>
  </si>
  <si>
    <t>Дверний термінал DT Lite R нержавіюча сталь матова 57-63 мм, вліво</t>
  </si>
  <si>
    <t>Дверний термінал DT 510 (параметри для замовлення)</t>
  </si>
  <si>
    <t>Дверний термінал DT100 R3 DG2 нержавіюча сталь матова U лівий</t>
  </si>
  <si>
    <t>Дверний термінал DT100 R3 DG2 нержавіюча сталь матова U правий</t>
  </si>
  <si>
    <t>Дверний термінал DT100 R3 DG2 нержавіюча сталь матова G лівий</t>
  </si>
  <si>
    <t>Циліндр для дверного терміналу DT510 B 27.5/27.5 DG2</t>
  </si>
  <si>
    <t>Циліндр для дверного терміналу DT510 D 27,5/27,5 DG2</t>
  </si>
  <si>
    <t>Циліндр подвійний для дверного терміналу DT510 D-DZ 27.5/27.5 DG2</t>
  </si>
  <si>
    <t>Циліндр для дверного терміналу DT510 H 27.5/10.5 DG2</t>
  </si>
  <si>
    <t>Циліндр-адаптер для DT510 B-P DG2 32,5/32,5мм</t>
  </si>
  <si>
    <t>Дверний термінал внутрішня частина DT7 нерж. сталь матова G</t>
  </si>
  <si>
    <t>Дверний термінал внутрішня частина DT7 латунь полірована G</t>
  </si>
  <si>
    <t>Дверний термінал внутрішня частина DT7 нерж. сталь матова U</t>
  </si>
  <si>
    <t>Дверний термінал внутрішня частина DT7 латунь полірована U</t>
  </si>
  <si>
    <t>Дверний термінал внутрішня частина DT7 нерж. сталь матова J</t>
  </si>
  <si>
    <t>Дверний термінал внутрішня частина DT7 латунь полірована J</t>
  </si>
  <si>
    <t>Дверний термінал зовнішня частина DT7 нерж. сталь матова G</t>
  </si>
  <si>
    <t>Дверний термінал зовнішня частина DT7 латунь полірована G</t>
  </si>
  <si>
    <t>Дверний термінал зовнішня частина DT7 нерж. сталь матова U</t>
  </si>
  <si>
    <t>Дверний термінал зовнішня частина DT7 латунь полірована U</t>
  </si>
  <si>
    <t>Дверний термінал зовнішня частина DT700 нерж. сталь матова J</t>
  </si>
  <si>
    <t>Дверний термінал зовнішня частина DT700 латунь полірована J</t>
  </si>
  <si>
    <t>Дверний термінал зовнішня частина DT710 нерж. сталь матова G</t>
  </si>
  <si>
    <t>Дверний термінал зовнішня частина DT710 латунь полірована G</t>
  </si>
  <si>
    <t>Дверний термінал зовнішня частина DT710 нерж. сталь матова U</t>
  </si>
  <si>
    <t>Дверний термінал зовнішня частина DT710 латунь, полірована U</t>
  </si>
  <si>
    <t>Дверний термінал зовнішня частина DT710 нерж. сталь матова J</t>
  </si>
  <si>
    <t>Дверний термінал зовнішня частина DT710 латунь, полірована J</t>
  </si>
  <si>
    <t>Дверний термінал DT710 нерж. сталь матова G 38-53мм</t>
  </si>
  <si>
    <t>Дверний термінал DT710 нерж. сталь матова U</t>
  </si>
  <si>
    <t>Дверний термінал DT710 нерж. сталь матова J</t>
  </si>
  <si>
    <t>Дверний термінал DT700 нерж. сталь матова L 38-53мм</t>
  </si>
  <si>
    <t>Дверний термінал DT700 нерж. сталь матова J 38-53мм</t>
  </si>
  <si>
    <t>Дверний термінал DT700 нерж. сталь матова U 38-53мм</t>
  </si>
  <si>
    <t>Дверний термінал DT710 латунь полірована G 38-53мм</t>
  </si>
  <si>
    <t>Дверний термінал DT710 латунь, полірована U</t>
  </si>
  <si>
    <t>Дверний термінал DT710 латунь, полірована J</t>
  </si>
  <si>
    <t>Дверний термінал DT700 латунь полірована L 38-53мм</t>
  </si>
  <si>
    <t>Дверний термінал DT700 латунь полірована U 38-53мм</t>
  </si>
  <si>
    <t>Дверний термінал DT700 латунь полірована J 38-53мм</t>
  </si>
  <si>
    <t>Дверний термінал DT LITE H хромований матовий правий 38-65мм</t>
  </si>
  <si>
    <t>Дверний термінал DT Lite хромований матовий 66-80 мм</t>
  </si>
  <si>
    <t>Дверний термінал DT Lite H хромований матовий правий 66-80 мм</t>
  </si>
  <si>
    <t>Дверний термінал DT LITE латунь матова, права 38-65мм</t>
  </si>
  <si>
    <t>Розетка-наклейка DT710 глуха колір: білий</t>
  </si>
  <si>
    <t>Монтажний комплект №1, нерж. сталь</t>
  </si>
  <si>
    <t>Монтажний комплект №2, нержавіюча сталь</t>
  </si>
  <si>
    <t>Монтажний комплект № 5 нержавіюча сталь, матова</t>
  </si>
  <si>
    <t>Монтажний комплект № 9 нержавіюча сталь, матова</t>
  </si>
  <si>
    <t>Монтажний комплект №10, нерж. сталь матова</t>
  </si>
  <si>
    <t>Монтажний комплект № 11 нержавіюча сталь, матова</t>
  </si>
  <si>
    <t>Монтажний комплект №1 нержавіюча сталь матова</t>
  </si>
  <si>
    <t>Карта MIFARE привілейована</t>
  </si>
  <si>
    <t>Електронна карта доступу Mifare</t>
  </si>
  <si>
    <t>Гвинт кріпильний хром.мат. M5x55мм</t>
  </si>
  <si>
    <t>Гвинт кріпильний латунь матова M5x50 мм</t>
  </si>
  <si>
    <t>Гвинт кріпильний латунь матова M5x55мм</t>
  </si>
  <si>
    <t>Гвинт кріпильний хром.мат. M5x60мм</t>
  </si>
  <si>
    <t>Гвинт кріпильний хром.мат. M5x70мм</t>
  </si>
  <si>
    <t>Гвинт хромований матовий М5х80 мм</t>
  </si>
  <si>
    <t>Гвинт кріпильний хром.мат. M5x90мм</t>
  </si>
  <si>
    <t>Панель захисна бокова для замків врізних хром.мат.PVD</t>
  </si>
  <si>
    <t>Відповідна планка ліва хромована матова 46мм</t>
  </si>
  <si>
    <t>Відповідна планка ліва вкрита латунню матова 46 мм</t>
  </si>
  <si>
    <t>Циліндр латунь матова 16мм різне закриття</t>
  </si>
  <si>
    <t>Замок врізний з защіпкою DT Lite, нержавіюча сталь матовий лівий відкриття всередину</t>
  </si>
  <si>
    <t>Замок врізний з защіпкою DT Lite, нержавіюча сталь полірований лівий відкриття всередину</t>
  </si>
  <si>
    <t>Замок врізний з защіпкою DT Lite, нержавіюча сталь матовий правий</t>
  </si>
  <si>
    <t>Замок врізний з защіпкою DT Lite, нержавіюча сталь полірований правий</t>
  </si>
  <si>
    <t>Замок врізний з защіпкою DT Lite, нержавіюча сталь матовий лівий відкриття назовні</t>
  </si>
  <si>
    <t>Замок врізний з защіпкою DT Lite, нержавіюча сталь полірований лівий відкриття назовні</t>
  </si>
  <si>
    <t>Замок врізний з защіпкою DT Lite, нержавіюча сталь матовий правий відкриття назовні</t>
  </si>
  <si>
    <t>Замок врізний з защіпкою DT Lite, нержавіюча сталь полірований правий відкриття назовні</t>
  </si>
  <si>
    <t>Замок DT LITE лівий сталь покриття: латунь PVD полірована відкриття всередину</t>
  </si>
  <si>
    <t>Замок DT LITE правий сталь покриття: латунь PVD полірована відкриття всередину</t>
  </si>
  <si>
    <t>Замок DT LITE лівий сталь покриття: латунь PVD полірована відкриття назовні</t>
  </si>
  <si>
    <t>Замок DT LITE правий сталь покриття: латунь PVD полірована відкриття назовні</t>
  </si>
  <si>
    <t>Циліндр DT LITE круглий цамак матовий 27.5мм різне закриття</t>
  </si>
  <si>
    <t>Циліндр круглий латунь нікельована 37,5 мм</t>
  </si>
  <si>
    <t>Циліндр круглий з 1 ключем латунь нікельована матова 37,5 мм</t>
  </si>
  <si>
    <t>Циліндр круглий з 2 ключами латунь нікельована матова 37,5 мм</t>
  </si>
  <si>
    <t>Циліндр круглий з 3 ключами латунь нікельована матова 37,5 мм</t>
  </si>
  <si>
    <t>Циліндр круглий з 4 ключами латунь нікельована матова 37,5 мм</t>
  </si>
  <si>
    <t>Замок для дверного терміналу нержавіюча сталь матова 55/20мм лівий DT700/710 відкриття всередину</t>
  </si>
  <si>
    <t>Замок врізний лівий, нержавіюча сталь, матова 65/20 мм DT700/710 відкриття всередину</t>
  </si>
  <si>
    <t>Замок для дверного терміналу нержавіюча сталь матова 55/20мм правий DT700/710 відкриття всередину</t>
  </si>
  <si>
    <t>Замок врізний правий, нержавіюча сталь, матова 65/20 мм DT700/710 відкриття всередину</t>
  </si>
  <si>
    <t>Замок для дверного терміналу нержавіюча сталь матова 55/20мм лівий DT700/710 відкриття назовні</t>
  </si>
  <si>
    <t>Замок врізний лівий, нержавіюча сталь, матова 65/20 мм DT700/710 відкриття назовні</t>
  </si>
  <si>
    <t>Замок для дверного терміналу нержавіюча сталь матова 55/20мм правий DT700/710 відкриття назовні</t>
  </si>
  <si>
    <t>Замок врізний правий, нержавіюча сталь, матова 65/20 мм DT700/710 відкриття назовні</t>
  </si>
  <si>
    <t>Замок врізний лівий, нержавіюча сталь, матова 65/24 мм I DT700/710</t>
  </si>
  <si>
    <t>Замок врізний правий, нержавіюча сталь, матова 65/24 мм I DT700/710</t>
  </si>
  <si>
    <t>Замок врізний правий, нержавіюча сталь, матова 65/24 мм DL O DT700/710</t>
  </si>
  <si>
    <t>Замок врізний правий, нержавіюча сталь, матова 65/24 мм DT700/710 відкриття назовні</t>
  </si>
  <si>
    <t>Шпиндель 5x43,5 мм</t>
  </si>
  <si>
    <t>Шпиндель 5x55мм</t>
  </si>
  <si>
    <t>Шпиндель 5x60 мм</t>
  </si>
  <si>
    <t>Інструмент для відкривання (магніт)</t>
  </si>
  <si>
    <t>Дверний термінал DT Lite матовий 38-65 мм</t>
  </si>
  <si>
    <t>Дверний термінал DT Lite H латунь полірована лівий 38-65 мм</t>
  </si>
  <si>
    <t>Дверний термінал DT Lite H матовий правий 66-80 мм</t>
  </si>
  <si>
    <t>Адаптер монтажний DT для рухомих скляних дверей правий, колір: нержавіюча сталь матова</t>
  </si>
  <si>
    <t>Кабель з'єднувальний "DIALOCK"</t>
  </si>
  <si>
    <t>Розетка PC пластик колір: білий</t>
  </si>
  <si>
    <t>Накладка для DT 400 глуха пластик колір: сірий D48мм</t>
  </si>
  <si>
    <t>Розетка глуха PC пластик колір: білий</t>
  </si>
  <si>
    <t>Підкладна планка DTB/DT/DTTL колір: чорний</t>
  </si>
  <si>
    <t>Заглушка циліндру DTSH DIN сталева (10 штук)</t>
  </si>
  <si>
    <t>Кабель програмування MDU V2/LockerLock V2</t>
  </si>
  <si>
    <t>Кабель програмування MDU V2/DFT V2</t>
  </si>
  <si>
    <t>Монтажний матеріал DTSH/DTSO для дверей 33-43мм</t>
  </si>
  <si>
    <t>Монтажний матеріал DTSH/DTSO для дверей 38-48мм</t>
  </si>
  <si>
    <t>Монтажний матеріал DTSH/O для дверей 48-58 мм</t>
  </si>
  <si>
    <t>Монтажний матеріал DTSH/O для дверей 58-68 мм</t>
  </si>
  <si>
    <t>Монтажний матеріал DTSH/O для дверей 68-78 мм</t>
  </si>
  <si>
    <t>Комплект монтажних шурупів сталь оцинкована 36-46мм</t>
  </si>
  <si>
    <t>Комплект монтажних шурупів сталь оцинкована 46-56мм</t>
  </si>
  <si>
    <t>Комплект монтажний зі шпинделем сталь оцинкована 15-30/8-23мм</t>
  </si>
  <si>
    <t>Комплект монтажний зі шпинделем сталь оцинкована 15-30/23-38мм</t>
  </si>
  <si>
    <t>Комплект монтажний зі шпинделем сталь оцинкована 15-30/38-53мм</t>
  </si>
  <si>
    <t>Комплект монтажний зі шпинделем сталь оцинкована 30-45/8-23мм</t>
  </si>
  <si>
    <t>Комплект монтажний зі шпинделем сталь оцинкована 30-45/23-38мм</t>
  </si>
  <si>
    <t>Комплект монтажний зі шпинделем сталь оцинкована 30-45/38-53мм</t>
  </si>
  <si>
    <t>Комплект монтажний зі шпинделем сталь оцинкована 45-60/23-38мм</t>
  </si>
  <si>
    <t>Комплект монтажний зі шпинделем сталь оцинкована 45-60/38-53 мм</t>
  </si>
  <si>
    <t>Монтажний матеріал DT210 R2 8/33-40мм</t>
  </si>
  <si>
    <t>Накладка під циліндр нержавіюча сталь матова 3мм D53мм</t>
  </si>
  <si>
    <t>Монтажний матеріал DT600 8 для дверей 36-41мм</t>
  </si>
  <si>
    <t>Монтажний матеріал DT600 8 для дверей 41-51мм</t>
  </si>
  <si>
    <t>Монтажний матеріал DT600 8 для дверей 51-61мм</t>
  </si>
  <si>
    <t>Монтажний матеріал DT600 FH 9 для дверей 36-41мм</t>
  </si>
  <si>
    <t>Монтажний матеріал DT600 FH 9 для дверей 41-51мм</t>
  </si>
  <si>
    <t>Монтажний матеріал DT600 FH 9 для дверей 51-61мм</t>
  </si>
  <si>
    <t>Комплект монтажний R2 FT400 15-30/8-23 мм</t>
  </si>
  <si>
    <t>Комплект монтажний R2 DT400 15-30/23-38мм</t>
  </si>
  <si>
    <t>Комплект монтажний R2 DT400 15-30/38-53мм</t>
  </si>
  <si>
    <t>Комплект монтажний R2 DT400 30-45/8-23 мм</t>
  </si>
  <si>
    <t>Комплект монтажний R2 DT400 30-45/23-38мм</t>
  </si>
  <si>
    <t>Комплект монтажний R2 DT400 30-45/38-53мм</t>
  </si>
  <si>
    <t>Комплект монтажний R2 DT400 45-60/23-38 мм</t>
  </si>
  <si>
    <t>Комплект монтажний R2 DT400 45-60/38-53мм</t>
  </si>
  <si>
    <t>Плата WTX200 I/O для WTC 200</t>
  </si>
  <si>
    <t>Модуль WTX201 8-ми канальний для WTC 200</t>
  </si>
  <si>
    <t>Енергозберігаючий термінал Merten білий</t>
  </si>
  <si>
    <t>Універсальний інтерфейс HMS TCP/IP до 50 дверей</t>
  </si>
  <si>
    <t>Програмне забезпечення MESH SERVER</t>
  </si>
  <si>
    <t>Блок живлення PS3 100-240/12VDC 0.4A</t>
  </si>
  <si>
    <t>Циліндр-адаптер для DT500 латунь нікельована 25/35мм</t>
  </si>
  <si>
    <t>Циліндр-адаптер для DT501 латунь нікельована 30/30мм</t>
  </si>
  <si>
    <t>Циліндр-адаптер для DT501 латунь нікельована 30/35мм</t>
  </si>
  <si>
    <t>Циліндр-адаптер для DT501 латунь нікельована 35/35мм</t>
  </si>
  <si>
    <t>Ручка до циліндра-адаптера для DT501 латунь колір: нержавіюча сталь полірована 29мм</t>
  </si>
  <si>
    <t>Ручка для міжкімнатних дверей EPCM латунь колір нержавіюч.ст.29мм</t>
  </si>
  <si>
    <t>Розетка PC для DT500 нержавіюча сталь матова</t>
  </si>
  <si>
    <t>Прилад для заміни батарейок ІEPC</t>
  </si>
  <si>
    <t>Пристрій з накопиченою енергією EPC</t>
  </si>
  <si>
    <t>Циліндр-адаптер DT501 антипанік латунь нікельована/колір: нержавіюча сталь полірована 30/30мм</t>
  </si>
  <si>
    <t>Циліндр-адаптер DT501 антипанік латунь нікельована/колір: нержавіюча сталь полірована 35/35мм</t>
  </si>
  <si>
    <t>Петля нержавіюча сталь матова 96 мм</t>
  </si>
  <si>
    <t>Петля нержавіюча сталь нікельована 96 мм</t>
  </si>
  <si>
    <t>Петля карточна латунь полірована 127x102мм</t>
  </si>
  <si>
    <t>Петля карточна ліва нержавіюча сталь матова 102x76мм</t>
  </si>
  <si>
    <t>Петля штирева 15 мм, 40 кг, сталь, оцинкована, модель V3200WF</t>
  </si>
  <si>
    <t>Петля штирева 15 мм, 40 кг, сталь, хром. матовий</t>
  </si>
  <si>
    <t>Рамкова частина оцинк.MF15мм V8100WF</t>
  </si>
  <si>
    <t>Рамкова частина оцинк.MF15мм V8000WF</t>
  </si>
  <si>
    <t>Рамкова частина оцинк.MF15мм V8000 S-GL</t>
  </si>
  <si>
    <t>Петля для коробки нержавіюча сталь матова D15мм 40мм вага дверей: 40кг</t>
  </si>
  <si>
    <t>Рамна частина петлі сталь хромована матова D15мм 40мм вага дверей: 40кг</t>
  </si>
  <si>
    <t>Рамна частина петлі сталь оцинкована D15мм 40мм вага дверей: 40кг</t>
  </si>
  <si>
    <t>Рамна частина петлі сталь оцинкована WF 15 мм</t>
  </si>
  <si>
    <t>Петля штирева з болтом колір золотий F ZK WF 15мм</t>
  </si>
  <si>
    <t>Кріплення для петлі штиревої, 40 кг, сталь оцинк.</t>
  </si>
  <si>
    <t>Деталь коробки VN нержавіюча сталь без покриття WF 15 мм</t>
  </si>
  <si>
    <t>Деталь коробки нержавіюча сталь 15 мм</t>
  </si>
  <si>
    <t>Петля зі штифтом D 15мм, сталь оцинков.</t>
  </si>
  <si>
    <t>Рамкова частина оцинкована MF 15мм</t>
  </si>
  <si>
    <t>Болт з кільцем сталевий оцинкований</t>
  </si>
  <si>
    <t>Муфта пластмасова, колір білий</t>
  </si>
  <si>
    <t>Втулка пласт. біл. 15/10мм</t>
  </si>
  <si>
    <t>Деталь коробки нержавіюча сталь без покриття WF 15 мм</t>
  </si>
  <si>
    <t>Петля R DH хромована 15мм</t>
  </si>
  <si>
    <t>Петля для всвердлювання BASIC сталь колір: золотий 120мм D15мм</t>
  </si>
  <si>
    <t>Рамна частина петлі V 8000 WF ASR, сталь нікельована</t>
  </si>
  <si>
    <t>Петля штирева нікельована з болтом R MF15 мм</t>
  </si>
  <si>
    <t>Кріплення для петлі штиревої сталеве оцинковане 5.8мм</t>
  </si>
  <si>
    <t>Кріплення для петлі штиревої сталеве оцинковане 7.8мм</t>
  </si>
  <si>
    <t>Кріплення для петлі штиревої сталеве оцинковане 8.8мм</t>
  </si>
  <si>
    <t>Кріплення для петлі штиревої сталеве оцинковане 9.8мм</t>
  </si>
  <si>
    <t>Петля штирева BAKA MF нерж. сталь 15мм</t>
  </si>
  <si>
    <t>Петля штирева BAKA MF сталь нікель. 15мм</t>
  </si>
  <si>
    <t>Петля штирева BAKA MF сталь, колір: золото 15мм</t>
  </si>
  <si>
    <t>Петля штирева сталева нікельована, монтаж лівий 15 мм</t>
  </si>
  <si>
    <t>Петля штирева BAKA 2D 20 сталь колір: білий 40мм</t>
  </si>
  <si>
    <t>Петля штирева BAKA 2D 20 сталь оцинкована 40мм</t>
  </si>
  <si>
    <t>Петля штирева BAKA 2D 20 MSTS нержавіюча сталь матова 40мм</t>
  </si>
  <si>
    <t>Петля штирева BAKA 2D 20 MSTS сталь оцинкована 40мм</t>
  </si>
  <si>
    <t>Петля штирева BAKA 2D 20 FD сталь колір: білий 40мм</t>
  </si>
  <si>
    <t>Петля штирева BAKA 2D 20 FD нержавіюча сталь матова 40мм</t>
  </si>
  <si>
    <t>Петля штирева BAKA 2D 20 FD сталь оцинкована 40мм</t>
  </si>
  <si>
    <t>Петля штирева BAKA 2D 20 FD MSTS нержавіюча сталь матова 40мм</t>
  </si>
  <si>
    <t>Петля штирева BAKA 2D 20 FD MSTS сталь оцинкована 40мм</t>
  </si>
  <si>
    <t>Петля штирева BAKA 2D 20 сталь колір: білий 57мм</t>
  </si>
  <si>
    <t>Петля штирева BAKA 2D 20 нержавіюча сталь матова 57мм</t>
  </si>
  <si>
    <t>Петля штирева BAKA 2D 20 сталь оцинкована 57мм</t>
  </si>
  <si>
    <t>Петля штирева BAKA 2D 20 FD сталь колір: білий 57мм</t>
  </si>
  <si>
    <t>Петля штирева BAKA 2D 20 FD нержавіюча сталь матова 57мм</t>
  </si>
  <si>
    <t>Петля штирева BAKA 2D 20 FD сталь оцинкована 57мм</t>
  </si>
  <si>
    <t>Петля штирева BAKA 2D 20 ZK до 100 кг сталь колір: золото</t>
  </si>
  <si>
    <t>Петля штирева BAKA PROTECT 3D сталь колір: білий</t>
  </si>
  <si>
    <t>Петля штирева BAKA PROTECT 3D нержавіюча сталь матова</t>
  </si>
  <si>
    <t>Петля штирева BAKA PROTECT 3D сталь оцинкована</t>
  </si>
  <si>
    <t>Петля штирева BAKA PROTECT 3D SOFT сталь колір: золото</t>
  </si>
  <si>
    <t>Петля штирева BAKA PROTECT 3D ZK сталь колір: золото</t>
  </si>
  <si>
    <t>Петля штирева BAKA PROTECT 3D FD сталь колір: білий</t>
  </si>
  <si>
    <t>Петля штирева BAKA PROTECT 3D FD нержавіюча сталь матова</t>
  </si>
  <si>
    <t>Петля штирева BAKA PROTECT 3D FD сталь оцинкована</t>
  </si>
  <si>
    <t>Петля штирева BAKA PROTECT 3D MSTS сталь колір: білий</t>
  </si>
  <si>
    <t>Петля штирева BAKA PROTECT 3D MSTS нержавіюча сталь матова</t>
  </si>
  <si>
    <t>Петля штирева BAKA PROTECT 3D MSTS сталь оцинкована</t>
  </si>
  <si>
    <t>Петля штирева BAKA PROTECT 3D FD MSTS сталь колір: білий</t>
  </si>
  <si>
    <t>Петля штирева BAKA PROTECT 3D FD MSTS нержавіюча сталь матова</t>
  </si>
  <si>
    <t>Петля штирева BAKA PROTECT 3D FD MSTS сталь оцинкована</t>
  </si>
  <si>
    <t>Петля BAKA PROTECT 4010 3D FD WS MF сталь оцинкована</t>
  </si>
  <si>
    <t>Петля BAKA PROTECT 4010 3D FD WS MF AL сталь оцинкована</t>
  </si>
  <si>
    <t>Петля BAKA PROTECT 4010 3D FD під ущільнювач, без запобіжника сталь нержавіюча</t>
  </si>
  <si>
    <t>Петля BAKA PROTECT 4010 3D FD під ущільнювач, без запобіжника сталь колір білий</t>
  </si>
  <si>
    <t>Петля BAKA PROTECT 4010 3D FD під ущільнювач, без запобіжника сталь оцинкована</t>
  </si>
  <si>
    <t>Петля BAKA PROTECT 4010 3D FD сталь оцинкована</t>
  </si>
  <si>
    <t>Петля BAKA PROTECT 4030 3D FD AS сталь нержавіюча матова</t>
  </si>
  <si>
    <t>Петля BAKA PROTECT 4030 3D FD AS сталь, колір білий</t>
  </si>
  <si>
    <t>Петля BAKA PROTECT 4030 3D FD AS сталь оцинкована</t>
  </si>
  <si>
    <t>Петля BAKA PROTECT 4030 3D FD WS MF AL сталь нержавіюча матова</t>
  </si>
  <si>
    <t>Петля BAKA PROTECT 4030 3D FD WS MF AL сталь, колір білий</t>
  </si>
  <si>
    <t>Петля BAKA PROTECT 4030 3D FD сталь оцинкована</t>
  </si>
  <si>
    <t>Петля BAKA PROTECT 4040 3D FD без запобіжника сталь колір білий</t>
  </si>
  <si>
    <t>Петля BAKA PROTECT 4040 3D FD сталь оцинкована</t>
  </si>
  <si>
    <t>Набір інструментів 15 мм WKZ-HE315-FR</t>
  </si>
  <si>
    <t>Набір інструментів WKZ-HE316-RA 16мм</t>
  </si>
  <si>
    <t>Набір інструментів WKZ-HE320-RA 20мм</t>
  </si>
  <si>
    <t>Набір інструментів 20мм</t>
  </si>
  <si>
    <t>Вимірювальний пристрій для свердління</t>
  </si>
  <si>
    <t>Ручка</t>
  </si>
  <si>
    <t>Свердло</t>
  </si>
  <si>
    <t>Набір інструментів (шаблон) для завіси 11R 15мм</t>
  </si>
  <si>
    <t>Свердлильний кондуктор 20мм</t>
  </si>
  <si>
    <t>L-подібний елемент</t>
  </si>
  <si>
    <t>Регулюване кільце</t>
  </si>
  <si>
    <t>Комплект рама та шаблон до BAKA 4000 3D</t>
  </si>
  <si>
    <t>Заглушка до BAKA PROTECT 4000 3D пластик колір: білий</t>
  </si>
  <si>
    <t>Заглушка до BAKA PROTECT 4000 3D пластик колір: коричневий</t>
  </si>
  <si>
    <t>Заглушка до BAKA PROTECT 4000 3D пластик колір: хром матовий</t>
  </si>
  <si>
    <t>Заглушка до BAKA PROTECT 4000 3D пластик колір: золото</t>
  </si>
  <si>
    <t>Ковпачок для петлі 15 мм пласт.хром.</t>
  </si>
  <si>
    <t>Ковпачок декоративний №5 до ВАКА 2D латунь полірована D20мм</t>
  </si>
  <si>
    <t>Ковпачок декоративний №8 до ВАКА 2D пластик колір: білий D20мм</t>
  </si>
  <si>
    <t>Ковпачок декоративний №8 до ВАКА 2D пластик колір: бронза антік D20мм</t>
  </si>
  <si>
    <t>Ковпачок декоративний №8 до ВАКА 2D пластик хромований матовий D20мм</t>
  </si>
  <si>
    <t>Ковпачок декоративний №8 до ВАКА 2D пластик колір: коричневий D20мм</t>
  </si>
  <si>
    <t>Ковпачок декоративний №8 до ВАКА 2D пластик нікельований матовий D20мм</t>
  </si>
  <si>
    <t>Ковпачок декоративний №8 до ВАКА 2D пластик колір: золото D20мм</t>
  </si>
  <si>
    <t>Заглушка до рамної частини BAKA PROTECT 3D пластик колір: білий</t>
  </si>
  <si>
    <t>Заглушка до рамної частини BAKA PROTECT 3D пластик колір: темно коричневий</t>
  </si>
  <si>
    <t>Декоративний ковпачок на петлі для вкручування 15 мм, латунь хромована мат.</t>
  </si>
  <si>
    <t>Ковпачок декоративний D 15 мм латунь хром полірована</t>
  </si>
  <si>
    <t>Петля для всверлювання оцинков. для фальцов.дверей MF15мм 11R15-000</t>
  </si>
  <si>
    <t>Петля для всверлювання гальв. MF 20 мм</t>
  </si>
  <si>
    <t>Петля для всверлювання гальв. MF AS 20 мм</t>
  </si>
  <si>
    <t>Петля для всверлювання, оцинкована MF 20 мм</t>
  </si>
  <si>
    <t>Петля для всверлювання, оцинкована MF AS 20 мм</t>
  </si>
  <si>
    <t>Декоративний ковпачок на петлі для вкручування 20мм пластик колір білий</t>
  </si>
  <si>
    <t>Декоративний ковпачок на петлі для вкручування 20мм пластик колір коричневий</t>
  </si>
  <si>
    <t>Декоративний ковпачок на петлі для вкручування 20мм алюміній колір нікель матовий</t>
  </si>
  <si>
    <t>Заглушка декоративна №10 до BAKA PROTECT 3D пластик колір: білий D20мм</t>
  </si>
  <si>
    <t>Заглушка декоративна №11 до BAKA PROTECT 2020 2D пластик колір: коричневий Н9 D20мм</t>
  </si>
  <si>
    <t>Заглушка декоративна №10 до BAKA PROTECT 3D пластик хромований матовий D20мм</t>
  </si>
  <si>
    <t>Заглушка декоративна №10 до BAKA PROTECT 3D пластик колір: коричневий D20мм</t>
  </si>
  <si>
    <t>Заглушка декоративна №10 до BAKA PROTECT 3D пластик нікельований матовий D20мм</t>
  </si>
  <si>
    <t>Заглушка декоративна №10 до BAKA PROTECT 3D пластик колір: золото D20мм</t>
  </si>
  <si>
    <t>Петля 4-х штирева сталева біла оцинкована D14 мм 83мм</t>
  </si>
  <si>
    <t>Петля для всверлювання 20 сталь колір жовтий хромов.</t>
  </si>
  <si>
    <t>Петля для всверлювання сталь колір жовт.хромов.</t>
  </si>
  <si>
    <t>Набір інструментів</t>
  </si>
  <si>
    <t>Накладка декоративна ширина 13 пластм. нікельов. колір матовий</t>
  </si>
  <si>
    <t>Накладка декоративна 16 пластм. нікельов. колір матовий</t>
  </si>
  <si>
    <t>Накладка декоративна 16 пластм. колір білий</t>
  </si>
  <si>
    <t>Накладка декоративна 16 пластм. колір латунь поліров.</t>
  </si>
  <si>
    <t>Накладка декоративна 16 пластм. колір хром.поліров.</t>
  </si>
  <si>
    <t>Накладка декоративна 16 пластм. нікельов.колір матов.</t>
  </si>
  <si>
    <t>Накладка декоративна пластикова колір: полірована латунь D16мм 90мм</t>
  </si>
  <si>
    <t>Накладка декоративна 20 пластм. хром.поліров.</t>
  </si>
  <si>
    <t>Накладка декоративна 20 пластм. колір білий</t>
  </si>
  <si>
    <t>Накладка декоративна 20 пластм. колір латунь полірована</t>
  </si>
  <si>
    <t>Дверна частина петлі</t>
  </si>
  <si>
    <t>Петля алюміній колір: нержавіюча сталь MF 20 мм</t>
  </si>
  <si>
    <t>Рамна частина петлі нержавіюча сталь матова FZ WF 15 мм</t>
  </si>
  <si>
    <t>Рамна частина петлі сталева нікельована D15мм</t>
  </si>
  <si>
    <t>Рамна частина петлі нержавіюча сталь матова WF 15 мм</t>
  </si>
  <si>
    <t>Дверна частина петлі нержавіюча сталь матова WF 15 мм</t>
  </si>
  <si>
    <t>Дверна частина петлі сталева нікельована D15мм</t>
  </si>
  <si>
    <t>Рамна частина петлі нержавіюча сталь матова D15мм</t>
  </si>
  <si>
    <t>Рамна частина петлі хромована матова R WF 15 мм</t>
  </si>
  <si>
    <t>Рамна частина петлі нержавіюча сталь матова R WF 15 мм</t>
  </si>
  <si>
    <t>Петля штирева FZ GL 3-х секційна нікельована 15мм</t>
  </si>
  <si>
    <t>Петля штирева FZ GL 3-х секційна латунна жовта 15мм</t>
  </si>
  <si>
    <t>Петля штирева GL 3-х секційна нікельована 15мм</t>
  </si>
  <si>
    <t>Петля штирева GL 3-х секційна латунна 15мм</t>
  </si>
  <si>
    <t>Петля штирева GL 3-х секційна оцинкована 15мм</t>
  </si>
  <si>
    <t>Петля штирева нержавіюча сталь матова16мм</t>
  </si>
  <si>
    <t>Петля штирева GL 3-х секційна нікельована 16мм</t>
  </si>
  <si>
    <t>Петля SM HERKULA320SM-RA нікельована 20мм</t>
  </si>
  <si>
    <t>Петля SM нікельована 20мм</t>
  </si>
  <si>
    <t>Петля SMF HERKULA320SM-RA нікельована 20мм</t>
  </si>
  <si>
    <t>Петля штирева DL 3-х секційна оцинкована 20мм</t>
  </si>
  <si>
    <t>Петля штирева DR 3-х секційна оцинкована 20мм</t>
  </si>
  <si>
    <t>Ковпачок декоративний для петлі D16 мм латунь полірована</t>
  </si>
  <si>
    <t>Рамна частина петлі сталева оцинкована D15мм</t>
  </si>
  <si>
    <t>Петля для всверлювання гальв. FD SM 20 мм</t>
  </si>
  <si>
    <t>Петля для всверлювання гальв. FD SMF 20 мм</t>
  </si>
  <si>
    <t>Петля для всверлювання колір жовт. хромов. FD SMF 20 мм</t>
  </si>
  <si>
    <t>Втулка декоративна латунна полірована D22мм</t>
  </si>
  <si>
    <t>Петля нержавіюча сталь матова 95мм навантаження 100кг</t>
  </si>
  <si>
    <t>Петля сталь покриття: латунь полірована 95мм навантаження: 100кг</t>
  </si>
  <si>
    <t>Петля для фальцьованих дверей VX 7939/100 нержавіюча сталь матова 95мм D20мм</t>
  </si>
  <si>
    <t>Петля для фальцьованих дверей VX 7939/100 нержавіюча сталь полірована 95мм D20мм</t>
  </si>
  <si>
    <t>Петля для фальцьованих дверей VX 7939/100 сталь хромована матова/F1 95мм D20мм</t>
  </si>
  <si>
    <t>Петля для фальцьованих дверей VX 7939/100 оцинкована 95мм D20мм</t>
  </si>
  <si>
    <t>Петля для фальцьованих дверей VX 7939/100 сталь нікельована матова/F2 95мм D20мм</t>
  </si>
  <si>
    <t>Петля сталь покриття: латунь полірована 120мм навантаження: 120кг</t>
  </si>
  <si>
    <t>Петля сталева нікельована матова 160мм</t>
  </si>
  <si>
    <t>Петля сталь покриття: латунь полірована 160мм навантаження: 160кг</t>
  </si>
  <si>
    <t>Петля права нержавіюча сталь матова 160мм</t>
  </si>
  <si>
    <t>Петля сталь покриття: нікельована матова 160мм навантаження: 160кг</t>
  </si>
  <si>
    <t>Петля сталь покриття: латунь полірована 160мм</t>
  </si>
  <si>
    <t>Універсальна фрезерна рама для петель Simonswerk</t>
  </si>
  <si>
    <t>Фрезерний шаблон до петлі TECTUS TE 520 3D для дверного полотна</t>
  </si>
  <si>
    <t>Накладка кутова хромована матова квадр./квадр. VX2560N</t>
  </si>
  <si>
    <t>Монтажна пластина для TECTUS TE 525 3D FZ/1 сталь оцинкована 80х180мм</t>
  </si>
  <si>
    <t>Відповідна частина до петлі TECTUS TE 525 3D SZ сталь оцинкована 35.5x205мм</t>
  </si>
  <si>
    <t>Накладка кутова VX 2560 KK нержавіюча сталь матова квадратна/овальна</t>
  </si>
  <si>
    <t>Накладка кутова VX 2560 KK сталь покриття: латунь полірована квадратна/квадратна</t>
  </si>
  <si>
    <t>Накладка кутова нержавіюча сталь матова заокруглена/квадратна</t>
  </si>
  <si>
    <t>Накладка кутова сталева хромована матова заокруглена/квадратна</t>
  </si>
  <si>
    <t>Накладка кутова нікельована матова заокруглена/квадратна</t>
  </si>
  <si>
    <t>Накладка кутова нержавіюча сталь матова 24х180мм</t>
  </si>
  <si>
    <t>Накладка кутова сталева хромована матова квадратна/квадратна</t>
  </si>
  <si>
    <t>Накладка кутова нікельована матова квадр./квадр.</t>
  </si>
  <si>
    <t>Накладка кутова латунь полірована квадр./квадр. VX7560KК</t>
  </si>
  <si>
    <t>Накладка кутова нержавіюч.ст. мат.квадр./кругл.VX7560KR</t>
  </si>
  <si>
    <t>Накладка кутова хромована матова квадратна/заокруглена</t>
  </si>
  <si>
    <t>Накладка кутова нікельов.мат.квадр./кругл.VX7560KR</t>
  </si>
  <si>
    <t>Накладка кутова латунь полірована квадратна/заокруглена</t>
  </si>
  <si>
    <t>Відповідна деталь петлі VX 2501 3D сталева оцинкована</t>
  </si>
  <si>
    <t>Відповідна деталь петлі VX 2502 3D сталева оцинкована</t>
  </si>
  <si>
    <t>Відповідна деталь петлі VX 2505 3D сталева оцинкована</t>
  </si>
  <si>
    <t>Відповідна деталь петлі сталева оцинкована 24х180мм</t>
  </si>
  <si>
    <t>Відповідна деталь VX 7512 3D для стальної дверної коробки</t>
  </si>
  <si>
    <t>Відповідна деталь VX 7511 3D для стальної дверної коробки</t>
  </si>
  <si>
    <t>Відповідна деталь VX 2511 3D для стальної дверної коробки</t>
  </si>
  <si>
    <t>Фрезерний шаблон до петлі TECTUS TE 640 3D для дверного полотна і рами</t>
  </si>
  <si>
    <t>Петля для прикручування сталь колір: латунь 100мм</t>
  </si>
  <si>
    <t>Петля для прикручування сталь колір: хром матовий 95мм</t>
  </si>
  <si>
    <t>Петля архітектурна нержавіюча сталь матова 120мм</t>
  </si>
  <si>
    <t>Петля нержавіюча сталь матова 120 мм</t>
  </si>
  <si>
    <t>Петля для прикручування сталь колір: латунь 120мм</t>
  </si>
  <si>
    <t>Петля архітектурна для всверлювання сталь покрита латунню 120мм, вага дверей до 120кг</t>
  </si>
  <si>
    <t>Відповідна деталь петлі VX 7521 3D сталева оцинкована</t>
  </si>
  <si>
    <t>Петля архітектурна для всверлювання нержавіюча сталь матова 160мм</t>
  </si>
  <si>
    <t>Петля архітектурна для всверлювання сталь хромована 160 мм</t>
  </si>
  <si>
    <t>Петля архітектурна для всверлювання сталь нікельована 160 мм</t>
  </si>
  <si>
    <t>Петля архітектурна для всверлювання сталь покрита латунню 160мм, вага дверей до 160кг</t>
  </si>
  <si>
    <t>Петля архітектурна CP для всверлювання нержавіюча сталь матова 160мм</t>
  </si>
  <si>
    <t>Петля карточна VN5959/160N сталь нікельована 160 мм для фальцованих дверей</t>
  </si>
  <si>
    <t>Петля, нерж. сталь матова, S 160 мм</t>
  </si>
  <si>
    <t>Болт допоміжний нержавіюча сталь матовий 12х50мм</t>
  </si>
  <si>
    <t>Петля прихована TECTUS TE 525 3D нержавіюча сталь матова</t>
  </si>
  <si>
    <t>Петля прихована TECTUS TE 526 3D нержавіюча сталь матова</t>
  </si>
  <si>
    <t>Петля прихована TECTUS TE 240 3D алюміній колір: нержавіюча сталь</t>
  </si>
  <si>
    <t>Петля прихована TECTUS TE 240 3D алюміній колір: срібний F1</t>
  </si>
  <si>
    <t>Петля прихована TECTUS TE 240 3D алюміній колір: срібний F2 (новий)</t>
  </si>
  <si>
    <t>Петля прихована TECTUS TE 380 3D алюміній колір: срібний F2 (новий)</t>
  </si>
  <si>
    <t>Петля прихована TECTUS TE 240 3D алюміній колір: нікель полірований</t>
  </si>
  <si>
    <t>Петля прихована TECTUS TE 240 3D алюміній колір: білий</t>
  </si>
  <si>
    <t>Монтажна пластина для TECTUS TE 240 3D FZ/1 сталь оцинкована 70х160мм</t>
  </si>
  <si>
    <t>Відповідна частина до петлі TECTUS TE 240 3D SZ сталь оцинкована 26x205мм</t>
  </si>
  <si>
    <t>Петля прихована TECTUS TE 240 3D алюміній колір: стара бронза</t>
  </si>
  <si>
    <t>Петля прихована TECTUS TE 340 3D алюміній колір: нержавіюча сталь</t>
  </si>
  <si>
    <t>Петля прихована TECTUS TE 340 3D бронза металік (16802)</t>
  </si>
  <si>
    <t>Петля прихована TECTUS TE 340 3D алюміній колір: срібний F1</t>
  </si>
  <si>
    <t>Петля прихована TECTUS TE 340 3D алюміній колір: срібний F2 (новий)</t>
  </si>
  <si>
    <t>Петля прихована TECTUS TE 340 3D латунь полірована</t>
  </si>
  <si>
    <t>Петля прихована TECTUS TE 305 3D алюміній колір: нержавіюча сталь</t>
  </si>
  <si>
    <t>Петля прихована TECTUS TE 305 3D алюміній колір: срібний</t>
  </si>
  <si>
    <t>Петля прихована TECTUS TE 205 3D алюміній колір: нержавіюча сталь</t>
  </si>
  <si>
    <t>Петля прихована TECTUS TE 205 3D алюміній колір: срібний</t>
  </si>
  <si>
    <t>Петля прихована TECTUS TE 340 3D алюміній колір: нікель полірований</t>
  </si>
  <si>
    <t>Петля прихована TECTUS TE 340 3D алюміній колір: білий</t>
  </si>
  <si>
    <t>Монтажна пластина для TECTUS TE 340 3D FZ/1 сталь оцинкована 70х160мм</t>
  </si>
  <si>
    <t>Відповідна частина до петлі TECTUS TE 340 3D SZ сталь оцинкована 34х210мм</t>
  </si>
  <si>
    <t>Заглушки до петлі TECTUS TE 340 3D алюміній колір: срібний F2 (новий)</t>
  </si>
  <si>
    <t>Петля прихована TECTUS TE 540 3D алюміній колір: нержавіюча сталь</t>
  </si>
  <si>
    <t>Петля прихована TECTUS TE 540 3D алюміній колір: F1 хромована матова</t>
  </si>
  <si>
    <t>Петля прихована TECTUS TE 540 3D алюміній колір: срібний (новий)</t>
  </si>
  <si>
    <t>Петля прихована TECTUS TE 540 3D алюміній колір: бронза металік</t>
  </si>
  <si>
    <t>Петля прихована TECTUS TE 540 3D алюміній колір: латунь полірована</t>
  </si>
  <si>
    <t>Монтажна пластина для TECTUS TE 540 3D FZ/1 сталь оцинкована 80х200мм</t>
  </si>
  <si>
    <t>Відповідна частина до петлі TECTUS TE 540 3D SZ сталь оцинкована 38х248мм</t>
  </si>
  <si>
    <t>Петля прихована TECTUS TE 540 3D А8 алюміній колір: нержавіюча сталь</t>
  </si>
  <si>
    <t>Петля прихована TECTUS TE 540 3D алюміній колір: світла бронза</t>
  </si>
  <si>
    <t>Петля прихована TECTUS TE 540 3D A8 алюміній колір: срібний F1</t>
  </si>
  <si>
    <t>Петля прихована TECTUS TE 540 3D A8 алюміній колір: срібний (новий)</t>
  </si>
  <si>
    <t>Петля прихована TECTUS TE 540 3D A8 (колір згідно каталогу)</t>
  </si>
  <si>
    <t>Петля прихована TECTUS TE 640 3D алюміній колір: нержавіюча сталь</t>
  </si>
  <si>
    <t>Петля прихована TECTUS TE 640 3D алюміній колір: срібний F1</t>
  </si>
  <si>
    <t>Петля прихована TECTUS TE 640 3D алюміній колір: срібний F2</t>
  </si>
  <si>
    <t>Монтажна пластина для TECTUS TE 640 3D FZ/1 сталь оцинкована 80х239.5мм</t>
  </si>
  <si>
    <t>Відповідна частина до петлі TECTUS TE 640 3D SZ сталь оцинкована 38х288мм</t>
  </si>
  <si>
    <t>Петля прихована TECTUS TE 640 3D A8 алюміній колір: нержавіюча сталь</t>
  </si>
  <si>
    <t>Петля прихована TECTUS TE 640 3D A8 алюміній колір: срібний F2</t>
  </si>
  <si>
    <t>Петля прихована TECTUS TE 640 3D A8 алюміній колір: чорний</t>
  </si>
  <si>
    <t>Універсальна фрезерна рама Simonswerk</t>
  </si>
  <si>
    <t>Відповідна частина до петлі TECTUS TE 540 3D A8 SZ сталь оцинкована 43х250мм</t>
  </si>
  <si>
    <t>Відповідна частина до петлі TECTUS TE 640 3D A8 SZ сталь оцинкована 43х290мм</t>
  </si>
  <si>
    <t>Петля прихована TECTUS TE 240 3D N алюміній колір: нержавіюча сталь</t>
  </si>
  <si>
    <t>Петля прихована TECTUS TE 240 3D N алюміній колір: срібний F1</t>
  </si>
  <si>
    <t>Петля прихована TECTUS TE 240 3D N алюміній колір: срібний F2 (новий)</t>
  </si>
  <si>
    <t>Петля прихована TECTUS TE 645 3D алюміній колір: нержавіюча сталь</t>
  </si>
  <si>
    <t>Петля прихована TECTUS TE 645 3D алюміній колір: срібний</t>
  </si>
  <si>
    <t>Петля прихована TECTUS TE 541 3D FVZ алюміній колір: нержавіюча сталь</t>
  </si>
  <si>
    <t>Петля прихована TECTUS TE 541 3D FVZ алюміній колір: срібний F1</t>
  </si>
  <si>
    <t>Петля прихована TECTUS TE 541 3D FVZ алюміній колір: латунь полірована</t>
  </si>
  <si>
    <t>Петля прихована TECTUS TE 541 3D FVZ алюміній колір: нікель полірований</t>
  </si>
  <si>
    <t>Петля прихована TECTUS TE 680 3D FD колір: хром матовий F1</t>
  </si>
  <si>
    <t>Петля прихована TECTUS 311 3D FVZ 44 алюміній колір: срібний F1</t>
  </si>
  <si>
    <t>Петля прихована TECTUS 311 3D FVZ 40 алюміній колір: срібний F1</t>
  </si>
  <si>
    <t>Петля карточна для прямих дверей 35/100мм, нержавіюча сталь матова</t>
  </si>
  <si>
    <t>Петля карточна для прямих дверей 35/100мм, нікельована матова</t>
  </si>
  <si>
    <t>Петля карточна для прямих дверей 25/100мм, нержавіюча сталь матова</t>
  </si>
  <si>
    <t>Петля карточна для прямих дверей 25/100мм, нікельована матова</t>
  </si>
  <si>
    <t>Петля карточна нержавіюча сталь матова 120 мм</t>
  </si>
  <si>
    <t>Петля карточна сталь колір: нікель 120 мм</t>
  </si>
  <si>
    <t>Петля карточна нержавіюча сталь матова 35/160 мм</t>
  </si>
  <si>
    <t>Петля карточна нержавіюча сталь матова 25/160 мм</t>
  </si>
  <si>
    <t>Петля карточна нержавіюча сталь, матова 160мм вага дверей:160 кг</t>
  </si>
  <si>
    <t>Петля карточна сталь, колір: нікель 160 мм</t>
  </si>
  <si>
    <t>Петля карточна нержавіюча сталь, нікель, матова 160мм вага дверей:160 кг</t>
  </si>
  <si>
    <t>Петля для прямих дверей 160мм, нержавіюча сталь матова</t>
  </si>
  <si>
    <t>Петля для прямих дверей 160мм, сталь, колір алюмінію</t>
  </si>
  <si>
    <t>Штифт кріпильний нержавіюч.ст. мат.12x40мм</t>
  </si>
  <si>
    <t>Штифт кріпильний нержавіюч.ст. мат.12x60мм</t>
  </si>
  <si>
    <t>Петля карточна для проектів поліамід чонрий160 мм</t>
  </si>
  <si>
    <t>Штифт кріпильний жовтий хромований 12x60мм</t>
  </si>
  <si>
    <t>Петля поліамід колір: білий 160 мм вага 180 кг</t>
  </si>
  <si>
    <t>Відповідна деталь петлі для дверей з рамною конструкцією нержавіюч.ст. мат.</t>
  </si>
  <si>
    <t>Відповідна деталь петлі нержавіюч.ст. мат.</t>
  </si>
  <si>
    <t>Відповідна деталь петлі нікельов.мат.</t>
  </si>
  <si>
    <t>Петля карточна нержавіюча сталь, матова 120мм вага дверей:120 кг</t>
  </si>
  <si>
    <t>Петля карточна, сталь оцинкована, для плоских дверей 120мм QF1 ліва</t>
  </si>
  <si>
    <t>Петля карточна, сталь оцинкована, для плоских дверей 120мм QF1 права</t>
  </si>
  <si>
    <t>Петля карточна сталь оцинков. для плоских дверей 160мм Q1 лів.</t>
  </si>
  <si>
    <t>Петля карточна сталь оцинков. для плоских дверей 160мм Q1 прав.</t>
  </si>
  <si>
    <t>Петля HEWI ліва чорна D20мм 53мм вага дверей: 40кг</t>
  </si>
  <si>
    <t>Петля карточна ліва сіра 48/53мм D20мм</t>
  </si>
  <si>
    <t>Петля карточна ліва біла 48/53мм D20мм</t>
  </si>
  <si>
    <t>Петля HEWI права чорна D20мм 53мм вага дверей: 40кг</t>
  </si>
  <si>
    <t>Петля карточна права сіра 48/53мм D20мм</t>
  </si>
  <si>
    <t>Петля карточна права біла 48/53мм D20мм</t>
  </si>
  <si>
    <t>Петля ліва 75мм з поліаміду/сталі B9505.75K, колір чорний</t>
  </si>
  <si>
    <t>Петля HEWI ліва сіра D24мм 75мм вага дверей: 40кг</t>
  </si>
  <si>
    <t>Петля карточна ліва сіра 73/75мм D24мм</t>
  </si>
  <si>
    <t>Петля карточна ліва біла 73/75мм D24мм</t>
  </si>
  <si>
    <t>Петля права 75мм з поліаміду/сталі B9505.75K, колір чорний</t>
  </si>
  <si>
    <t>Петля HEWI права сіра D24мм 75мм вага дверей: 40кг</t>
  </si>
  <si>
    <t>Петля карточна права сіра 73/75мм D24мм</t>
  </si>
  <si>
    <t>Петля карточна права біла 73/75мм D24мм</t>
  </si>
  <si>
    <t>Петля пружинна сталева хромована матова 114мм D18мм вага дверей: 60кг</t>
  </si>
  <si>
    <t>Петля пружинна сталева колір: полірована латунь 114мм D18мм вага дверей: 60кг</t>
  </si>
  <si>
    <t>Петля роз'ємна 127х36 мм, D18 мм, нерж.сталь</t>
  </si>
  <si>
    <t>Петля карточна латунь хромована 140мм права</t>
  </si>
  <si>
    <t>Петля карточна латунь полірована 140мм права</t>
  </si>
  <si>
    <t>Петля карточна латунь хромована 140мм ліва</t>
  </si>
  <si>
    <t>Петля карточна латунь полірована 140мм</t>
  </si>
  <si>
    <t>Петля карточна латунь полірована 160мм права</t>
  </si>
  <si>
    <t>Петля карточна латунь хром.160мм ліва</t>
  </si>
  <si>
    <t>Петля карточна латунь полірована 160мм ліва</t>
  </si>
  <si>
    <t>Петля латунь полірована сталь права140мм</t>
  </si>
  <si>
    <t>Петля латунь полірована сталь ліва140мм</t>
  </si>
  <si>
    <t>Петля латунь хром. сталь права160мм</t>
  </si>
  <si>
    <t>Петля латунь полірована сталь права160мм</t>
  </si>
  <si>
    <t>Петля латунь хром. сталь ліва 160мм</t>
  </si>
  <si>
    <t>Петля латунь полірована сталь ліва160мм</t>
  </si>
  <si>
    <t>Петля для прикручув. сталь хром.для міжкімн. дверей DIN права 140мм</t>
  </si>
  <si>
    <t>Петля для прикручув. сталь поліров.для міжкімн. дверей DIN права 140мм</t>
  </si>
  <si>
    <t>Петля для прикручув.сталь хромована для нефальцов. міжкімн. дверей DIN ліва 140мм</t>
  </si>
  <si>
    <t>Петля для прикручув. сталь поліров.для нефальцов. міжкімн. дверей DIN ліва 140мм</t>
  </si>
  <si>
    <t>Петля для прикручув. сталь хром.для міжкімн. дверей DIN права 160мм</t>
  </si>
  <si>
    <t>Петля для прикручув. сталь поліров.для нефальцов. міжкімн. дверей DIN прав.160мм</t>
  </si>
  <si>
    <t>Петля для прикручув.сталь хромована для нефальцов. міжкімн. дверей DIN ліва 160мм</t>
  </si>
  <si>
    <t>Петля для прикручув. сталь поліров.для нефальцов. міжкімн. дверей DIN лів.160мм</t>
  </si>
  <si>
    <t>Петля заокруглена для нефальцованих дверей латунь, хромована полірована, по DIN права 140мм</t>
  </si>
  <si>
    <t>Петля DH права латунна полірована 140мм</t>
  </si>
  <si>
    <t>Петля заокруглена для нефальцованих дверей латунь, хромована полірована, по DIN ліва 140мм</t>
  </si>
  <si>
    <t>Петля DH ліва латунна полірована 140мм</t>
  </si>
  <si>
    <t>Петля заокруглена для нефальцованих дверей латунь, хромована полірована, по DIN права 160мм</t>
  </si>
  <si>
    <t>Петля DH права латунна полірована 160мм</t>
  </si>
  <si>
    <t>Петля заокруглена для нефальцованих дверей латунь, хромована полірована, по DIN ліва 160мм</t>
  </si>
  <si>
    <t>Петля DH ліва латунна полірована 160мм</t>
  </si>
  <si>
    <t>Петля латунь полірована права квадратні кінці 140мм D15мм для дверей до 40кг</t>
  </si>
  <si>
    <t>Петля латунь полірована ліва квадратні кінці 140мм D15мм для дверей до 40кг</t>
  </si>
  <si>
    <t>Петля латунь полірована права квадратні кінці 160мм D15мм для дверей до 50кг</t>
  </si>
  <si>
    <t>Петля латунь полірована ліва квадратні кінці 160мм D15мм для дверей до 50кг</t>
  </si>
  <si>
    <t>Петля латунь полірована права заокруглені кінці 140мм D15мм для дверей до 40кг</t>
  </si>
  <si>
    <t>Петля латунь полірована ліва заокруглені кінці 140мм D15мм для дверей до 40кг</t>
  </si>
  <si>
    <t>Петля латунь полірована права заокруглені кінці 160мм D15мм для дверей до 50кг</t>
  </si>
  <si>
    <t>Петля латунь полірована ліва заокруглені кінці 160мм D15мм для дверей до 50кг</t>
  </si>
  <si>
    <t>Петля латунь полірована права з насадкою квадратні кінці 140мм D15мм для дверей до 40кг</t>
  </si>
  <si>
    <t>Петля латунь полірована ліва з насадкою квадратні кінці 140мм D15мм для дверей до 40кг</t>
  </si>
  <si>
    <t>Петля латунь полірована права з насадкою квадратні кінці 160мм D15мм для дверей до 50кг</t>
  </si>
  <si>
    <t>Петля латунь полірована ліва з насадкою квадратні кінці 160мм D15мм для дверей до 50кг</t>
  </si>
  <si>
    <t>Петля латунь полірована права з насадкою заокруглені кінці 140мм D15мм для дверей до 40кг</t>
  </si>
  <si>
    <t>Петля латунь полірована ліва з насадкою заокруглені кінці 140мм D15мм для дверей до 40кг</t>
  </si>
  <si>
    <t>Петля латунь полірована права з насадкою заокруглені кінці 160мм D15мм для дверей до 50кг</t>
  </si>
  <si>
    <t>Петля латунь полірована ліва з насадкою заокруглені кінці 160мм D15мм для дверей до 50кг</t>
  </si>
  <si>
    <t>Петля карточна права латунь хромована матова 100x88 мм</t>
  </si>
  <si>
    <t>Петля карточна ліва латунь полірована 80х62мм D циліндр/штир 12/7мм товщина: 2.5мм</t>
  </si>
  <si>
    <t>Петля карточна нержавіюча сталь полірована 76х102мм</t>
  </si>
  <si>
    <t>Петля для VARIOFOLD / CENTERFOLD 80/H нержавіюча сталь матова</t>
  </si>
  <si>
    <t>Петля карточна права / нержавіюча сталь матова D16мм 101мм</t>
  </si>
  <si>
    <t>Петля карточна ліва \ нержавіюча сталь матова D16мм 101мм</t>
  </si>
  <si>
    <t>Петля карточна права \ нержавіюча сталь матова D16мм 101мм</t>
  </si>
  <si>
    <t>Петля алюміній колір: золотий 180 мм</t>
  </si>
  <si>
    <t>Петля алюміній колір: срібний 180 мм</t>
  </si>
  <si>
    <t>Петля для двостороннього відкривання алюм. колір: срібний 180мм D16мм 180 град. вага дверей: 29кг (2 петлі) - 58кг (3 петлі)</t>
  </si>
  <si>
    <t>Петля нержавіюча сталь матова 120мм D16мм</t>
  </si>
  <si>
    <t>Петля для двостороннього відкривання алюміній сірий 120мм D16мм</t>
  </si>
  <si>
    <t>Петля карточна шарнірна для міжкімн.дверей нерж.ст.мат.76x76мм вага дверей для 2 петель 80 кг</t>
  </si>
  <si>
    <t>Петля карточна нержавіюча сталь полірована 102x76 мм</t>
  </si>
  <si>
    <t>Петля карточна нержавіюча сталь полірована 102x89мм навантаження: 120кг</t>
  </si>
  <si>
    <t>Петля карточна нержавіюча сталь матова 102x89мм навантаження: 120кг</t>
  </si>
  <si>
    <t>Петля карточна нержавіюча сталь покриття: латунь полірована: бронза 102x89мм</t>
  </si>
  <si>
    <t>Петля карточна нержавіюча сталь покриття: латунь PVD колір: бронза 102x89мм</t>
  </si>
  <si>
    <t>Петля карточна нержавіюча сталь матова 127x89мм</t>
  </si>
  <si>
    <t>Карточна петля для прямих дверей, кутова, покриття латунне, полірована 127x89mm</t>
  </si>
  <si>
    <t>Петля карточна нержавіюча сталь матова заокруглена по DIN права 100мм</t>
  </si>
  <si>
    <t>Петля для фальцьованих дверей ліва нержавіюча сталь матова 100мм навантаження: 60кг прямокутна</t>
  </si>
  <si>
    <t>Петля для фальцьованих дверей права нержавіюча сталь матова 100мм навантаження: 60кг прямокутна</t>
  </si>
  <si>
    <t>Петля карточна шарнірна нержавіюча сталь матова 102x76 мм вага дверей: 120кг</t>
  </si>
  <si>
    <t>Петля карточна нержавіюча сталь покриття: латунь полірована 102x76 мм вага дверей: 120кг</t>
  </si>
  <si>
    <t>Петля карточна кутова нержавіюча сталь поверхня латунь 102х76мм</t>
  </si>
  <si>
    <t>Петля карточна сталева нікельована матова 75х75мм</t>
  </si>
  <si>
    <t>Петля карточна сталева латунована матова 75x75мм</t>
  </si>
  <si>
    <t>Петля карточна нержавіюча сталь матова D15мм 89х102мм</t>
  </si>
  <si>
    <t>Петля карточна 89х89 мм, роз'ємна, лів.,нерж.ст</t>
  </si>
  <si>
    <t>Петля карточна ліва сталева колір: полірована латунь D16мм 90мм вага дверей: 100кг</t>
  </si>
  <si>
    <t>Петля карточна 89х89 мм, роз'ємна, прав.,нерж.ст</t>
  </si>
  <si>
    <t>Петля карточна права сталева колір: полірована латунь D16мм 90мм вага дверей: 100кг</t>
  </si>
  <si>
    <t>Петля карточна роз'ємна ліва нержавіюча сталь матова 89х89мм</t>
  </si>
  <si>
    <t>Петля карточна роз'ємна ліва сталева латунована полірована вага дверей 100кг 89х89мм</t>
  </si>
  <si>
    <t>Петля карточна 89х89 мм, роз'ємна, права,нержавіюча сталь, матова</t>
  </si>
  <si>
    <t>Петля для дерев'яних або металевих дверей, нержавіюча сталь 102x89 мм</t>
  </si>
  <si>
    <t>Петля для двостороннього відкривання сталь нікельована полірована для дверей 25-30мм</t>
  </si>
  <si>
    <t>Петля для двостороннього відкривання пластик сірий 40мм модель 40K</t>
  </si>
  <si>
    <t>Петля для двостороннього відкривання пластик сірий 40мм модель 41K</t>
  </si>
  <si>
    <t>Петля для 2-стороннього відкривання, сталь нікел. 50мм</t>
  </si>
  <si>
    <t>Петля для двостороннього відкривання сталева оцинкована 50 мм</t>
  </si>
  <si>
    <t>Петля для двостороннього відкривання дверей нержавіюча сталь матова 75мм</t>
  </si>
  <si>
    <t>Петля для двостороннього відкривання дверей сталева нікельована 75мм</t>
  </si>
  <si>
    <t>Петля для двостороннього відкривання дверей сталева покриття латунь полірована 75мм</t>
  </si>
  <si>
    <t>Петля для двостороннього відкривання дверей сталева оцинкована 75мм</t>
  </si>
  <si>
    <t>Петля для двостороннього відкривання нержавіюча сталь матова 100 мм D20мм 180 градусів вага дверей: 22 кг</t>
  </si>
  <si>
    <t>Петля для двостороннього відкривання сталева нікельована 100 мм D20мм</t>
  </si>
  <si>
    <t>Петля для двостороннього відкривання сталева латунь полірована 100 мм D20мм</t>
  </si>
  <si>
    <t>Петля для двостороннього відкривання сталева оцинкована 100 мм D20мм</t>
  </si>
  <si>
    <t>Петля для двостороннього відкривання дверей нержавіюча сталь матова 125 мм</t>
  </si>
  <si>
    <t>Петля для двостороннього відкривання сталева нікельована 125 мм</t>
  </si>
  <si>
    <t>Петля для двостороннього відкривання дверей сталева колір латунь 125 мм</t>
  </si>
  <si>
    <t>Петля для двостороннього відкривання сталева оцинкована 125 мм</t>
  </si>
  <si>
    <t>Петля для двостороннього відкривання дверей нержавіюча сталь матова 150 мм</t>
  </si>
  <si>
    <t>Петля для двостороннього відкривання дверей сталева нікельована 150 мм</t>
  </si>
  <si>
    <t>Петля для двостороннього відкривання дверей сталь, колір латунь 150 мм</t>
  </si>
  <si>
    <t>Петля для двостороннього відкривання сталева оцинкована 150 мм</t>
  </si>
  <si>
    <t>Петля прихована 3D ліва цамак колір: бронза для дверей від 40мм</t>
  </si>
  <si>
    <t>Петля прихована 3D права цамак колір: бронза для дверей від 40мм</t>
  </si>
  <si>
    <t>Петля прихована 3D ліва цамак нікельована матова 23x79мм для дверей від 40мм</t>
  </si>
  <si>
    <t>Петля прихована сталева нікельована 29x117мм з функцією доводчика</t>
  </si>
  <si>
    <t>Петля прихована CIR сталь оцинкована</t>
  </si>
  <si>
    <t>Петля приховна K 2400 CS DXSX 3D цамак хромована матова вага: 40/60 кг</t>
  </si>
  <si>
    <t>Петля приховна K 2400 NS DXSX 3D цамак нікельована матова вага: 40/60 кг</t>
  </si>
  <si>
    <t>Петля приховна K3000 3D колір: F2 нікельована матова 180° вага дверей: 45/60 кг</t>
  </si>
  <si>
    <t>Зразок петлі приховної K3000 3D KUBIKUADRA</t>
  </si>
  <si>
    <t>Петля приховна K 5080 колір: F1 хромована матова 180° вага дверей: 80 кг</t>
  </si>
  <si>
    <t>Петля приховна K 5080 3D колір: F2 нікельована матова 180° вага дверей: 80 кг</t>
  </si>
  <si>
    <t>Зразок петлі приховної K8000 3 петлі</t>
  </si>
  <si>
    <t>Зразок петлі приховної K8000</t>
  </si>
  <si>
    <t>Петля приховна K3000 3D колір: золото поліроване 180° вага дверей: 45/60 кг</t>
  </si>
  <si>
    <t>Петля прихована К6300 F1 хромована матова 180° вага дверей: 60 кг</t>
  </si>
  <si>
    <t>Петля прихована К6300 F2 нікельвана матова 180° вага дверей: 60кг</t>
  </si>
  <si>
    <t>Зразок петлі прихованої К6300 F1, хром матовий 180° вага дверей: 60 кг</t>
  </si>
  <si>
    <t>Петля прихована регульована ліва цамак хромована матова 111.5х29мм 180° вага дверей: 60кг</t>
  </si>
  <si>
    <t>Петля прихована регульована ліва цамак нікельована матова 111.5х29мм 180° вага дверей: 60кг</t>
  </si>
  <si>
    <t>Петля прихована регульована ліва цамак золотиста полірована 111.5х29мм 180° вага дверей: 60кг</t>
  </si>
  <si>
    <t>Зразок петлі прихованої K6700 цамак нікельована матова</t>
  </si>
  <si>
    <t>Петля прихована регульована права цамак хромована матова 111.5х29мм 180° вага дверей: 60кг</t>
  </si>
  <si>
    <t>Петля прихована регульована права цамак нікельована матова 111.5х29мм 180° вага дверей: 60кг</t>
  </si>
  <si>
    <t>Петля прихована регульована права цамак золотиста полірована 111.5х29мм 180° вага дверей: 60кг</t>
  </si>
  <si>
    <t>Петля прихована TECTUS TE 640 3D алюміній колір: бронза металік (5 400613 0 16802), вага дверей: 200 кг</t>
  </si>
  <si>
    <t>Пластина-кишенька для прихованої петлі Н7 цамак 144х55.7х31.5мм</t>
  </si>
  <si>
    <t>Петля прихована регульована ліва цамак хромована матова 95х23.3мм 180° вага дверей: 40кг</t>
  </si>
  <si>
    <t>Петля прихована регульована ліва цамак нікельована матова 95х23.3мм 180° вага дверей: 40кг</t>
  </si>
  <si>
    <t>Петля прихована регульована ліва цамак золотиста полірована 95х23.3мм 180° вага дверей: 40кг</t>
  </si>
  <si>
    <t>Петля прихована регульована права цамак хромована матова 95х23.3мм 180° вага дверей: 40кг</t>
  </si>
  <si>
    <t>Петля прихована регульована права цамак нікельована матова 95х23.3мм 180° вага дверей: 40кг</t>
  </si>
  <si>
    <t>Петля прихована регульована права цамак золотиста полірована 95х23.3мм 180° вага дверей: 40кг</t>
  </si>
  <si>
    <t>Петля прихована К6200 3D колір: F1 хромована матова 180° вага дверей: 45/60 кг</t>
  </si>
  <si>
    <t>Петля прихована К6200 3D колір: F2 нікельована матова 180° вага дверей: 45/60 кг</t>
  </si>
  <si>
    <t>Петля прихована К6200 3D цамак колір: золото поліроване 180° вага дверей: 45/60 кг</t>
  </si>
  <si>
    <t>Зразок петлі прихованої К6200 3D колір: F1 хромована матова 180° вага дверей: 45/60 кг</t>
  </si>
  <si>
    <t>Петля прихована К6700 3D колір: F1 хромована матова 180° вага дверей: 50/70кг</t>
  </si>
  <si>
    <t>Петля прихована К6700 3D колір: F2 нікельована матова 180° вага дверей: 50/70кг</t>
  </si>
  <si>
    <t>Петля прихована К6700 3D колір: золото поліроване 180° вага дверей: 50/70кг</t>
  </si>
  <si>
    <t>Пластина-кишенька для прихованої петлі Н2 цамак 133.1х55.7х19мм</t>
  </si>
  <si>
    <t>Петля приховна К6300 3D цамак нікельована матова вага: 60кг</t>
  </si>
  <si>
    <t>Петля прихована К7000 3D колір: F1 хромована матова 180° вага дверей: 40/50 кг</t>
  </si>
  <si>
    <t>Петля прихована врізна цамак нікельована матова,товщина дверей 35 мм</t>
  </si>
  <si>
    <t>Петля прихована К7120 3D колір: F1 хромована матова 180° вага дверей: 120/140кг</t>
  </si>
  <si>
    <t>Петля прихована врізна цамак нікельована матова,товщина дверей 40 мм</t>
  </si>
  <si>
    <t>Петля прихована К7080 3D колір: F1 хромована матова 180° вага дверей: 80/100кг</t>
  </si>
  <si>
    <t>Петля прихована К6400 3D колір: F1 хромована матова 180° вага дверей: 30/45кг</t>
  </si>
  <si>
    <t>Петля прихована врізна цамак хромована матова,товщина дверей 40 мм</t>
  </si>
  <si>
    <t>Петля прихована 3D колір: золотий матовий 180° вага дверей: 40/52кг</t>
  </si>
  <si>
    <t>Петля прихована К7080 3D колір: хромована полірована 180° вага дверей: 80/100кг</t>
  </si>
  <si>
    <t>Петля прихована 3D колір: біла матова 180° вага дверей: 40/52кг</t>
  </si>
  <si>
    <t>Петля прихована 3D колір: F2 нікельована матова (Koblenz) 135° вага дверей: 40/52кг</t>
  </si>
  <si>
    <t>Петля прихована 3D хромована матова</t>
  </si>
  <si>
    <t>Фрезерна рама для дверних петель H2/H7</t>
  </si>
  <si>
    <t>Фрезерний шаблон для дверної петлі H2</t>
  </si>
  <si>
    <t>Фрезерний шаблон для дверної петлі H7</t>
  </si>
  <si>
    <t>Універсальний фрезерний шаблон KK</t>
  </si>
  <si>
    <t>Фреза для дверної петлі H7 D=12 мм</t>
  </si>
  <si>
    <t>Фрезерний шаблон для дверної петлі К1000</t>
  </si>
  <si>
    <t>Фрезерний шаблон для дверної петлі К2700</t>
  </si>
  <si>
    <t>Фрезерний шаблон для дверної петлі К6200</t>
  </si>
  <si>
    <t>Фрезерний шаблон для дверної петлі К6700</t>
  </si>
  <si>
    <t>Фрезерний шаблон для дверної петлі К2400</t>
  </si>
  <si>
    <t>Фрезерний шаблон для дверної петлі К3000</t>
  </si>
  <si>
    <t>Фрезерний шаблон для дверної петлі К5080</t>
  </si>
  <si>
    <t>Фрезерний шаблон для дверної петлі К6400</t>
  </si>
  <si>
    <t>Фрезерний шаблон для дверної петлі К7000</t>
  </si>
  <si>
    <t>Фрезерний шаблон для дверної петлі К7080</t>
  </si>
  <si>
    <t>Фрезерний шаблон для дверної петлі К8000</t>
  </si>
  <si>
    <t>Зразок петлі прихованої K1000, 3D колір: білий</t>
  </si>
  <si>
    <t>Петля сталева покриття: латунь для дверей 44мм з регулюванням</t>
  </si>
  <si>
    <t>Петля сталева нікельована для дверей 44мм з регулюванням</t>
  </si>
  <si>
    <t>Петля прихована врізна цамак хромована матова, 19х94 мм товщина дверей від 25 мм</t>
  </si>
  <si>
    <t>Петля прихована врізна цамак хромована матова, 28х117 мм товщина дверей від 40 мм</t>
  </si>
  <si>
    <t>Набір кріплень Hawa 3/5</t>
  </si>
  <si>
    <t>Система підйома вертикал. для вікна 150 кг, коричн</t>
  </si>
  <si>
    <t>Фурнітура для розсувних вікон Hawa3/5, колір чорний, VERTICAL150</t>
  </si>
  <si>
    <t>Фурнітура для розсувних вікон Hawa3/5, колір білий, VERTICAL 150</t>
  </si>
  <si>
    <t>Шина направляюч.Hawa 3/5 коричн.</t>
  </si>
  <si>
    <t>Шина направляюча Hawa 3/5 колір: чорний</t>
  </si>
  <si>
    <t>Шина направляюча Hawa 3/5 колір: білий</t>
  </si>
  <si>
    <t>Шина направляюча 600 мм, корич.</t>
  </si>
  <si>
    <t>Шина направляюча Hawa 3/5 чорна 600 мм</t>
  </si>
  <si>
    <t>Шина направляюча Hawa 3/5 біла 600 мм</t>
  </si>
  <si>
    <t>Універсальний фрезерний шаблон</t>
  </si>
  <si>
    <t>Свердрильний кондуктор</t>
  </si>
  <si>
    <t>Роликовий кронштейн, алюміній</t>
  </si>
  <si>
    <t>Ролик пластиковий</t>
  </si>
  <si>
    <t>Трос D=4мм/L=8м</t>
  </si>
  <si>
    <t>Шків</t>
  </si>
  <si>
    <t>Тримач кабелю</t>
  </si>
  <si>
    <t>Направляючий кронштейн</t>
  </si>
  <si>
    <t>Запобіжник</t>
  </si>
  <si>
    <t>Болт і затискач кабелю</t>
  </si>
  <si>
    <t>Шурупи ДСП</t>
  </si>
  <si>
    <t>Замок з штифтом сталь оцинкована</t>
  </si>
  <si>
    <t>Буфер самоклеючий колір: коричневий</t>
  </si>
  <si>
    <t>Буфер самоклеючий колір: білий</t>
  </si>
  <si>
    <t>Фіксатор для доводчика TS90 Impulse</t>
  </si>
  <si>
    <t>Доводчик TS90, колір: білий</t>
  </si>
  <si>
    <t>Шина G 92/93 N колір нержавіюча сталь</t>
  </si>
  <si>
    <t>Шина G 91/92/93 N колір білий</t>
  </si>
  <si>
    <t>Шина G 91/92/93 N колір срібний</t>
  </si>
  <si>
    <t>Шина G93EMF колір срібний</t>
  </si>
  <si>
    <t>Фіксатор для доводчика TS 91/92/93</t>
  </si>
  <si>
    <t>Доводчик вогнетривкий з вбудованим датчиком диму для сторони петель TS99FLR-K колір срібний</t>
  </si>
  <si>
    <t>Дверний доводчик TS92CONTURBEN колір: срібний</t>
  </si>
  <si>
    <t>Дверний доводчик латунь, полірована</t>
  </si>
  <si>
    <t>Дверний доводчик TS93CONTURBEN колір білий</t>
  </si>
  <si>
    <t>Дверний доводчик TS93CONTURBRF колір срібний</t>
  </si>
  <si>
    <t>Дверний доводчик TS93CONTURGRF колір срібний</t>
  </si>
  <si>
    <t>Дверний доводчик TS93CONTUREMFB колір: срібний</t>
  </si>
  <si>
    <t>Доводчик ITS 96 EN 2-4 4mm</t>
  </si>
  <si>
    <t>Доводчик ITS 96 EN 3-6mm</t>
  </si>
  <si>
    <t>Направляюча шина до доводчика G96N20 K12/16 мм DR права</t>
  </si>
  <si>
    <t>Направляюча шина до доводчика G96N20 K8/12мм DR права</t>
  </si>
  <si>
    <t>Фіксатор G96 N</t>
  </si>
  <si>
    <t>Пристрій для закриття дверей K8/12мм DRITS96EN2-4</t>
  </si>
  <si>
    <t>Пристрій для закриття дверей K8/12мм DRITS96EMFEN2-4</t>
  </si>
  <si>
    <t>Пристрій для закриття дверей K8/12 мм DL/DRITS96GSREN2-4</t>
  </si>
  <si>
    <t>Пристрій для закриття дверей K8/12мм модель ITS 96 GSR-EMF 2</t>
  </si>
  <si>
    <t>Пристрій для закриття дверей K8/12мм DLITS96EN2-4</t>
  </si>
  <si>
    <t>Пристрій для закриття дверей K8/12мм DLITS96EMFEN2-4</t>
  </si>
  <si>
    <t>Пристрій для закриття дверей K8/12мм DRITS96EMFEN3-6</t>
  </si>
  <si>
    <t>Пристрій для закриття дверей K8/12мм модель ITS 96 GSR EN 3 – 6</t>
  </si>
  <si>
    <t>Пристрій для закриття дверей K8/12мм модель ITS 96 GSR-EMF 2 EN 3 – 6</t>
  </si>
  <si>
    <t>Пристрій для закриття дверей K8/12мм DLITS96EMFEN3-6</t>
  </si>
  <si>
    <t>Пристрій для закриття дверей K8/12мм ITS96N20EN2-4</t>
  </si>
  <si>
    <t>Пристрій для закриття дверей K8/12мм ITS96N20PEN3-6</t>
  </si>
  <si>
    <t>Пристрій для закриття дверей K8/12мм лівий</t>
  </si>
  <si>
    <t>Пристрій для закриття дверей K8/12мм правий</t>
  </si>
  <si>
    <t>Доводчик G 96 EMF K8/12</t>
  </si>
  <si>
    <t>Блок фіксації G96 N20</t>
  </si>
  <si>
    <t>Основа доводчика TS 83 EN3-6 колір: білий</t>
  </si>
  <si>
    <t>Основа доводчика TS 83 EN3-6 колір: срібний</t>
  </si>
  <si>
    <t>Плацка рука доводчика TS 83 EN3-6 колір: білий</t>
  </si>
  <si>
    <t>Рука доводчика пласка TS/83 колір срібний</t>
  </si>
  <si>
    <t>Доводчик TS 83 EN3-6 колір: білий</t>
  </si>
  <si>
    <t>Доводчик TS 83 EN3-6 колір: срібний</t>
  </si>
  <si>
    <t>Доводчик TS 83 EN3-6 з плацкою рукою колір: білий</t>
  </si>
  <si>
    <t>Доводчик TS 83 RF EN3-6 колір: білий</t>
  </si>
  <si>
    <t>Доводчик TS 83 RF EN3-6 колір: срібний</t>
  </si>
  <si>
    <t>Монтажна пластина для руки доводчика TS72/73V/83 колір срібний</t>
  </si>
  <si>
    <t>Монтажна пластина TS83 колір срібний</t>
  </si>
  <si>
    <t>Корпус доводчика TS 72 EN2-4 колір: срібний</t>
  </si>
  <si>
    <t>Рука доводчика TS 83 EN3-6 колір: білий</t>
  </si>
  <si>
    <t>Рука доводчика TS71/72/73/83 колір: срібний</t>
  </si>
  <si>
    <t>Доводчик TS 71/72 колір: срібний</t>
  </si>
  <si>
    <t>Доводчик ITS 96 RF EN3-6 колір: срібний</t>
  </si>
  <si>
    <t>Доводчик TS 72 EN2-4 колір: срібний</t>
  </si>
  <si>
    <t>Доводчик TS 72 RF EN2-4 з фіксацією колір: білий</t>
  </si>
  <si>
    <t>Доводчик TS 72 RF EN2-4 з фіксацією колір: срібний</t>
  </si>
  <si>
    <t>Доводчик TS 71 EN3-4 колір: срібний</t>
  </si>
  <si>
    <t>Доводчик TS 71 RF EN3-4 з фіксацією колір: срібний</t>
  </si>
  <si>
    <t>Синхронізатор дверей SR390</t>
  </si>
  <si>
    <t>Електромагніт EM 500 G, колір: нержавіюча сталь</t>
  </si>
  <si>
    <t>Електромагніт EM 500 A, колір: нержавіюча сталь</t>
  </si>
  <si>
    <t>Електромагніт EM 500 A, колір: білий</t>
  </si>
  <si>
    <t>Відповідна частина до магнітного тримача</t>
  </si>
  <si>
    <t>Замикач дверей TS 5000 EN2-6 основний темно-коричневий</t>
  </si>
  <si>
    <t>Доводчик для дверей TS 5000 EN2-6 колір: срібний</t>
  </si>
  <si>
    <t>Доводчика TS 3000 VEN1-4 темно-коричнева</t>
  </si>
  <si>
    <t>Доводчик дверний F TS3000 VEN1-4 колір: білий</t>
  </si>
  <si>
    <t>Доводчик дверний TS3000 VEN1-4 колір: сріблястий</t>
  </si>
  <si>
    <t>Шина доводчика темно-коричнева</t>
  </si>
  <si>
    <t>Шина доводчика колір: білий</t>
  </si>
  <si>
    <t>Шина доводчика колір: сріблястий</t>
  </si>
  <si>
    <t>Фіксатор дверей TS5000/TS3000 V</t>
  </si>
  <si>
    <t>Заглушка до доводчиків TS 4000/5000 колір: срібний</t>
  </si>
  <si>
    <t>Заглушка для доводчиків TS 300 V темно-коричнева</t>
  </si>
  <si>
    <t>Доводчик для протипожежних дверей TS 5000 EN 2-6, колір темно-бронзовий</t>
  </si>
  <si>
    <t>Дверний доводчик TS5000EN2-6 колір: срібний</t>
  </si>
  <si>
    <t>Доводчик для протипожежних дверей F TS3000 V EN1-4 колір темно-коричневий RAL 8019</t>
  </si>
  <si>
    <t>Доводчик для протипожежних дверей TS 3000 V EN 1-4, колір білий RAL 9016</t>
  </si>
  <si>
    <t>Доводчик для протипожежних дверей TS 3000 V EN 1-4, колір сріблястий RAL 9006</t>
  </si>
  <si>
    <t>Доводчик для протипожежних дверей F TS3000 V EN1-4 колір темно-коричневий з фіксатором</t>
  </si>
  <si>
    <t>Доводчик для протипожежних дверей TS 3000 V EN 1-4, колір білий з фіксатором</t>
  </si>
  <si>
    <t>Доводчик для протипожежних дверей TS 3000 V EN 1-4, колір срібний з фіксатором</t>
  </si>
  <si>
    <t>Дверний доводчик TS5000EN2-6 колір: срібний з заглушкою</t>
  </si>
  <si>
    <t>Доводчик дверний F TS3000 VEN1-4 колір темно-коричневий з заглушкою</t>
  </si>
  <si>
    <t>Доводчик для дверей TS 5000 ECline колір: срібний</t>
  </si>
  <si>
    <t>Доводчик для дверей TS 5000L ECline колір: срібний</t>
  </si>
  <si>
    <t>Направляюча ковзання, колір сріблястий</t>
  </si>
  <si>
    <t>Дверний доводчик TS 5000 ECline колір: срібний</t>
  </si>
  <si>
    <t>Доводчик Boxer EN2-4, колір срібний</t>
  </si>
  <si>
    <t>Доводчик для дверей Boxer EN3-6 колір: срібний</t>
  </si>
  <si>
    <t>Доводчик BOXER з механічною дотяжкою EN 2-4 колір: срібний</t>
  </si>
  <si>
    <t>Доводчик BOXER з електромеханічною дотяжкою EN 2-4 колір: срібний</t>
  </si>
  <si>
    <t>Доводчик BOXER з механічною дотяжкою EN 3-6 колір: срібний</t>
  </si>
  <si>
    <t>Доводчик BOXER з електромеханічною дотяжкою EN 3-6 колір: срібний</t>
  </si>
  <si>
    <t>Доводчик, колір срібний</t>
  </si>
  <si>
    <t>Доводчик Boxer EN3-6 колір: срібний</t>
  </si>
  <si>
    <t>Доводчик Boxer P EN 2 – 4, колір срібний</t>
  </si>
  <si>
    <t>Прихований дверний доводчик колір срібний</t>
  </si>
  <si>
    <t>Доводчик TS 2000 V EN2-5 колір темно-бронзовий</t>
  </si>
  <si>
    <t>Доводчик TS 2000 V EN2-5 колір білий</t>
  </si>
  <si>
    <t>Доводчик TS 2000 V EN2-5 колір срібний</t>
  </si>
  <si>
    <t>Рука доводчика TS2000/TS4000s колір темно-бронзовий</t>
  </si>
  <si>
    <t>Рука доводчика TS2000/TS4000s колір білий</t>
  </si>
  <si>
    <t>Рука доводчика TS2000/TS4000s колір срібний</t>
  </si>
  <si>
    <t>Рука доводчика TS2000/4000 колір срібний</t>
  </si>
  <si>
    <t>Кутник для монтажу доводчика TS2000, колір бронза</t>
  </si>
  <si>
    <t>Кутник для монтажу доводчика TS2000, колір срібний</t>
  </si>
  <si>
    <t>Доводчик TS 4000 EN1-6 колір: темно-коричневий</t>
  </si>
  <si>
    <t>Доводчик TS4000N колір срібний</t>
  </si>
  <si>
    <t>Доводчик TS2000V N колір: темна бронза</t>
  </si>
  <si>
    <t>Доводчик TS 2000 V EN2,4,5 колір: срібний</t>
  </si>
  <si>
    <t>Основа доводчика TS 1500 темно-коричнева</t>
  </si>
  <si>
    <t>Рука доводчика колір темнокоричневий</t>
  </si>
  <si>
    <t>Доводчик дверний TS1500 EN3-4 колір темно-коричневий</t>
  </si>
  <si>
    <t>Доводчик TS 1500 EN3,4 колір: срібний</t>
  </si>
  <si>
    <t>Доводчик TS 1500 EN3,4 з фіксацією колір: срібний</t>
  </si>
  <si>
    <t>Доводчик дверний TS1500 GEN3-4 колір темно-коричневий</t>
  </si>
  <si>
    <t>Доводчик TS1500GEN3-4 колір: срібний</t>
  </si>
  <si>
    <t>Доводчик TS2000V F колір: темна бронза</t>
  </si>
  <si>
    <t>Доводчик 123591 EN2-4 без фіксації колір: срібний</t>
  </si>
  <si>
    <t>Магнітний тримач настінний монтаж</t>
  </si>
  <si>
    <t>Відповідна частина з регулюванням</t>
  </si>
  <si>
    <t>Доводчик DCL 92 EN3-6 колір: срібний</t>
  </si>
  <si>
    <t>Ходова шина DCL 91/92 колір: латунь</t>
  </si>
  <si>
    <t>Ходова шина DCL 91/92 MF срібляст.</t>
  </si>
  <si>
    <t>Доводчик DCL 91 EN (2-4) колір: срібний, ширина дверного полотна &lt;1100мм, вага: &lt;80кг</t>
  </si>
  <si>
    <t>Доводчик дверний колір: нержавіюча сталь DCL 91 EN 1-4</t>
  </si>
  <si>
    <t>Доводчик DCL 91 BG EN1-4 колір: срібний лакований</t>
  </si>
  <si>
    <t>Доводчик для дверей з шиною DCL 92 EN 3-6 колір: нержавіюча сталь</t>
  </si>
  <si>
    <t>Доводчик DCL 92 EN (3-6) колір: срібний, ширина дверного полотна &lt;1400мм, вага: &lt;120кг</t>
  </si>
  <si>
    <t>Доводчик для дверей DCL 92 EN 3-6 колір: нержавіюча сталь</t>
  </si>
  <si>
    <t>Доводчик з фіксацією срібний лакований DCL 92 BG EN 3-6</t>
  </si>
  <si>
    <t>Доводчик для дверей з шиною DCL 94 EN 2-5</t>
  </si>
  <si>
    <t>Доводчик для дверей з шиною DCL 94 BG EN 2-5</t>
  </si>
  <si>
    <t>Доводчик для дверей DCL 94 EN 3-6</t>
  </si>
  <si>
    <t>Заглушка для доводчика DCL 94 колір нержавіюча сталь</t>
  </si>
  <si>
    <t>Заглушка для доводчика DCL 94 колір срібний</t>
  </si>
  <si>
    <t>Ходова шина DCL 94 колір срібний</t>
  </si>
  <si>
    <t>Механізм фіксації DCL 94</t>
  </si>
  <si>
    <t>Доводчик дверний колір нержавіюча сталь DCL 94 EN 2-5</t>
  </si>
  <si>
    <t>Доводчик дверний колір срібний DCL 94 EN 2-5</t>
  </si>
  <si>
    <t>Доводчик для дверей з шиною DCL 94 EN 3-6 нерж сталь матова</t>
  </si>
  <si>
    <t>Доводчик для дверей з шиною DCL 94 EN 3-6 колір срібний</t>
  </si>
  <si>
    <t>Доводчик для дверей з шиною DCL 94 BG 3-6</t>
  </si>
  <si>
    <t>Доводчик для дверей з фіксатором та шиною DCL 94 FE 3-6 нерж сталь матова</t>
  </si>
  <si>
    <t>Доводчик для дверей з фіксатором та шиною DCL 94 FE 3-6 колір срібний</t>
  </si>
  <si>
    <t>Доводчик врізний FTS 20, двері max.1100 мм, 80 кг</t>
  </si>
  <si>
    <t>Доводчик врізний FTS 24, дверь max.1250 мм, 140 кг</t>
  </si>
  <si>
    <t>Доводчик врізний DCL 97</t>
  </si>
  <si>
    <t>Ходова шина DCL 97 срібна</t>
  </si>
  <si>
    <t>Корпус доводчика DCL 80 EN2-4 колір: нержавіюча сталь лакований</t>
  </si>
  <si>
    <t>Корпус доводчика DCL 80 EN2-4 колір: срібний лакований</t>
  </si>
  <si>
    <t>Рука доводчика DCL 80 EN2-4 колір: нержавіюча сталь лакована</t>
  </si>
  <si>
    <t>Рука доводчика DCL 80 EN2-4 колір: срібний лакована</t>
  </si>
  <si>
    <t>Рука з фіксацією доводчика DCL 80 EN2-4 колір: нержавіюча сталь лакована</t>
  </si>
  <si>
    <t>Рука з фіксацією доводчика DCL 80 EN2-4 колір: срібний лакована</t>
  </si>
  <si>
    <t>Доводчик DCL 80 EN2,3,4 колір: нержавіюча сталь лакований</t>
  </si>
  <si>
    <t>Доводчик дверний срібляст. кольор.</t>
  </si>
  <si>
    <t>Доводчик DCL 80 EN2,3,4 з фіксацією колір: нержавіюча сталь лакований</t>
  </si>
  <si>
    <t>Доводчик DCL 80 EN2,3,4 з фіксацією колір: срібний лакований</t>
  </si>
  <si>
    <t>Доводчик DCL 80 колір нержавіюч.ст.</t>
  </si>
  <si>
    <t>Доводчик DCL 80 колір сріблястий</t>
  </si>
  <si>
    <t>Монтажна планка DCL 80, колір: срібний лакований</t>
  </si>
  <si>
    <t>Дверна пружина розмір 2 нержавіюча сталь матова</t>
  </si>
  <si>
    <t>Дверна пружина розмір 3 нержавіюча сталь матова</t>
  </si>
  <si>
    <t>Доводчик для дверей 630 532мм</t>
  </si>
  <si>
    <t>Доводчик для дверей 630 549мм</t>
  </si>
  <si>
    <t>Доводчик для дверей 630 579мм</t>
  </si>
  <si>
    <t>Доводчик для дверей 630 610мм</t>
  </si>
  <si>
    <t>Доводчик для дверей 630 395мм</t>
  </si>
  <si>
    <t>Доводчик для дверей 630 418мм</t>
  </si>
  <si>
    <t>Доводчик для дверей 630 459мм</t>
  </si>
  <si>
    <t>Доводчик врізний DCL 30, двері 950-1250 мм, 80 кг</t>
  </si>
  <si>
    <t>Доводчик DCL 32 EN (3) прихований монтаж колір: срібний, ширина дверного полотна &lt;950мм, вага: &lt;60кг</t>
  </si>
  <si>
    <t>Доводчик DCL 33 EN (2-4) прихований монтаж без фіксації колір: срібний, ширина дверного полотна ≤1100мм, вага: ≤80кг</t>
  </si>
  <si>
    <t>Доводчик DCL 34 EN (3) прихований монтаж без фіксації колір: срібний, ширина дверного полотна ≤950мм, вага: &lt;60кг</t>
  </si>
  <si>
    <t>Доводчик DCL 61 EN (2-4) колір: срібний, ширина дверного полотна &lt;1100мм, вага: &lt;80кг</t>
  </si>
  <si>
    <t>Доводчик врізний DCL61 нержавіюча сталь матовий</t>
  </si>
  <si>
    <t>Доводчик для дверей DCL61 латунь поліров.</t>
  </si>
  <si>
    <t>Доводчик DCL 110 срібл. з фіксацією латунь поліров.</t>
  </si>
  <si>
    <t>Доводчик DCL 110 колір: срібний, ширина дверного полотна &lt;950мм, вага: &lt;60кг</t>
  </si>
  <si>
    <t>Доводчик DCL 110 колір: білий</t>
  </si>
  <si>
    <t>Доводчик DCL 110 з фіксацією колір: срібний, ширина дверного полотна &lt;950мм, вага: &lt;60кг</t>
  </si>
  <si>
    <t>Доводчик DCL 110 з фіксацією колір: білий</t>
  </si>
  <si>
    <t>Доводчик DCL 33 EN (2-4) прихований монтаж з фіксацією колір: срібний, ширина дверного полотна ≤1100мм, вага: ≤80кг</t>
  </si>
  <si>
    <t>Доводчик DCL 34 EN (3) прихований монтаж з фіксацією колір: срібний, ширина дверного полотна ≤950мм, вага: ≤60кг</t>
  </si>
  <si>
    <t>Доводчик DCL 11 колір: білий</t>
  </si>
  <si>
    <t>Доводчик DCL 51 з фіксацією латунь полірована</t>
  </si>
  <si>
    <t>Доводчик DCL 51 EN (2-5) з фіксацією колір: срібний, ширина дверного полотна &lt;1250мм, вага: &lt;100кг</t>
  </si>
  <si>
    <t>Доводчик DCL 55 EN (2-6) колір: сріблястий, ширина дверного полотна &lt;1400мм, вага: &lt;150кг</t>
  </si>
  <si>
    <t>Доводчик DCL 51 EN2-5 нержавіюча сталь матовий</t>
  </si>
  <si>
    <t>Доводчик DCL 51 EN2-5 латунь полірована</t>
  </si>
  <si>
    <t>Доводчик DCL 51 EN (2-5) колір: срібний, ширина дверного полотна &lt;1250мм, вага: &lt;100кг</t>
  </si>
  <si>
    <t>Монтажна пластина DCL 11/15/51</t>
  </si>
  <si>
    <t>Доводчик HS 950, колір срібний</t>
  </si>
  <si>
    <t>Доводчик HS 950 з фіксацією, колір срібний</t>
  </si>
  <si>
    <t>Доводчик для не фальцованих дверей колір: латунь 1 ланцюг</t>
  </si>
  <si>
    <t>Доводчик для фальцованих дверей хромований полірований 2 ланцюги</t>
  </si>
  <si>
    <t>Доводчик для фальцованих дверей хромований матовий 2 ланцюги</t>
  </si>
  <si>
    <t>Доводчик для не фальцованих дверей колір: латунь 2 ланцюги</t>
  </si>
  <si>
    <t>Доводчик для фальцованих дверей колір: латунь</t>
  </si>
  <si>
    <t>Синхронізатор закривання 2-х дверей з доводчиками</t>
  </si>
  <si>
    <t>Доводчик BTS 75 V EN1-4 без фіксації</t>
  </si>
  <si>
    <t>Доводчик BTS 75 V EN1-4 з фіксацією 90°</t>
  </si>
  <si>
    <t>Доводчик BTS 75 V EN1-4 з фіксацією 105°</t>
  </si>
  <si>
    <t>Доводчик BTS 80 EN3 з гідравлічною фіксацією</t>
  </si>
  <si>
    <t>Доводчик BTS 80 EN4 з гідравлічною фіксацією</t>
  </si>
  <si>
    <t>Доводчик BTS 80 EN6 з гідравлічною фіксацією</t>
  </si>
  <si>
    <t>Доводчик "Dorma BTS 84" EN 2,100 кг, 180 грд</t>
  </si>
  <si>
    <t>Вісь опорна до доводчика BTS 5мм</t>
  </si>
  <si>
    <t>Вісь опорна до доводчика BTS 10мм</t>
  </si>
  <si>
    <t>Вісь опорна до доводчика D25х15 мм, сталь, жовта х</t>
  </si>
  <si>
    <t>Вісь опорна до доводчика BTS 20мм</t>
  </si>
  <si>
    <t>Вісь опорна до доводчика BTS 25мм</t>
  </si>
  <si>
    <t>Накладка декоративна для доводчика BTS 75 V нержавіюча сталь</t>
  </si>
  <si>
    <t>Накладка декоративна для доводчика BTS 75 V латунь матова</t>
  </si>
  <si>
    <t>Накладка декоративна для доводчика BTS 80 нержавіюча сталь</t>
  </si>
  <si>
    <t>Накладка декоративна для доводчика BTS 80 латунь матова</t>
  </si>
  <si>
    <t>Накладка декоративна для опорного підшипника, нер</t>
  </si>
  <si>
    <t>Накладка декоративна для доводчика, нерж.сталь</t>
  </si>
  <si>
    <t>Опорний підшипник 200 кг</t>
  </si>
  <si>
    <t>Опорний підшипник 300 кг</t>
  </si>
  <si>
    <t>Мастило спеціальне для доводчиків 400 гр.</t>
  </si>
  <si>
    <t>Опора / для фальцов. дверей 7411/46 сталь оцинков.</t>
  </si>
  <si>
    <t>Дверна планка/щитові двері</t>
  </si>
  <si>
    <t>Петля з підп'ятником оцинков. DL7411/K46</t>
  </si>
  <si>
    <t>Кріплення на підлозі гальв.</t>
  </si>
  <si>
    <t>Шина ходова 300мм7453N</t>
  </si>
  <si>
    <t>Важіль шарнірний з захисним диском 7451N</t>
  </si>
  <si>
    <t>Диск захисний для дверної опори</t>
  </si>
  <si>
    <t>Кришка захисна алюм. срібляст.</t>
  </si>
  <si>
    <t>Кришка для дверної петлі алюм. срібляст. DL</t>
  </si>
  <si>
    <t>Кришка для доводчика алюм. срібляст.DL</t>
  </si>
  <si>
    <t>Петля дверна з підп'ятником регулюв.8066</t>
  </si>
  <si>
    <t>Доводчик TS 500 NV EN3 з фіксацією 90°</t>
  </si>
  <si>
    <t>Доводчик TS 500 NV EN1-4 з фіксацією 90°</t>
  </si>
  <si>
    <t>Доводчик TS 550 NV EN3-6 з фіксацією</t>
  </si>
  <si>
    <t>Заглушка для доводчиків TS 500 N/TS 500 NV нержавіюча сталь</t>
  </si>
  <si>
    <t>Заглушка для доводчиків TS 550 NV нержавіюча сталь</t>
  </si>
  <si>
    <t>Заглушка для доводчиків TS 550NV темно-коричнева</t>
  </si>
  <si>
    <t>Заглушка для доводчиків TS 550 NV латунь матова</t>
  </si>
  <si>
    <t>Дверна планка для дверей, які відкриваються в один</t>
  </si>
  <si>
    <t>Дверна планка для дверей, що відкриваються в обидві сторони</t>
  </si>
  <si>
    <t>Герметик 0,944кг</t>
  </si>
  <si>
    <t>Корпусна петля для дверей, що відкриваються в обидві сторони</t>
  </si>
  <si>
    <t>Корпусна петля для дверей, що відкриваються в один</t>
  </si>
  <si>
    <t>Важіль сталь оцинкована 270х22мм</t>
  </si>
  <si>
    <t>Кришка права колір сріблястий</t>
  </si>
  <si>
    <t>Кришка ліва колір сріблястий</t>
  </si>
  <si>
    <t>Заглушка дверної планки ліва</t>
  </si>
  <si>
    <t>Кришка для корпусної петлі права</t>
  </si>
  <si>
    <t>Кришка для корпусної петлі ліва</t>
  </si>
  <si>
    <t>Кришка для верхнього механізму доводчика</t>
  </si>
  <si>
    <t>Вісь доводчика навантаження 250кг сталь оцинкована</t>
  </si>
  <si>
    <t>Заглушка для осі доводчика нержавіюча сталь 80х72мм</t>
  </si>
  <si>
    <t>Штифт сталь оцинкована 15мм</t>
  </si>
  <si>
    <t>Штифт сталь оциноквана 20мм</t>
  </si>
  <si>
    <t>Штифт сталь оцинкована 25мм</t>
  </si>
  <si>
    <t>Здовжувач осі доводчика DCL40 сталь оцинкована 5мм</t>
  </si>
  <si>
    <t>Здовжувач осі доводчика DCL40 сталь оцинкована 10мм</t>
  </si>
  <si>
    <t>Здовжувач осі доводчика DCL40 сталь оцинкована 15мм</t>
  </si>
  <si>
    <t>Здовжувач осі доводчика DCL40 сталь оцинкована 20мм</t>
  </si>
  <si>
    <t>Верхня частина підп'ятникової петлі сталь оцинкована 165х25мм</t>
  </si>
  <si>
    <t>Нижня частина підпятникової петлі сталь оцинкована 122х25мм</t>
  </si>
  <si>
    <t>Дверний важіль сталь оцинкована 234мм</t>
  </si>
  <si>
    <t>Підп'ятникова петля для прямих дверей сталь оцинкована 200мм</t>
  </si>
  <si>
    <t>Дверний важіль сталь оцинкована 200мм</t>
  </si>
  <si>
    <t>Заглушка для підп'ятникової петлі алюміній колір: срібний</t>
  </si>
  <si>
    <t>Заглушка для дверного важіля ліва алюміній колір: срібний</t>
  </si>
  <si>
    <t>Заглушка для дверного важіля права алюміній колір: срібний</t>
  </si>
  <si>
    <t>Доводчик EN2 для маятникових дверей</t>
  </si>
  <si>
    <t>Доводчик EN3 для маятникових дверей</t>
  </si>
  <si>
    <t>Доводчик EN4 для маятникових дверей</t>
  </si>
  <si>
    <t>Доводчик BTS DCL 41 без фіксації 90° нержавіюча сталь матова</t>
  </si>
  <si>
    <t>Важіль нижній сталевий оцинкований 24х170мм</t>
  </si>
  <si>
    <t>Важіль верхній з регулюванням нержавіюча сталь</t>
  </si>
  <si>
    <t>Вісь для дверного доводчика 5мм</t>
  </si>
  <si>
    <t>Вісь для дверного доводчика 10мм</t>
  </si>
  <si>
    <t>Вісь для дверного доводчика 15мм</t>
  </si>
  <si>
    <t>Дверний доводчик Porteo, верхній, білий.230В PORTEO</t>
  </si>
  <si>
    <t>Дверний доводчик Porteo, верхній, срібляст.230В PORTEO</t>
  </si>
  <si>
    <t>Монтажна планка для Porteo колір білий 30мм</t>
  </si>
  <si>
    <t>Монтажна планка для Porteo колір срібний 30мм</t>
  </si>
  <si>
    <t>Монтажна планка для Porteo колір білий 40мм</t>
  </si>
  <si>
    <t>Монтажний кутник для доводчика Porteo</t>
  </si>
  <si>
    <t>Монтажний кутник для доводчика Porteo колір срібний</t>
  </si>
  <si>
    <t>Монтажна пластина для скляних дверей колір білий</t>
  </si>
  <si>
    <t>Монтажна пластина для скляних дверей колір срібний</t>
  </si>
  <si>
    <t>Захист кабеля спіральний</t>
  </si>
  <si>
    <t>Кнопка настінна PORTEO</t>
  </si>
  <si>
    <t>Пульт управління ручний для PORTEO пластиковий чорний</t>
  </si>
  <si>
    <t>Ресівер для PORTEO</t>
  </si>
  <si>
    <t>Стопор дверний настінний латунь нікельована матовий 90мм D54/25мм</t>
  </si>
  <si>
    <t>Стопор дверний настінний латунний полірований D54мм 90мм</t>
  </si>
  <si>
    <t>Стопор дверний настінний латунь хромована полірована 70мм D30мм</t>
  </si>
  <si>
    <t>Стопор дверний настінний латунь хромов. 76х21мм</t>
  </si>
  <si>
    <t>Стопор дверний настінний латунний нікельований матовий D21мм 76.5мм</t>
  </si>
  <si>
    <t>Стопор дверний настінний латунний полірований D21мм 76.5мм</t>
  </si>
  <si>
    <t>Стопор дверний настінний, латунь хромована 76x16 мм</t>
  </si>
  <si>
    <t>Стопор дверний настінний, нікельований, матовий 76x16 мм</t>
  </si>
  <si>
    <t>Стопор дверний настінний, латунь полірована 76x16 мм</t>
  </si>
  <si>
    <t>Стопор дверний настінний латунний, хромований полірований, 90mm</t>
  </si>
  <si>
    <t>Стопор дверний настінний латунний, матовий, 90mm</t>
  </si>
  <si>
    <t>Стопор дверний настінний 90 мм, латунь поліров</t>
  </si>
  <si>
    <t>Стопор дверний настінний латунний 27мм, колір бронзи</t>
  </si>
  <si>
    <t>Стопор дверний настінний латунний полірований D60мм 27мм</t>
  </si>
  <si>
    <t>Стопор дверний настінний нержавіюча сталь матовий 120мм</t>
  </si>
  <si>
    <t>Стопор дверний настінний нержавіюча сталь матовий 120мм, модель 3895</t>
  </si>
  <si>
    <t>Стопор дверний настінний нержавіюча сталь матовий 32мм</t>
  </si>
  <si>
    <t>Стопор для дверей настінний монтаж нержавіюч ст. м</t>
  </si>
  <si>
    <t>Стопор дверний настінний нержавіюча сталь матовий 90мм</t>
  </si>
  <si>
    <t>Стопор дверний настінний нержавіюча сталь матовий D60мм 27мм</t>
  </si>
  <si>
    <t>Стопор дверний настінний нержавіюча сталь полірована D60мм 27мм</t>
  </si>
  <si>
    <t>Стопор дверний настінний нержавіюча сталь матова D60мм 27мм</t>
  </si>
  <si>
    <t>Стопор дверний настінний нержавіюча сталь матовий D25мм 60мм</t>
  </si>
  <si>
    <t>Стопор дверний настінний нержавіюча сталь матовий D25мм 48мм</t>
  </si>
  <si>
    <t>Розетка нержавіюча сталь матова 50мм</t>
  </si>
  <si>
    <t>Стопор дверний настінний нержавіюча сталь матова D28мм</t>
  </si>
  <si>
    <t>Стопор дверний настінний нержавіюча сталь матовий 15 мм</t>
  </si>
  <si>
    <t>Стопор дверний настінний нержавіюча сталь полірований 15 мм</t>
  </si>
  <si>
    <t>Стопор дверний настінний колір нержавіюча сталь/чорний 15 мм</t>
  </si>
  <si>
    <t>Стопор дверний настінний колір нержавіюча сталь/сірий 15 мм</t>
  </si>
  <si>
    <t>Стопор дверний настінний колір нержавіюча сталь/білий 15 мм</t>
  </si>
  <si>
    <t>Стопор дверний настінний цамак, колір латунь полірована 76х21 мм</t>
  </si>
  <si>
    <t>Стопор дверний настінний цамак нікельований матовий 76х16 мм</t>
  </si>
  <si>
    <t>Стопор дверний настінний алюміній сріблястий 120 мм, модель 3880</t>
  </si>
  <si>
    <t>Стопор дверний настінний алюміній сріблястий 120 мм, модель 3895</t>
  </si>
  <si>
    <t>Стопор дверний настінний модель 2008, алюміній, сріблястий 25мм</t>
  </si>
  <si>
    <t>Стопор дверний настінний алюмінієвий срібний D30мм 60мм</t>
  </si>
  <si>
    <t>Стопор дверний настінний алюмінієвий срібний D28мм</t>
  </si>
  <si>
    <t>Стопор дверний настінний PA чорний 90 30мм 611</t>
  </si>
  <si>
    <t>Стопор дверний настінний PA білий 98 30мм 611</t>
  </si>
  <si>
    <t>Стопор дверний настінний PA чорн. 9090мм 611</t>
  </si>
  <si>
    <t>Стопор дверний для підлоги латунь нікельована матова 30мм D42мм</t>
  </si>
  <si>
    <t>Стопор дверний для підлоги латунь полірована 30мм D42мм</t>
  </si>
  <si>
    <t>Стопор дверний для підлоги латунний колір:бронзовий D52мм 24.5мм</t>
  </si>
  <si>
    <t>Стопор дверний для підлоги латунь полірований 45 мм</t>
  </si>
  <si>
    <t>Стопор дверний для підлоги латунь колір: бронза висота: 76мм D25мм</t>
  </si>
  <si>
    <t>Стопор дверний для підлоги латунний хромований матовий D57мм 76мм</t>
  </si>
  <si>
    <t>Стопор дверний для підлоги латунний матовий D57мм 76мм</t>
  </si>
  <si>
    <t>Стопор дверний для підлоги латунний полірований D57мм 76мм</t>
  </si>
  <si>
    <t>Стопор дверний для підлоги латунний колір: бронзовий матовий 23мм D52мм</t>
  </si>
  <si>
    <t>Стопор дверний для підлоги латунь хромована полірована 23мм D52мм</t>
  </si>
  <si>
    <t>Стопор дверний для підлоги латунний полірований D45мм 26мм</t>
  </si>
  <si>
    <t>Стопор дверний для підлоги латунний хромований полірований D50мм 23мм</t>
  </si>
  <si>
    <t>Стопор дверний для підлоги латунний хромований полірований D45мм</t>
  </si>
  <si>
    <t>Стопор дверний для підлоги латунний хромований полірований D99мм</t>
  </si>
  <si>
    <t>Стопор дверний для підлоги латунний хромований полірований D61мм 43мм</t>
  </si>
  <si>
    <t>Стопор дверний для підлоги латунний хромований поліров.50x50мм</t>
  </si>
  <si>
    <t>Стопор дверний для підлоги латунний хромований поліров. 49мм</t>
  </si>
  <si>
    <t>Стопор дверний для підлоги нержавіюча сталь матовий D60мм 25мм</t>
  </si>
  <si>
    <t>Стопор дверний для підлоги нержавіюча сталь матовий 52мм D32х39мм</t>
  </si>
  <si>
    <t>Стопор дверний для підлоги нержавіюч. сталь мат. 84 мм</t>
  </si>
  <si>
    <t>Стопор дверний на підлогу нержавіюча сталь матовий 63 мм</t>
  </si>
  <si>
    <t>Стопор дверний для підлоги цамак колір: нержавіюча сталь D45мм</t>
  </si>
  <si>
    <t>Стопор дверний для прикручування до підлоги 2024 нерж.сталь матова</t>
  </si>
  <si>
    <t>Стопор дверний для вмуровування в підлогу 2023 нерж.сталь матова</t>
  </si>
  <si>
    <t>Стопор дверний для прикручування до підлоги нержавіюча сталь латунь поліров. 30мм</t>
  </si>
  <si>
    <t>Стопор дверний для прикручування до підлоги хром полірований 30мм</t>
  </si>
  <si>
    <t>Стопор дверний для прикручування до підлоги нерж. сталь, полірована латунь 30мм</t>
  </si>
  <si>
    <t>Стопор дверний для прикручування до підлоги сталь нержавіюча 35 мм</t>
  </si>
  <si>
    <t>Стопор дверний для підлоги цамак колір: нержавіюча сталь D50мм</t>
  </si>
  <si>
    <t>Стопор дверний для підлоги цамак колір: нержавіюча сталь D54мм</t>
  </si>
  <si>
    <t>Стопор дверний для підлоги цамак колір: нержавіюча сталь D50мм х 30мм</t>
  </si>
  <si>
    <t>Стопор дверний для підлоги цамак колір: нержавіюча сталь D50мм х 17мм</t>
  </si>
  <si>
    <t>Стопор дверний для підлоги цамак колір: нержавіюча сталь D90мм х 18мм</t>
  </si>
  <si>
    <t>Стопор дверний для підлоги цамак колір: нержавіюча сталь D90мм x 18 мм</t>
  </si>
  <si>
    <t>Стопор дверний для підлоги цамак колір: нержавіюча сталь D50мм х 18мм</t>
  </si>
  <si>
    <t>Стопор дверний для підлоги нікель матовий 44x39мм</t>
  </si>
  <si>
    <t>Стопор дверний для підлоги цамак колір: латунь полірована 44х39мм</t>
  </si>
  <si>
    <t>Стопор дверний для підлоги цамак колір: латунь полірована 38х39мм</t>
  </si>
  <si>
    <t>Стопор дверний для підлоги алюмінієвий срібний D46х40мм</t>
  </si>
  <si>
    <t>Стопор дверний для підлоги алюмінієвий срібний D45мм 34мм</t>
  </si>
  <si>
    <t>Стопор дверний для підлоги алюмінієвий срібний 61x24mm модель 3879</t>
  </si>
  <si>
    <t>Стопор дверний для підлоги алюмінієвий срібний/білий 40мм</t>
  </si>
  <si>
    <t>Стопор дверний для підлоги алюмінієвий матовий 76.5х28мм</t>
  </si>
  <si>
    <t>Стопор дверний для підлоги з демпфером алюмінієвий анодований колір: срібний 75х112мм</t>
  </si>
  <si>
    <t>Стопор дверний для підлоги з демпфером алюмінієвий лакований колір: срібний 75х112мм</t>
  </si>
  <si>
    <t>Стопор дверний для підлоги з демпфером PA чорн. 90615</t>
  </si>
  <si>
    <t>Стопор дверний для підлоги з демпфером PA синій</t>
  </si>
  <si>
    <t>Стопор дверний для підлоги буковий лакований 35мм D40мм</t>
  </si>
  <si>
    <t>Стопор дверний PUK для підлоги нержавіюча сталь матовий D92мм 34мм</t>
  </si>
  <si>
    <t>Стопор дверний Puk для підлоги сталевий золотий D92мм 34мм</t>
  </si>
  <si>
    <t>Стопор дверний для підлоги гумовий чорний D40мм 32мм</t>
  </si>
  <si>
    <t>Стопор дверний настінний пластиковий білий D31мм 12мм</t>
  </si>
  <si>
    <t>Стопор дверний настінний пластиковий чорний D31мм 12мм</t>
  </si>
  <si>
    <t>Стопор дверний настінний пластиковий бежевий D31мм 12мм</t>
  </si>
  <si>
    <t>Стопор дверний настінний пластиковий коричневий D31мм 12мм</t>
  </si>
  <si>
    <t>Стопор дверний для підлоги гумовий білий D35мм</t>
  </si>
  <si>
    <t>Стопор дверний для підлоги гумовий сірий D35мм</t>
  </si>
  <si>
    <t>Стопор дверний для підлоги гумовий чорний D35 мм</t>
  </si>
  <si>
    <t>Стопор дверний для підлоги гумовий бежевий D35мм</t>
  </si>
  <si>
    <t>Стопор дверний для підлоги гумовий коричневий D35мм</t>
  </si>
  <si>
    <t>Стопор дверний для підлоги гумовий білий 50мм D40мм</t>
  </si>
  <si>
    <t>Стопор дверний для підлоги гумовий сірий 50мм D40мм</t>
  </si>
  <si>
    <t>Стопор дверний для підлоги гумовий білий 35мм D40мм</t>
  </si>
  <si>
    <t>Стопор дверний для підлоги гумовий сірий 35мм D40мм</t>
  </si>
  <si>
    <t>Стопор дверний для підлоги гумовий білий 25мм D40мм</t>
  </si>
  <si>
    <t>Стопор дверний для підлоги гумовий сірий 25мм D40мм</t>
  </si>
  <si>
    <t>Стопор дверний для підлоги гумовий білий 34мм D30мм</t>
  </si>
  <si>
    <t>Стопор дверний для підлоги гумовий сірий 34мм D30мм</t>
  </si>
  <si>
    <t>Стопор дверний для підлоги гумовий сірий 26мм D30мм</t>
  </si>
  <si>
    <t>Стопор дверний для підлоги пластиковий білий 34мм D30мм</t>
  </si>
  <si>
    <t>Стопор дверний для підлоги пластиковий сірий 34мм D30мм</t>
  </si>
  <si>
    <t>Стопор дверний для підлоги пластиковий коричневий 34мм D30мм</t>
  </si>
  <si>
    <t>Стопор дверний настінний пластиковий колір сірий D32мм</t>
  </si>
  <si>
    <t>Стопор дверний настінний кутовий пластиковий білий D26мм</t>
  </si>
  <si>
    <t>Стопор дверний настінний кутовий пластиковий коричневий D26мм</t>
  </si>
  <si>
    <t>Стопор дверний настінний пластиковий білий 9.5мм D40мм</t>
  </si>
  <si>
    <t>Стопор дверний настінний пластиковий коричневий 9.5мм D40мм</t>
  </si>
  <si>
    <t>Стопор дверний настінний самоклейкий, діаметр 60мм, матеріал пластик, білий</t>
  </si>
  <si>
    <t>Стопор дверний настінний пластиковий коричневий 17мм D60мм</t>
  </si>
  <si>
    <t>Стопор дверний для підлоги гумовий чорний 38мм</t>
  </si>
  <si>
    <t>Фіксатор дверний нержавіюч.ст.мат.210мм 1034</t>
  </si>
  <si>
    <t>Фіксатор дверний сталь срібляст.210мм 1034</t>
  </si>
  <si>
    <t>Фіксатор дверний сталь темно-коричн.210мм 1034</t>
  </si>
  <si>
    <t>Фіксатор дверний сталь колір: алюміній 80кг 1055/1083</t>
  </si>
  <si>
    <t>Фіксатор дверней срібний 80 кг</t>
  </si>
  <si>
    <t>Фіксатор дверний алюміній, срібний 315мм, модель 1045</t>
  </si>
  <si>
    <t>Стопор дверний алюміній, срібний 105 мм, модель 1110</t>
  </si>
  <si>
    <t>Фіксатор дверней алюміній, сріблястий, емальований 105 мм,модель 1110</t>
  </si>
  <si>
    <t>Фіксатор дверний алюміній, срібний 225 мм, модель 1223</t>
  </si>
  <si>
    <t>Фіксатор дверней алюміній, нержавіюча сталь 292 мм,модель 1225</t>
  </si>
  <si>
    <t>Фіксатор дверний алюміній, срібний 292 мм, модель 1225</t>
  </si>
  <si>
    <t>Фіксатор дверней нержавіюча сталь, матовий 100 мм,модель 1010</t>
  </si>
  <si>
    <t>Фіксатор дверней алюміній, сріблястий, анодований 100 мм,модель 1010</t>
  </si>
  <si>
    <t>Фіксатор дверней алюміній, сріблястий, емальований 100 мм,модель 1010</t>
  </si>
  <si>
    <t>Фіксатор дверней нержавіюча сталь, матовий 100 мм,модель 1009</t>
  </si>
  <si>
    <t>Фіксатор дверней алюміній, сріблястий, анодований 100 мм,модель 1009</t>
  </si>
  <si>
    <t>Фіксатор дверней алюміній, сріблястий, емальований 100 мм,модель 1009</t>
  </si>
  <si>
    <t>Фіксатор дверней алюміній, нержавіюча сталь анодований 555 мм,модель 1048</t>
  </si>
  <si>
    <t>Фіксатор дверний алюміній, срібний анодований 555 мм, модель 1048</t>
  </si>
  <si>
    <t>Фіксатор дверний алюміній, срібний лакований 555 мм, модель 1048</t>
  </si>
  <si>
    <t>Фіксатор дверей цамак, колір: білий190 мм,модель 3934</t>
  </si>
  <si>
    <t>Відбійник д/дверей з фіксатором, латунь, хром. мат</t>
  </si>
  <si>
    <t>Фіксатор дверний латунь хромований матовий</t>
  </si>
  <si>
    <t>Утримувач дверей нержавіюча сталь 687-838S</t>
  </si>
  <si>
    <t>Утримувач дверей нержавіюча сталь 687-838H</t>
  </si>
  <si>
    <t>Утримувач дверей 839-991 H</t>
  </si>
  <si>
    <t>Утримувач дверей 992-1143 H</t>
  </si>
  <si>
    <t>Утримувач дверей S 839-991 мм</t>
  </si>
  <si>
    <t>Утримувач дверей 992-1143 S</t>
  </si>
  <si>
    <t>Утримувач дверей H 839-991 мм</t>
  </si>
  <si>
    <t>Фіксатор дверей магнітний цинковий колір: нержавіюча сталь 4кг</t>
  </si>
  <si>
    <t>Фіксатор дверей магнітний цамак колір: нержавіюча сталь 70 мм</t>
  </si>
  <si>
    <t>Утримувач дверей алюмінієвий колір: срібний</t>
  </si>
  <si>
    <t>Обмежувач розкриття дверей алюміній колір: сірий 720-985</t>
  </si>
  <si>
    <t>Профіль захисний гума колір: коричневий</t>
  </si>
  <si>
    <t>Профіль захисний гума колір: чорний</t>
  </si>
  <si>
    <t>Профіль захисний гума колір: бежевий</t>
  </si>
  <si>
    <t>Профіль захисний гума колір: кремовий</t>
  </si>
  <si>
    <t>Стопор дверний Silencer M</t>
  </si>
  <si>
    <t>Комплект фурнітури SLIDO CLASSIC 120-L варіант B з 1-стороннім демпфером та ходовою шиною 2м</t>
  </si>
  <si>
    <t>Комплект фурнітури SLIDO CLASSIC 120-L варіант А без демпфера з ходовою шиною 2м</t>
  </si>
  <si>
    <t>Комплект фурнітури SLIDO CLASSIC 80-L варіант E з 2-стороннім демпфером та ходовою шиною 2м</t>
  </si>
  <si>
    <t>Пластина кріплення роликів до дверей Star Tec, 40кг</t>
  </si>
  <si>
    <t>Накладка траверси декоративна "JUNIOR-80/GP"</t>
  </si>
  <si>
    <t>Направляючий шип Star Tec нижній пластиковий, 40кг</t>
  </si>
  <si>
    <t>Шип направляючий пластик колір: чорний під шуруп</t>
  </si>
  <si>
    <t>Комплект ковзаючих накладок "Porta 100 G"</t>
  </si>
  <si>
    <t>Елем. фіксуючий для скла до системи "JUNIOR-80/GP"</t>
  </si>
  <si>
    <t>Стопор верхній "Alu 40" з гумовим буфером</t>
  </si>
  <si>
    <t>Амортизатор для кріплення на стіну гумовий 19х9мм</t>
  </si>
  <si>
    <t>Стопор для розсувних скляних дверей алюмінієвий хромований матовий 57х28х39мм</t>
  </si>
  <si>
    <t>Стопор для розсувних скляних дверей алюмінієвий колір: нерж. сталь 57х28х39мм</t>
  </si>
  <si>
    <t>Направляюча для підлоги Confort 120</t>
  </si>
  <si>
    <t>Направляюча для підлоги Confort 1 шт.</t>
  </si>
  <si>
    <t>Штифт регулювання висоти</t>
  </si>
  <si>
    <t>Ключ регулювання висоти</t>
  </si>
  <si>
    <t>Шина ходова JUNIOR 40/Z алюмінієва колір: срібний 1.6м</t>
  </si>
  <si>
    <t>Шина ходова JUNIOR 40/Z алюмінієва колір: срібний 1.8м</t>
  </si>
  <si>
    <t>Шина ходова Junior 40/GP колір срібний 2,0м</t>
  </si>
  <si>
    <t>Профіль захисний алюмінієвий для направляючої шини Junior GP 2м</t>
  </si>
  <si>
    <t>Шина ходова Junior 40 алюміній колір: срібний 3,0 м</t>
  </si>
  <si>
    <t>Шина ходова Junior 40 алюміній колір: срібний 4,0 м</t>
  </si>
  <si>
    <t>Шина ходова алюміній колір сріблястий 2,5 м</t>
  </si>
  <si>
    <t>Шина ходова алюміній колір сріблястий 3,5 м</t>
  </si>
  <si>
    <t>Шина ходова алюміній колір сріблястий 6,0 м</t>
  </si>
  <si>
    <t>Шина ходова Junior 40 алюміній колір: срібний</t>
  </si>
  <si>
    <t>Комплект фурнітури Telescopic 40/4</t>
  </si>
  <si>
    <t>Комплект фурнітури JUNIOR 40/GL без шини ходової і направляючого елемента</t>
  </si>
  <si>
    <t>Кріплення ходового механізму. нерж. сталь M8</t>
  </si>
  <si>
    <t>Доводчик для розсувних дверей 1-не дверне полотно</t>
  </si>
  <si>
    <t>Пристрій дистанційного керування 4-канальний</t>
  </si>
  <si>
    <t>Настінне кріплення для пульта дистанційного керування</t>
  </si>
  <si>
    <t>Електропривід для розсувних дверей 1м</t>
  </si>
  <si>
    <t>Електропривід для розсувних дверей 2м</t>
  </si>
  <si>
    <t>Радіоприймач з 4 канальним пультом дистанційного керування</t>
  </si>
  <si>
    <t>Замикаючий пристрій</t>
  </si>
  <si>
    <t>Фіксатори для скла 8мм</t>
  </si>
  <si>
    <t>Фіксатори для скла 10 мм</t>
  </si>
  <si>
    <t>Фіксатори для скла 10-12 мм</t>
  </si>
  <si>
    <t>Фіксатори для скла алюміній колір нержавіюча сталь 10-12мм</t>
  </si>
  <si>
    <t>Фіксатори для скла алюміній колір срібний 8-9,9мм</t>
  </si>
  <si>
    <t>Фіксатори для скла алюміній колір нержавіюча сталь 8-9,9мм</t>
  </si>
  <si>
    <t>Гумовий профіль 10-12 мм колір: чорний 10 м</t>
  </si>
  <si>
    <t>Гумовий профіль 8-9,9 мм колір: чорний 10 м</t>
  </si>
  <si>
    <t>Інфрачервоний детектор руху</t>
  </si>
  <si>
    <t>Ремінь з зубцями 3,33 м</t>
  </si>
  <si>
    <t>Сенсорний вимикач MAGIC SWITCH</t>
  </si>
  <si>
    <t>Шина направляюча 1,3 м, нижн., для запресовки, пла</t>
  </si>
  <si>
    <t>Захисний профіль алюмінієвий колір: срібний 1.2м</t>
  </si>
  <si>
    <t>Профіль алюмінієвий 4м, колір срібний</t>
  </si>
  <si>
    <t>Шина направляюча подвійна алюміній 2,5 м</t>
  </si>
  <si>
    <t>Шина направляюча алюміній 3,5 м</t>
  </si>
  <si>
    <t>Комплект фурнітури SLIDO CLASSIC 40-P без демпфера</t>
  </si>
  <si>
    <t>Комплект фурнітури CLASSIC 40-O варіант А для 1-ого дверного полотна без демпфера</t>
  </si>
  <si>
    <t>Комплект фурнітури SLIDO CLASSIC 40-N варант А1 без демпфера для скла 8мм</t>
  </si>
  <si>
    <t>Комплект SLIDO CLASSIC 40-P варіант А з ходовою шиною 2м і кріпленнями</t>
  </si>
  <si>
    <t>Ходовий механізм SILENT 40/А</t>
  </si>
  <si>
    <t>Механізм ходовий SLIDO CLASSIC 40-P без демпфера</t>
  </si>
  <si>
    <t>Механізм ходовий SLIDO CLASSIC 40-N/O лівий цамак нікельований без демпфера</t>
  </si>
  <si>
    <t>Механізм ходовий SLIDO CLASSIC 40-N/O правий цамак нікельований без демпфера</t>
  </si>
  <si>
    <t>Механізм ходовий SLIDO CLASSIC 40-P з 2-стороннім демпфером</t>
  </si>
  <si>
    <t>Механізм ходовий SLIDO CLASSIC 40-P з 1-стороннім демпфером</t>
  </si>
  <si>
    <t>Механізм ходовий SLIDO CLASSIC 40-N/O лівий цамак нікельований з 1-стороннім демпфером</t>
  </si>
  <si>
    <t>Механізм ходовий SLIDO CLASSIC 40-N/O правий цамак нікельований з 1-стороннім демпфером</t>
  </si>
  <si>
    <t>Комплект SLIDO CLASSIC 40-P варіант А з ходовою шиною 2м</t>
  </si>
  <si>
    <t>Затискач для скла 8мм SLIDO CLASSIC 40/60/80/120-N</t>
  </si>
  <si>
    <t>Направляючий шип SLIDO CLASSIC пластик колір: чорний</t>
  </si>
  <si>
    <t>Шип направляючий SLIDO CLASSIC пластик колір: сірий</t>
  </si>
  <si>
    <t>Направляюча для підлоги Silent ст,гальв.</t>
  </si>
  <si>
    <t>Направляючий елемент нижній сталь оцинкована для кріплення до стіни</t>
  </si>
  <si>
    <t>Нижній направляючий шип , пластмаса колір сірий</t>
  </si>
  <si>
    <t>Стопор з утримуючою пружиною для дверного полотна вагою 40/60кг пластик</t>
  </si>
  <si>
    <t>Стопор з утримуючою пружиною для дверного полотна вагою 80/120кг пластик</t>
  </si>
  <si>
    <t>Активатор демпфера зі стопором SLIDO CLASSIC 40/60/80/120-N сталь оцинкована</t>
  </si>
  <si>
    <t>Пружинний демпфер світло-сірий для дверного полотна вагою 40кг</t>
  </si>
  <si>
    <t>Пружинний демпфер темно-сірий для дверного полотна вагою 80кг</t>
  </si>
  <si>
    <t>Пружинний демпфер чорний для дверного полотна вагою 120кг</t>
  </si>
  <si>
    <t>Комплект SLIDO CLASSIC 40-P варіант А з ходовою шиною 3м</t>
  </si>
  <si>
    <t>Комплект фурнітури SLIDO CLASSIC 40-V варіант E1</t>
  </si>
  <si>
    <t>Комплект фурнітури SLIDO CLASSIC 40-P варіант А без демпфера</t>
  </si>
  <si>
    <t>Комплект фурнітури SLIDO CLASSIC 40-O варіант А без демпфера</t>
  </si>
  <si>
    <t>Комплект фурнітури SLIDO CLASSIC 40-J варіант B</t>
  </si>
  <si>
    <t>Комплект фурнітури Slido Classic Synchro 40, вагою дверного полотна до 40 кг з ходовою шиною 3 м</t>
  </si>
  <si>
    <t>Шина ходова SILENT алюміній без покриття 2.0м</t>
  </si>
  <si>
    <t>Шина ходова SILENT алюміній без покриття 3.0м</t>
  </si>
  <si>
    <t>Шина направляюча SILENT алюмінієва 6000мм</t>
  </si>
  <si>
    <t>Шина направляюча алюміній 15x15x1,5 мм 6,0 м без покриття</t>
  </si>
  <si>
    <t>Комплект фурнітури Slido Classic 40-P, вагою дверного полотна до 40 кг з ходовою шиною, алюміній без покриття 2 м</t>
  </si>
  <si>
    <t>Комплект фурнітури CLASSIC 40-O варіант В для 1-ого дверного полотна з 1-стороннім демпфером</t>
  </si>
  <si>
    <t>Комплект фурнітури SLIDO CLASSIC 40-N варант B1 з 1-стороннім демпфером для скла 8мм</t>
  </si>
  <si>
    <t>Комплект фурнітури SLIDO CLASSIC 40-O варіант E з 2-стороннім демпфером</t>
  </si>
  <si>
    <t>Комплект фурнітури для дерев'яних розсувних дверей CLASSIC 40P для 1-ого дверного полотна з двостороннім втяжним амортизатором</t>
  </si>
  <si>
    <t>Комплект фурнітури CLASSIC 40-O варіант Е для 1-ого дверного полотна з 2-стороннім демпфером</t>
  </si>
  <si>
    <t>Комплект фурнітури SLIDO CLASSIC 40-N варіант E1 з 2-стороннім демпфером для скла 8мм</t>
  </si>
  <si>
    <t>Комплект SLIDO CLASSIC 40-P варіант B з одностороннім втяжним амортизатором і ходовою шиною 2м</t>
  </si>
  <si>
    <t>Комплект заглушок J пластик колір: срібний</t>
  </si>
  <si>
    <t>Комплект заглушок K пластик колір: срібний</t>
  </si>
  <si>
    <t>Комплект кріплень N пластик колір: срібний (4 штуки)</t>
  </si>
  <si>
    <t>Комплект заглушок L пластик колір: срібний</t>
  </si>
  <si>
    <t>Тримач для монтажу ходової шини до монтажної планки-кутника сталь жовта хроматована</t>
  </si>
  <si>
    <t>Кріплення дерев'яної заглушки для ходової шини 100мм алюміній без покриття</t>
  </si>
  <si>
    <t>Комплект заглушок SLIDO CLASSIC N пластик: колір: срібний для скла 8мм</t>
  </si>
  <si>
    <t>Комплект заглушок SLIDO CLASSIC N пластик: колір: срібний для скла 10мм</t>
  </si>
  <si>
    <t>Комплект заглушок U пластик колір: срібний</t>
  </si>
  <si>
    <t>Комплект заглушок M пластик колір: срібний</t>
  </si>
  <si>
    <t>Комплект кінцевих заглушок 54мм пластик колір: срібний</t>
  </si>
  <si>
    <t>Комплект заглушок H пластик колір: срібний</t>
  </si>
  <si>
    <t>Монтажний ключ сталь оцинкована</t>
  </si>
  <si>
    <t>Направляючий елемент для скла 8-10.7мм нержавіюча сталь матова</t>
  </si>
  <si>
    <t>Ущільнювач для скла 10мм гума прозора 10м</t>
  </si>
  <si>
    <t>Комплект заглушок H пластик колір: нержавіюча сталь</t>
  </si>
  <si>
    <t>Ущільнювач гума колір: сірий 5.0м</t>
  </si>
  <si>
    <t>Затискач для скла 8мм SLIDO CLASSIC L 200мм (2 штуки)</t>
  </si>
  <si>
    <t>Затискач для скла 10мм SLIDO CLASSIC L 200мм (2 штуки)</t>
  </si>
  <si>
    <t>Затискач для скла 8мм SLIDO CLASSIC L 1000мм (1 штука)</t>
  </si>
  <si>
    <t>Затискач для скла 10мм SLIDO CLASSIC L 1000мм (1 штука)</t>
  </si>
  <si>
    <t>Затискач для скла 8мм SLIDO CLASSIC L 1500мм (1 штука)</t>
  </si>
  <si>
    <t>Затискач для скла 10мм SLIDO CLASSIC L 1500мм (1 штука)</t>
  </si>
  <si>
    <t>Комплект заглушок затискача для скла SLIDO CLASSIC L 200мм алюміній колір: срібний (4 штуки)</t>
  </si>
  <si>
    <t>Комплект заглушок затискача для скла SLIDO CLASSIC L 1000мм алюміній колір: срібний (2 штуки)</t>
  </si>
  <si>
    <t>Комплект заглушок затискача для скла SLIDO CLASSIC L 1500мм алюміній колір: срібний (2 штуки)</t>
  </si>
  <si>
    <t>Комплект заглушок SLIDO CLASSIC L пластик: колір: срібний для скла 8мм (2 штуки)</t>
  </si>
  <si>
    <t>Комплект заглушок SLIDO CLASSIC L пластик: колір: срібний для скла 10мм (2 штуки)</t>
  </si>
  <si>
    <t>Заглушка кінцева для профілю що фіксує скло пластик колір: срібний</t>
  </si>
  <si>
    <t>Комплект кінцевих заглушок 31мм пластик колір: срібний</t>
  </si>
  <si>
    <t>Комплект затискачів для скла SLIDO CLASIC J 8 мм алюміній колір: сірий</t>
  </si>
  <si>
    <t>Комплект затискачів для скла SLIDO CLASIC J 10 мм алюміній колір: сірий</t>
  </si>
  <si>
    <t>Комплект заглушок затискача для скла SLIDO CLASSIC J алюміній колір: сірий</t>
  </si>
  <si>
    <t>Комплект заглушок пластик колір сірий</t>
  </si>
  <si>
    <t>Комплект фурнітури SLIDO CLASSIC 40-L варіант А без демпфера</t>
  </si>
  <si>
    <t>Комплект фурнітури SLIDO CLASSIC 40-I варіант А без демпфера</t>
  </si>
  <si>
    <t>Комплект фурнітури SLIDO CLASSIC 40-I варіант B з 1-стороннім демпфером</t>
  </si>
  <si>
    <t>Комплект фурнітури SLIDO CLASSIC 40-L варіант B з 1-стороннім демпфером</t>
  </si>
  <si>
    <t>Комплект фурнітури SLIDO CLASSIC 40-I варіант E з 2-стороннім демпфером</t>
  </si>
  <si>
    <t>Комплект фурнітури SLIDO CLASSIC 40-L варіант C з 2-стороннім демпфером</t>
  </si>
  <si>
    <t>Комплект фурнітури SLIDO CLASSIC 40-L варіант А без демпфера з ходовою шиною 2м</t>
  </si>
  <si>
    <t>Комплект фурнітури SLIDO CLASSIC 40-L варіант С з 2-стороннім демпфером</t>
  </si>
  <si>
    <t>Комплект фурнітури SLIDO CLASSIC 40-L варіант D з 2-стороннім демпфером</t>
  </si>
  <si>
    <t>Комплект фурнітури SLIDO CLASSIC 40-L варіант E з 2-стороннім демпфером</t>
  </si>
  <si>
    <t>Комплект фурнітури SLIDO CLASSIC 40-L варіант B з 1-стороннім демпфером та ходовою шиною 2м</t>
  </si>
  <si>
    <t>Комплект SLIDO CLASSIC 80-P варіант E з двухстороннім втяжним амортизатором, ходовою шиною 2м, та чотирма кутниками для кріплення</t>
  </si>
  <si>
    <t>Комплект SLIDO CLASSIC 80-P варіант C з двухстороннім парним амортизатором, ходовою шиною 2м, та чотирма кутниками для кріплення</t>
  </si>
  <si>
    <t>Комплект SLIDO CLASSIC 40-P варіант C з двухстороннім парним амортизатором, ходовою шиною 2м, та чотирма кутниками для кріплення</t>
  </si>
  <si>
    <t>Комплект фурнітури SLIDO CLASSIC 40-P варіант B з 1-стороннім демпфером</t>
  </si>
  <si>
    <t>Комплект фурнітури SLIDO CLASSIC 40-P варіант C з 2-стороннім демпфером</t>
  </si>
  <si>
    <t>Комплект фурнітури SLIDO CLASSIC 40-P варіант D з 2-стороннім демпфером</t>
  </si>
  <si>
    <t>Комплект фурнітури SLIDO CLASSIC 40-P варіант E з 2-стороннім демпфером</t>
  </si>
  <si>
    <t>Комплект фурнітури SLIDO CLASSIC 40-O варіант B з 1-стороннім демпфером</t>
  </si>
  <si>
    <t>Комплект фурнітури Slido Classic Synchro 40, вагою дверного полотна до 40 кг, з 1-стороннім доводчиком, ходовою шиною 3 м</t>
  </si>
  <si>
    <t>Заглушка-профіль C 68мм алюміній колір: срібний 2.0м</t>
  </si>
  <si>
    <t>Заглушка-профіль C 68мм алюміній колір: нержавіюча сталь 2.0м</t>
  </si>
  <si>
    <t>Заглушка-профіль F 56мм алюміній колір: срібний 2.0м</t>
  </si>
  <si>
    <t>Заглушка-профіль C 68мм алюміній колір: срібний 3.0м</t>
  </si>
  <si>
    <t>Заглушка-профіль C 68мм алюміній колір: нержавіюча сталь 3.0м</t>
  </si>
  <si>
    <t>Заглушка-профіль F 56мм алюміній колір: срібний 3.0м</t>
  </si>
  <si>
    <t>Заглушка-профіль C 68мм алюміній колір: срібний 6.0м</t>
  </si>
  <si>
    <t>Заглушка-профіль C 68мм алюміній колір: нержавіюча сталь 6.0м</t>
  </si>
  <si>
    <t>Заглушка-профіль F 56мм алюміній колір: срібний 6.0м</t>
  </si>
  <si>
    <t>Комплект фурнітури SLIDO CLASSIC 80-L варіант C з 2-стороннім демпфером з ходовою шиною 2м</t>
  </si>
  <si>
    <t>Комплект SLIDO CLASSIC 80-P варіант D з двухстороннім втяжним амортизатором, ходовою шиною 2м</t>
  </si>
  <si>
    <t>Комплект SLIDO CLASSIC 80-P варіант C з двухстороннім парним амортизатором, ходовою шиною 2м</t>
  </si>
  <si>
    <t>Комплект SLIDO CLASSIC 40-P варіант C з двухстороннім парним амортизатором, ходовою шиною 2м</t>
  </si>
  <si>
    <t>Заглушка-профіль D 68мм алюміній колір: срібний 2.0м</t>
  </si>
  <si>
    <t>Заглушка-профіль D 68мм алюміній колір: срібний 3.0м</t>
  </si>
  <si>
    <t>Заглушка-профіль D 68мм алюміній колір: срібний 6.0м</t>
  </si>
  <si>
    <t>Шина верхня алюміній колір: срібний 36x2000 мм</t>
  </si>
  <si>
    <t>Шина верхня алюміній колір: срібний 36x2500 мм</t>
  </si>
  <si>
    <t>Шина верхня алюміній колір: срібний 36x3000 мм</t>
  </si>
  <si>
    <t>Шина верхня алюміній колір: срібний 0.075x2.0м</t>
  </si>
  <si>
    <t>Шина верхня алюміній колір: срібний 0.075x2.5м</t>
  </si>
  <si>
    <t>Шина верхня алюміній колір: срібний 0.075x3.0м</t>
  </si>
  <si>
    <t>Шина верхня алюміній колір: срібний 0.1x2.0м</t>
  </si>
  <si>
    <t>Шина верхня алюміній колір: срібний 0.1x2.5м</t>
  </si>
  <si>
    <t>Шина верхня алюміній колір: срібний 0.1x3.0м</t>
  </si>
  <si>
    <t>Шина верхня алюміній колір: срібний 0.125x2.0м</t>
  </si>
  <si>
    <t>Шина верхня алюміній колір: срібний 0.125x2.5м</t>
  </si>
  <si>
    <t>Шина верхня алюміній колір: срібний 0.125x3.0м</t>
  </si>
  <si>
    <t>Заглушка-профіль E 90мм алюміній колір: срібний 2.0м</t>
  </si>
  <si>
    <t>Заглушка-профіль E 90мм алюміній колір: срібний 3.0м</t>
  </si>
  <si>
    <t>Заглушка-профіль E 90мм алюміній колір: срібний 6.0м</t>
  </si>
  <si>
    <t>Заглушка-профіль F 115мм алюміній колір: срібний 2.0м</t>
  </si>
  <si>
    <t>Заглушка-профіль F 115мм алюміній колір: срібний 3.0м</t>
  </si>
  <si>
    <t>Заглушка-профіль F 115мм алюміній колір: срібний 6.0м</t>
  </si>
  <si>
    <t>Заглушки P затискача для скла SLIDO CLASSIC N алюміній колір: срібний 150мм</t>
  </si>
  <si>
    <t>Заглушка P затискача для скла SLIDO CLASSIC N алюміній колір: срібний 3.0м</t>
  </si>
  <si>
    <t>Заглушка P затискача для скла SLIDO CLASSIC N алюміній колір: срібний 6.0м</t>
  </si>
  <si>
    <t>Заглушка-профіль G 33мм алюміній колір: срібний 2.0м кріплення шини до стелі</t>
  </si>
  <si>
    <t>Заглушка-профіль G 33мм алюміній колір: срібний 3.0м кріплення шини до стелі</t>
  </si>
  <si>
    <t>Заглушка-профіль G 33мм алюміній колір: срібний 6.0м кріплення шини до стелі</t>
  </si>
  <si>
    <t>Монтажна планка-кутник алюміній колір: срібний 2м</t>
  </si>
  <si>
    <t>Монтажна планка-кутник алюміній колір: срібний 3м</t>
  </si>
  <si>
    <t>Монтажна планка-кутник алюміній колір: срібний 6м</t>
  </si>
  <si>
    <t>Профіль для фіксації скла 8-12.7мм на ходовій шині алюміній колір: срібний 2.0м для навішування</t>
  </si>
  <si>
    <t>Профіль для фіксації скла 8-12.7мм до підлоги алюміній колір: срібний 2.0м</t>
  </si>
  <si>
    <t>Профіль для фіксації скла 8-12.7мм до підлоги алюміній колір: нержавіюча сталь 2.0м</t>
  </si>
  <si>
    <t>Профіль для фіксації скла 8-12.7мм на ходовій шині алюміній колір: срібний 3.0м для навішування</t>
  </si>
  <si>
    <t>Профіль для фіксації скла 8-12.7мм до підлоги алюміній колір: срібний 3.0м</t>
  </si>
  <si>
    <t>Профіль для фіксації скла 8-12.7мм до підлоги алюміній колір: нержавіюча сталь 3.0м</t>
  </si>
  <si>
    <t>Профіль для фіксації скла 8-12.7мм на ходовій шині алюміній колір: срібний 6.0м для навішування</t>
  </si>
  <si>
    <t>Профіль для фіксації скла 8-12.7мм до підлоги алюміній колір: срібний 6.0м</t>
  </si>
  <si>
    <t>Профіль для фіксації скла 8-12.7мм до підлоги алюміній колір: нержавіюча сталь 6.0м</t>
  </si>
  <si>
    <t>Шина ходова одинарна 47.5х47мм алюміній колір: срібний 2.0м з кріпленнями</t>
  </si>
  <si>
    <t>Шина ходова одинарна 31х33мм алюміній колір: срібний 2.0м з отворами</t>
  </si>
  <si>
    <t>Шина ходова одинарна 47.5х47мм алюміній колір: срібний 3.0м з кріпленнями</t>
  </si>
  <si>
    <t>Шина ходова одинарна 31х33мм алюміній колір: срібний 3.0м з отворами</t>
  </si>
  <si>
    <t>Шина ходова одинарна 47.5х47мм алюміній колір: срібний 6.0м з кріпленнями</t>
  </si>
  <si>
    <t>Шина ходова одинарна 31х33мм алюміній колір: срібний 6.0м з отворами</t>
  </si>
  <si>
    <t>Одинарна ходова шина алюминий, без покриття, довжина 3,5 м</t>
  </si>
  <si>
    <t>Комплект фурнітури SLIDO CLASSIC SYNCRO P для 2-х дверних полотен</t>
  </si>
  <si>
    <t>Комплект направляючих елементів для дерев'яних дверей</t>
  </si>
  <si>
    <t>Комплект фурнітури SLIDO CLASSIC SYNCRO N для 2-х дверних полотен</t>
  </si>
  <si>
    <t>Комплект фурнітури Slido Classic Telescopic 60-P для двух дверей, вагою дверного полотна до 60 кг з двома ходовими шинами 3м</t>
  </si>
  <si>
    <t>Комплект фурнітури Slido Classic Telescopic 100-P для двух дверей, вагою дверного полотна до 100 кг з двома ходовими шинами 3м</t>
  </si>
  <si>
    <t>Комплект фурнітури Slido Classic Telescopic 60-P для трьох дверей, вагою дверного полотна до 60 кг з трьома ходовими шинами 3м</t>
  </si>
  <si>
    <t>Комплект фурнітури Slido Classic Telescopic 100-P для трьох дверей, вагою дверного полотна до 100 кг з трьома ходовими шинами 3м</t>
  </si>
  <si>
    <t>Кінцевий елемент-стопор до системи синхронізації для кріплення в шину</t>
  </si>
  <si>
    <t>Кабель до системи синхронізації SLIDO CLASSIC SYNCRO з пластиковим покриттям 10м</t>
  </si>
  <si>
    <t>Елемент кріплення кабелю системи синхронізації SLIDO CLASSIC SYNCRO P</t>
  </si>
  <si>
    <t>Кабель до системи синхронізації SLIDO CLASSIC SYNCRO 10м</t>
  </si>
  <si>
    <t>Комплект фурнітури для дверного полотна до 120 кг Slido Classic Synchro 120 ходовою шиною 3м</t>
  </si>
  <si>
    <t>Комплект направляючих елементів для скляних дверей 8/10мм</t>
  </si>
  <si>
    <t>Комплект фурнітури для дверного полотна до 40 кг Slido Classic Synchro 40 ходовою шиною 3м</t>
  </si>
  <si>
    <t>Комплект фурнітури Slido Classic Telescopic 80-L для двух дверей, вагою дверного полотна до 80 кг з двома ходовими шинами 3м</t>
  </si>
  <si>
    <t>Комплект фурнітури Slido Classic Telescopic 120-L для двух дверей, вагою дверного полотна до 120 кг з двома ходовими шинами 3м</t>
  </si>
  <si>
    <t>Комплект фурнітури Slido Classic Telescopic 80-L для трьох дверей, вагою дверного полотна до 80 кг з трьома ходовими шинами 3м</t>
  </si>
  <si>
    <t>Комплект фурнітури Slido Classic Telescopic 120-L для трьох дверей, вагою дверного полотна до 120 кг з трьома ходовими шинами 3м</t>
  </si>
  <si>
    <t>Комплект фурнітури для дверного полотна до 60 кг Slido Classic Synchro 60 ходовою шиною 3м</t>
  </si>
  <si>
    <t>Комплект фурнітури для дверного полотна до 80 кг Slido Classic Synchro 80 ходовою шиною 3м</t>
  </si>
  <si>
    <t>Alu 40 ходовий механізм, 4 ролика на підшипн.</t>
  </si>
  <si>
    <t>Фланець-кріплення М8, нерж.сталь</t>
  </si>
  <si>
    <t>Стопор дверний настінний гумовий 22х10мм</t>
  </si>
  <si>
    <t>Alu 40 утримуюча пружина 62х10 мм,сталь,цинк.</t>
  </si>
  <si>
    <t>Кронштейн опорний,ст.,гальв.</t>
  </si>
  <si>
    <t>Комплект фурнітури Porta40GLPORTA40GL</t>
  </si>
  <si>
    <t>Система демпферуюча Porta 40 GE, пластик, колір сірий, вага до 36кг</t>
  </si>
  <si>
    <t>Планка кріпильна алюм. колір сріблястий 2,5м</t>
  </si>
  <si>
    <t>Шина ходова алюм.срібляст.1,9м</t>
  </si>
  <si>
    <t>Комплект фурнітури Porta 45 H</t>
  </si>
  <si>
    <t>Комплект фурнітури Porta 45 S/H</t>
  </si>
  <si>
    <t>Кріплення до стіни кутове сталеве оцинковане</t>
  </si>
  <si>
    <t>Шина ходова Porta 45S/H алюміній 2,0 м</t>
  </si>
  <si>
    <t>З'єднувач до верхної направляючої, сталь оцинкована</t>
  </si>
  <si>
    <t>Комплект кріплення алюм. колір нержавіюч. ст. для настін. кріплення AGILE50§07.410</t>
  </si>
  <si>
    <t>Комплект фурнітури AGILE 50 для 1-ого дверного полотна алюміній колір: срібний кріпленя на стіну</t>
  </si>
  <si>
    <t>Комплект ходового механізму</t>
  </si>
  <si>
    <t>Захисна щіточка для ходової шини алюміній колір: срібний 1250мм</t>
  </si>
  <si>
    <t>Профіль кутовий AGILE 50 для кріплення шиниходової до стіни алюміній колір: срібний 6м</t>
  </si>
  <si>
    <t>Профіль для шини ходової AGILE 50 алюміній колір: срібний 6м</t>
  </si>
  <si>
    <t>Шина ходова AGILE 50 алюміній колір: срібний 6м</t>
  </si>
  <si>
    <t>Комплект фурнітури DESIGN 80-M для 1-ого дверного полотна 1100мм</t>
  </si>
  <si>
    <t>Комплект фурнітури DESIGN 80-M для 1-ого дверного полотна 1800мм</t>
  </si>
  <si>
    <t>Комплект фурнітури DESIGN 80-M для 1-ого дверного полотна 1100мм зі скла 8мм</t>
  </si>
  <si>
    <t>Комплект фурнітури DESIGN 80-M для 1-ого дверного полотна 1100мм зі скла 10мм</t>
  </si>
  <si>
    <t>Комплект фурнітури DESIGN 80-M для 1-ого дверного полотна 1800мм зі скла 8мм</t>
  </si>
  <si>
    <t>Комплект фурнітури DESIGN 80-M для 1-ого дверного полотна 1800мм зі скла 10мм</t>
  </si>
  <si>
    <t>Комплект фурнітури DESIGN 80-M для 1-ого дверного полотна до 80 кг, з ходовою шиною алюміній без покриття 1100 мм та нижньої опорної направляючої 2200</t>
  </si>
  <si>
    <t>Ходова шина для DESIGN 80-M алюміній срібний 1100мм</t>
  </si>
  <si>
    <t>Шина направляюча DESIGN 80-M алюміній колір: срібний 2200мм</t>
  </si>
  <si>
    <t>Шина направляюча DESIGN 80-M алюміній колір: срібний 3600мм</t>
  </si>
  <si>
    <t>Шина направляюча DESIGN 80-M алюміній колір: чорний 2200мм</t>
  </si>
  <si>
    <t>Шина направляюча DESIGN 80-M алюміній колір: чорний 3600мм</t>
  </si>
  <si>
    <t>Комплект фурнітури SILENT 60/A для 1-ого дверного полотна</t>
  </si>
  <si>
    <t>Комплект фурнітури SLIDO CLASSIC 60-P без демпфера</t>
  </si>
  <si>
    <t>Комплект фурнітури SLIDO CLASSIC 60-N варант А1 без демпфера для скла 8мм</t>
  </si>
  <si>
    <t>Комплект фурнітури SLIDO CLASSIC 60-N варант А2 без демпфера для скла 10мм</t>
  </si>
  <si>
    <t>Комплект SLIDO CLASSIC 60-P варіант А без демпфера з ходовою шиною 2м і кріпленнями</t>
  </si>
  <si>
    <t>Ходовий механізм SILENT 60/А</t>
  </si>
  <si>
    <t>Механізм ходовий SLIDO CLASSIC 60-P без демпфера</t>
  </si>
  <si>
    <t>Механізм ходовий SLIDO CLASSIC 60-N/O лівий цамак нікельований з 1-стороннім демпфером</t>
  </si>
  <si>
    <t>Механізм ходовий SLIDO CLASSIC 60-N/O правий цамак нікельований з 1-стороннім демпфером</t>
  </si>
  <si>
    <t>Механізм ходовий до SLIDO CLASSIC SYNCRO N</t>
  </si>
  <si>
    <t>Комплект SLIDO CLASSIC 60-P варіант А без демпфера з ходовою шиною 2м</t>
  </si>
  <si>
    <t>Кріпильний гвинт сталевий оцинкований М8х35мм</t>
  </si>
  <si>
    <t>Затискач для скла 10мм SLIDO CLASSIC 40/60/80/120-N</t>
  </si>
  <si>
    <t>Стопор шини з регулюванням без утримуючої пружини</t>
  </si>
  <si>
    <t>Стопор шини з регулюванням з утримуючою пружиною</t>
  </si>
  <si>
    <t>Демфер Divido/Porta 60/100</t>
  </si>
  <si>
    <t>Стопор дверний настінний гумовий чорний 18х10мм</t>
  </si>
  <si>
    <t>Кронштейн кріп.настінний ,ст.,гальв.</t>
  </si>
  <si>
    <t>Направляча для підлоги</t>
  </si>
  <si>
    <t>Кінцевий елемент до системи синхронізації для кріплення в шину</t>
  </si>
  <si>
    <t>Елемент кріплення кабелю системи синхронізації SLIDO CLASSIC SYNCRO N</t>
  </si>
  <si>
    <t>Шаблон сверління для демфера</t>
  </si>
  <si>
    <t>Ключ для демонтажу Porta 60/100 HMT</t>
  </si>
  <si>
    <t>Елемент кріплення кабелю системи синхронізації SLIDO CLASSIC SYNCRO L</t>
  </si>
  <si>
    <t>Комплект SLIDO CLASSIC 60-P варіант А без демпфера з ходовою шиною 3м</t>
  </si>
  <si>
    <t>Комплект фурнітури SLIDO CLASSIC 60-P варіант А без демпфера</t>
  </si>
  <si>
    <t>Комплект фурнітури для дерев'яних дверей Porta 60 HM для одного дверного полотна, без ходової шини</t>
  </si>
  <si>
    <t>Комплект фурнітури для дерев'яних дверей Porta 60 HMT</t>
  </si>
  <si>
    <t>Комплект фурнітури SLIDO CLASSIC 60-O варіант А без демпфера</t>
  </si>
  <si>
    <t>Комплект фурнітури Slido Classic Synchro 60, вагою дверного полотна до 60 кг з ходовою шиною 3 м</t>
  </si>
  <si>
    <t>Комплект фурнітури Slido Classic 60-P, вагою дверного полотна до 60 кг з ходовою шиною, алюміній без покриття 2 м</t>
  </si>
  <si>
    <t>Ходовий механізм Slimline 60</t>
  </si>
  <si>
    <t>Демпфер з утримуючою пружиною</t>
  </si>
  <si>
    <t>Комплект фурнітури DESIGN 70-V без ходової шини для затискання для 1-го дверного полотна (дерево)</t>
  </si>
  <si>
    <t>Комплект фурнітури DESIGN 70-V без ходової шини для 1-ого дверного полотна (скло)</t>
  </si>
  <si>
    <t>Комплект фурнітури DESIGN 70-V без ходової шини, верхній монтаж, для 1-го дверного полотна (дерево)</t>
  </si>
  <si>
    <t>Комплект кріплення до стіни нержавіюча сталь матова М8х100мм</t>
  </si>
  <si>
    <t>Комплект фурнітури для кріплення до стіни нержавіюча сталь матова M8х80мм</t>
  </si>
  <si>
    <t>Комплект кріплень до скляної стіни</t>
  </si>
  <si>
    <t>З'єдкувач ходової шини Design 100-V, нерж. сталь</t>
  </si>
  <si>
    <t>Монтажний комплект для ходової шини 1-отвір нержавіюча сталь матова 28-34мм</t>
  </si>
  <si>
    <t>Монтажний комплект для ходової шини 1-отвір нержавіюча сталь матова 35-42мм</t>
  </si>
  <si>
    <t>Монтажний комплект для ходової шини 5-отворів нержавіюча сталь матова 28-34мм</t>
  </si>
  <si>
    <t>Монтажний комплект для ходової шини 5-отворів нержавіюча сталь матова 35-42мм</t>
  </si>
  <si>
    <t>Набір втулок нержавіюча сталь 10мм</t>
  </si>
  <si>
    <t>Комплект фурнітури DESIGN 70-V для 1-го дверного полотна шляхом затиску з ходовою шиною 1804 мм</t>
  </si>
  <si>
    <t>Шина ходова нержавіюча сталь матова 2104мм</t>
  </si>
  <si>
    <t>Шина ходова нержавіюча сталь матова 2304мм</t>
  </si>
  <si>
    <t>Шина ходова нержавіюча сталь матова 1000мм</t>
  </si>
  <si>
    <t>Шина ходова нержавіюча сталь матова 1804мм</t>
  </si>
  <si>
    <t>Ходова шина нержавіюча сталь матова 2104мм</t>
  </si>
  <si>
    <t>Комплект фурнітури SwingLife Wood ABS (розмір згідно каталога)</t>
  </si>
  <si>
    <t>Комплект фурнітури SwingLife Wood Universal ABS ширина/висота : 715-965мм / 1984-2084мм</t>
  </si>
  <si>
    <t>Комплект фурнітури SwingLife Wood Universal без ABS ширина/висота : 715-965мм/2084мм колір: срібний</t>
  </si>
  <si>
    <t>Набір магнітів до SwingWood</t>
  </si>
  <si>
    <t>Щітка до SwingWood колір: білий</t>
  </si>
  <si>
    <t>Комплект фурнітури SwingLife Wood Universal ABS ширина/висота : 715-965мм / 2384мм</t>
  </si>
  <si>
    <t>Щітка до SwingWood колір: чорний</t>
  </si>
  <si>
    <t>Шина ходова з отворами, 60-100 кг, алюміній анодований, 2м</t>
  </si>
  <si>
    <t>Комплект фурнітури для одного полотна Classic 50-F наван. 50 кг алюміній, срібний</t>
  </si>
  <si>
    <t>Комплект фурнітури для одного скляного полотна Classic 50-F навантаження 50 кг алюміній, нержавіюча сталь,анодований</t>
  </si>
  <si>
    <t>Комплект фурнітури для одного дерев'яного полотна Classic 50-F навантаження 50 кг алюміній колір сріблястий</t>
  </si>
  <si>
    <t>Комплект фурнітури для одного скляного полотна Classic 50-F навантаження 50 кг алюміній колір сріблястий без ходової шини</t>
  </si>
  <si>
    <t>Комплект фурнітури для одного скляного полотна Classic 50-F навантаження 50 кг алюміній, срібний, анодований</t>
  </si>
  <si>
    <t>Комплект фурнітури для одного скляного полотна Classic 40 F, 40 кг на одне полотно, колір срібний</t>
  </si>
  <si>
    <t>Комплект фурнітури для одного скляного полотна Classic 40 F, 40 кг на одне полотно, колір нерж. сталь</t>
  </si>
  <si>
    <t>Комплект фурнітури для двох скляних полотен Classic 40-80 F Synchro навантаження 80 кг на одне полотно</t>
  </si>
  <si>
    <t>Заглушка пластикова колір нержавіюча сталь</t>
  </si>
  <si>
    <t>Заглушка, колір срібний</t>
  </si>
  <si>
    <t>Заглушка, колір нерж. сталь</t>
  </si>
  <si>
    <t>Заглушка пластикова колір алюміній</t>
  </si>
  <si>
    <t>Заглушка алюміній колір: нержавіюча сталь</t>
  </si>
  <si>
    <t>Профіль ущільнюючий гумовий 8 мм колір: чорний 5 м</t>
  </si>
  <si>
    <t>Профіль ущільнюючий гумовий 8 мм колір: чорний 10 м</t>
  </si>
  <si>
    <t>Профіль ущільнюючий гумовий 10-10,7 мм колір: чорний 5м</t>
  </si>
  <si>
    <t>Профіль ущільнюючий гумовий 10-10,7 мм колір: чорний 10м</t>
  </si>
  <si>
    <t>Фіксуючі штифти, алюміній 40-120 кг</t>
  </si>
  <si>
    <t>Профіль кріплення скла алюміній колір: срібний 2,0 м</t>
  </si>
  <si>
    <t>Профіль кріплення скла алюміній колір: нержавіюча сталь 2,0 м</t>
  </si>
  <si>
    <t>Профіль кріплення скла алюміній колір: сірий анодований 3,0 м</t>
  </si>
  <si>
    <t>Профіль кріплення скла алюміній колір: нержавіюча сталь 3,0 м</t>
  </si>
  <si>
    <t>Опорний профіль для підвісної стелі алюміній колір срібний 2 м</t>
  </si>
  <si>
    <t>Захисний профіль алюміній колір: нерж. сталь анодована 2.0м</t>
  </si>
  <si>
    <t>Захисний профіль алюміній колір: нерж. сталь анодована 3.0м</t>
  </si>
  <si>
    <t>Захисний профіль алюміній колір: нерж. сталь анодована 1.0м</t>
  </si>
  <si>
    <t>Шина ходова для монтажу на стіну колір: нержавіюча сталь 10мм/2,0 м</t>
  </si>
  <si>
    <t>Шина ходова для монтажу на стіну колір: нержавіюча сталь 15 мм/2,0 м</t>
  </si>
  <si>
    <t>Профіль для монтажу на стіну колір: срібний анодований 2,0 м</t>
  </si>
  <si>
    <t>Профіль для монтажу на стіну колір: нерж. сталь 2,0 м</t>
  </si>
  <si>
    <t>Щітковий профіль пластмаса колір чорний 3 м</t>
  </si>
  <si>
    <t>Щітковий профіль пластмаса колір чорний 6 м</t>
  </si>
  <si>
    <t>Шина ходова для монтажу на стіну нержавіюча сталь, анодована 2,0 м</t>
  </si>
  <si>
    <t>Шина ходова для монтажу на стіну колір сріблястий 3,0 м</t>
  </si>
  <si>
    <t>Шина ходова для монтажу на стіну нержавіюча сталь, анодована 3,0 м</t>
  </si>
  <si>
    <t>Шина ходова для монтажу на стіну нержавіюча сталь, анодована 6,0 м</t>
  </si>
  <si>
    <t>Шина ходова для монтажу на стелю колір сріблястий анодований 2,0 м</t>
  </si>
  <si>
    <t>Шина ходова для монтажу на стелю колір нержавіюча сталь анодований 2,0 м</t>
  </si>
  <si>
    <t>Шина ходова для монтажу на стелю колір сріблястий анодований 3,0 м</t>
  </si>
  <si>
    <t>Шина ходова для монтажу на стелю колір нержавіюча сталь анодований 3,0 м</t>
  </si>
  <si>
    <t>Шина ходова для монтажу на стелю колір срібний 4,0 м</t>
  </si>
  <si>
    <t>Шина ходова для монтажу на стелю колір сріблястий анодований 6,0 м</t>
  </si>
  <si>
    <t>Комплект фурнітури DESIGN 60-W без ходової шини для 1-ого дверного полотна, нержавіюча сталь, матова</t>
  </si>
  <si>
    <t>Ходова шина для настіного монтажу для проходу 800мм, нержавіюча сталь матова довжина 1700мм</t>
  </si>
  <si>
    <t>Ходова шина для настіного монтажу для проходу 900мм, нержавіюча сталь матова довжина 1900мм</t>
  </si>
  <si>
    <t>Ходова шина для настіного монтажу для проходу 1000мм, нержавіюча сталь матова довжина 2100мм</t>
  </si>
  <si>
    <t>Ходова шина для настіного монтажу для проходу 1100мм, нержавіюча сталь матова довжина 2300мм</t>
  </si>
  <si>
    <t>Фланець для прикручування</t>
  </si>
  <si>
    <t>Замок PC для скляних дверей латунь хромований матовий для скла 8-10мм</t>
  </si>
  <si>
    <t>Замок PC для скляних дверей латунь нікельований матовий для скла 8-10мм</t>
  </si>
  <si>
    <t>Відповідна частина до замка для скляних дверей латунь хромована матова для скла 8-10мм</t>
  </si>
  <si>
    <t>Відповідна частина до замка для скляних дверей латунь нікельована матова для скла 8-10мм</t>
  </si>
  <si>
    <t>Відповідна планка латунь хромована матова 30х100мм</t>
  </si>
  <si>
    <t>Відповідна планка латунь нікельована матова 30х100мм</t>
  </si>
  <si>
    <t>Комплект фурнітури Junior 80/Z</t>
  </si>
  <si>
    <t>Комплект фурнітури Junior 80/B</t>
  </si>
  <si>
    <t>Комплект фурнітури для двох скляних дверей без ходовоъ шини телескопічний 80/G</t>
  </si>
  <si>
    <t>Ходовий механізм Junior80</t>
  </si>
  <si>
    <t>Кріплення ходового механізму Junior80</t>
  </si>
  <si>
    <t>Профіль опорний Junior80/B</t>
  </si>
  <si>
    <t>Кришка-заглушка для опорного профіля пластм. колір сірий</t>
  </si>
  <si>
    <t>Втяжний амортизатор Smuso AD для фурнітури для розсувних дверей Hawa Junior 80</t>
  </si>
  <si>
    <t>Заглушка пластик колір: сірий</t>
  </si>
  <si>
    <t>Кріплення звукоізолююче SOUNDEX для JUNIOR 80 алюміній з гумовою вставкою</t>
  </si>
  <si>
    <t>Ролик Symmetric 80/Z</t>
  </si>
  <si>
    <t>Ключ для підвісної каретки</t>
  </si>
  <si>
    <t>Шина ходова JUNIOR 80 алюмінієва колір: срібний 1.6м</t>
  </si>
  <si>
    <t>Шина ходова JUNIOR 80 алюмінієва колір: срібний 2,2м</t>
  </si>
  <si>
    <t>Шина направляюч.Junior 80 алюм. 2,5м</t>
  </si>
  <si>
    <t>Шина направляюча Junior 80 алюм. 3,0м</t>
  </si>
  <si>
    <t>Шина направляюча Junior80 алюміній, колір нержавіючої сталі 4m</t>
  </si>
  <si>
    <t>Шина ходова Junior 80 алюміній, колір:срібний, анодований (виготовлення за розмірами)</t>
  </si>
  <si>
    <t>Комплект фурнітури Symmetric 80/G</t>
  </si>
  <si>
    <t>Комплект фурнітури Junior80/GL</t>
  </si>
  <si>
    <t>Комплект фурнітури Telescopic 80/2</t>
  </si>
  <si>
    <t>Комплект фурнітури Telescopic 80/3</t>
  </si>
  <si>
    <t>Комплект фурнітури Symmetric 80/Z</t>
  </si>
  <si>
    <t>Гвинт фіксуюч.M10/кріпильн.гайка</t>
  </si>
  <si>
    <t>Фіксуюче кріплення для JUNIOR 160/G алюміній колір: срібний</t>
  </si>
  <si>
    <t>Профіль опорний алюм. колір срібляст. анодов. 208мм</t>
  </si>
  <si>
    <t>Профіль опорний алюм. анодов. срібляст.550мм</t>
  </si>
  <si>
    <t>Направляюча шина для JUNIOR 40/GP алюмінієва колір: срібний анодований 6м</t>
  </si>
  <si>
    <t>Направляюча шина алюмінієва, колір сірий 6м</t>
  </si>
  <si>
    <t>Шина направляюча нижня алюм. колір срібляст.</t>
  </si>
  <si>
    <t>Механізм ходовий SLIDO CLASSIC 80-P без демпфера</t>
  </si>
  <si>
    <t>Механізм ходовий SLIDO CLASSIC 80-N/O лівий цамак нікельований без демфера</t>
  </si>
  <si>
    <t>Механізм ходовий SLIDO CLASSIC 80-N/O правий цамак нікельований без демфера</t>
  </si>
  <si>
    <t>Механізм ходовий SLIDO CLASSIC 80-P з 2-стороннім демпфером</t>
  </si>
  <si>
    <t>Механізм ходовий SLIDO CLASSIC 80-N/O лівий цамак нікельований з 1-стороннім демпфером</t>
  </si>
  <si>
    <t>Механізм ходовий SLIDO CLASSIC 80-N/O правий цамак нікельований з 1-стороннім демпфером</t>
  </si>
  <si>
    <t>Механізм ходовий SLIDO CLASSIC 80-P з 1-стороннім демпфером</t>
  </si>
  <si>
    <t>Комплект SLIDO CLASSIC 80-P варіант B з одностороннім втяжним амортизатором і ходовою шиною 2м</t>
  </si>
  <si>
    <t>Направляючий елемент для скла 8/10/12.7мм цамак нікельований матовий</t>
  </si>
  <si>
    <t>Направляючий елемент для скла 8мм цамак нікельований матовий</t>
  </si>
  <si>
    <t>Направляючий елемент для скла 10мм цамак нікельований матовий</t>
  </si>
  <si>
    <t>Направляючий елемент для скла 8-13мм цамак нікельований матовий</t>
  </si>
  <si>
    <t>Центруючий елемент 8/10/12мм</t>
  </si>
  <si>
    <t>Комплект фурнітури SLIDO CLASSIC 80-P варіант A без демпфера</t>
  </si>
  <si>
    <t>Комплект фурнітури для одного дверного полотна Classic 80-O без ходової шини, без втяжного амортизатора</t>
  </si>
  <si>
    <t>Комплект фурнітури SLIDO CLASSIC 80-P (В) для 1-ого дверного полотна з 1-стороннім демпфером</t>
  </si>
  <si>
    <t>Комплект фурнітури SLIDO CLASSIC 80-N варіант В1 з 1-стороннім демпфером для скла 8мм</t>
  </si>
  <si>
    <t>Комплект фурнітури SLIDO CLASSIC 80-N варіант В2 з 1-стороннім демпфером для скла 10мм</t>
  </si>
  <si>
    <t>Комплект фурнітури SLIDO CLASSIC 80-P варіант А без демпфера</t>
  </si>
  <si>
    <t>Комплект фурнітури SLIDO CLASSIC 80-N варант E1 з 2-стороннім демпфером для скла 8мм</t>
  </si>
  <si>
    <t>Комплект SLIDO CLASSIC 80-P варіант A без демпфера з ходовою шиною 2м та кріпленнями</t>
  </si>
  <si>
    <t>Комплект фурнітури SLIDO CLASSIC 80-N варант E2 з 2-стороннім демпфером для скла 10мм</t>
  </si>
  <si>
    <t>Комплект фурнітури CLASSIC 80-P варіант Е для 1-ого або 2-х дверних полотен</t>
  </si>
  <si>
    <t>Комплект фурнітури SLIDO CLASSIC 80-N варіант А1 без демпфера для скла 8мм</t>
  </si>
  <si>
    <t>Комплект фурнітури SLIDO CLASSIC 80-N варіант А2 без демпфера для скла 10мм</t>
  </si>
  <si>
    <t>Комплект SLIDO CLASSIC 80-P варіант A без демпфера зходовою шиною 2м</t>
  </si>
  <si>
    <t>Комплект фурнітури SLIDO CLASSIC 80-P варіант B з 1-стороннім демпфером</t>
  </si>
  <si>
    <t>Комплект фурнітури SLIDO CLASSIC 80-V варіант E1 з 2-стороннім демпфером</t>
  </si>
  <si>
    <t>Комплект фурнітури SLIDO CLASSIC 80-P варіант C з 2-стороннім демпфером</t>
  </si>
  <si>
    <t>Комплект фурнітури SLIDO CLASSIC 80-V варіант E1</t>
  </si>
  <si>
    <t>Комплект фурнітури SLIDO CLASSIC 80-P варіант D з 2-стороннім демпфером</t>
  </si>
  <si>
    <t>Комплект фурнітури SLIDO CLASSIC 80-P варіант E з 2-стороннім демпфером</t>
  </si>
  <si>
    <t>Комплект фурнітури SLIDO CLASSIC 80-L варіант А без демпфера</t>
  </si>
  <si>
    <t>Комплект фурнітури SLIDO CLASSIC 80-L варіант В з 1-стороннім демпфером</t>
  </si>
  <si>
    <t>Комплект фурнітури SLIDO CLASSIC 80-L варіант С з 2-стороннім демпфером</t>
  </si>
  <si>
    <t>Комплект фурнітури SLIDO CLASSIC 80-L варіант D з 2-стороннім демпфером</t>
  </si>
  <si>
    <t>Комплект фурнітури SLIDO CLASSIC 80-L варіант E з 2-стороннім демпфером</t>
  </si>
  <si>
    <t>Комплект фурнітури SLIDO CLASSIC 80-O варіант А без демпфера</t>
  </si>
  <si>
    <t>Комплект фурнітури SLIDO CLASSIC 80-O варіант B з 1-стороннім демпфером</t>
  </si>
  <si>
    <t>Комплект фурнітури SLIDO CLASSIC 80-O варіант E з 2-стороннім демпфером</t>
  </si>
  <si>
    <t>Комплект фурнітури SLIDO CLASSIC 80-I варіант А без демпфера</t>
  </si>
  <si>
    <t>Комплект фурнітури SLIDO CLASSIC 80-I варіант В з 1-стороннім демпфером</t>
  </si>
  <si>
    <t>Комплект фурнітури DESIGN 80-V варіант E1 з двухстороннім втяжним амортизатором та ходовой шиной 2 м</t>
  </si>
  <si>
    <t>Комплект фурнітури DESIGN 80-V варіант A1 з ходовою шиною 2м</t>
  </si>
  <si>
    <t>Комплект фурнітури DESIGN 40-V варіант E1 з ходовою шиною 2м</t>
  </si>
  <si>
    <t>Комплект фурнітури DESIGN 80-V для одного дверного полотна (варіант A1) з ходовою шиною 2м</t>
  </si>
  <si>
    <t>Комплект фурнітури DESIGN 80-V для одного дверного полотна (варіант E1) з ходовою шиною алюміній 2м</t>
  </si>
  <si>
    <t>Комплект фурнітури Slido Classic Telescopic 80-P для трьох дверей, вагою дверного полотна до 80 кг (три комплекта фурнітури Slido Classic 80-P, три хо</t>
  </si>
  <si>
    <t>Комплект фурнітури DESIGN 80-V варіант E2 з двухстороннім втяжним амортизатором та ходовою шиною 2м</t>
  </si>
  <si>
    <t>Комплект фурнітури Classic 80-L варіант A</t>
  </si>
  <si>
    <t>Комплект фурнітури SLIDO CLASSIC 80-L варіант B з 1-стороннім демпфером</t>
  </si>
  <si>
    <t>Комплект фурнітури SLIDO CLASSIC 80-L варіант C з 2-стороннім демпфером</t>
  </si>
  <si>
    <t>Комплект фурнітури Classic 80-J варіант A</t>
  </si>
  <si>
    <t>Комплект фурнітури Classic 80-J варіант B</t>
  </si>
  <si>
    <t>Комплект фурнітури Classic 80-J варіант C</t>
  </si>
  <si>
    <t>Комплект фурнітури Classic 80-J варіант D</t>
  </si>
  <si>
    <t>Комплект фурнітури Classic 80-J варіант E</t>
  </si>
  <si>
    <t>Комплект фурнітури SLIDO CLASSIC 80-L варіант А без демпфера з ходовою шиною 2м</t>
  </si>
  <si>
    <t>Комплект фурнітури SLIDO CLASSIC 80-L варіант B з 1-стороннім демпфером та ходовою шиною 2м</t>
  </si>
  <si>
    <t>Комплект фурнітури Slido Classic 80-P, вагою дверного полотна до 80 кг з ходовою шиною, алюміній без покриття 2 м</t>
  </si>
  <si>
    <t>Комплект SLIDO CLASSIC 80-P варіант A без демпфера зходовою шиною 3м</t>
  </si>
  <si>
    <t>Фіксатор скла ESG 8мм</t>
  </si>
  <si>
    <t>Фіксатор скла ESG 10мм</t>
  </si>
  <si>
    <t>Заглушка сталева хромована матова</t>
  </si>
  <si>
    <t>Заглушка сталева колір нержавіюча сталь</t>
  </si>
  <si>
    <t>М'який дотяг SoftMove 80</t>
  </si>
  <si>
    <t>М'який дотяг SoftMove 80 лівий</t>
  </si>
  <si>
    <t>М'який дотяг SoftMove 80 правий</t>
  </si>
  <si>
    <t>Ходова шина алюміній колір срібний 2,5м</t>
  </si>
  <si>
    <t>Ходова шина алюміній колір нержавіюча сталь 2,5м</t>
  </si>
  <si>
    <t>Ходова шина для Purolino Plus 80, алюміній, колір срібний 2,5м</t>
  </si>
  <si>
    <t>Ходова шина для Purolino Plus 80, алюміній, колір нержавіючої сталі 2,5м</t>
  </si>
  <si>
    <t>Ходова шина колір: сірий 2,5 м</t>
  </si>
  <si>
    <t>Рама, алюміній колір: сірий 2,5 м</t>
  </si>
  <si>
    <t>Комплект фурнітури ALU 80/A для 1-ого дверного полотна</t>
  </si>
  <si>
    <t>Комплект фурнітури Softmaster V2 алюм.80/a</t>
  </si>
  <si>
    <t>Комплект фурнітури ALU80/GLK для одного дверного полотна, без ходової шини, поверхня чорна</t>
  </si>
  <si>
    <t>Комплект кріплень,алюм.80/GLK срібляст.</t>
  </si>
  <si>
    <t>Комплект фурнітури Junior 80/G для одного скляного дверного полотна, без ходової шини</t>
  </si>
  <si>
    <t>Комплект кріплень,алюм.80 скло</t>
  </si>
  <si>
    <t>Ходовий механізм Alu 80A, 4 ролика</t>
  </si>
  <si>
    <t>Тримач скла</t>
  </si>
  <si>
    <t>Буфер для розсувних дверей SOFTMASTER V2 Alu 80</t>
  </si>
  <si>
    <t>Стопор шини з гальмівною утримуючою пружиною</t>
  </si>
  <si>
    <t>Буфер для розсувних дверей T-Fold</t>
  </si>
  <si>
    <t>Буфер для розсувних дверей</t>
  </si>
  <si>
    <t>Скоба для кріплення на стіні сталева хромована 27.5мм</t>
  </si>
  <si>
    <t>Скоба для кріплення на стіні,ст.,хромат.41мм</t>
  </si>
  <si>
    <t>Затискач для скла алюм. колір нержавіюч. сталь 8-10мм</t>
  </si>
  <si>
    <t>Затискач для скла 200 мм, алюмінієвий, колір: срібний для скла 8-10 мм</t>
  </si>
  <si>
    <t>Шина ходова,алюм.80 яскрав.1,65м</t>
  </si>
  <si>
    <t>Шина ходова алюм.80 яскрав. 2м для компл. для розсувн.дверей навант. до 80кг</t>
  </si>
  <si>
    <t>Ходова шини ALU80, алюміній, срібляста, анодована, довжина 2м</t>
  </si>
  <si>
    <t>Шина ходова ALU 80 з отворами алюміній без покриття (розмір на замовлення)</t>
  </si>
  <si>
    <t>Комплект фурнітури Design 80-W одного скляного дверного полотна</t>
  </si>
  <si>
    <t>Комплект фурнітури Design 80-W одного дерев'яного дверного полотна</t>
  </si>
  <si>
    <t>Комплект фурнітури Design 80-W одного скляного дверного полотна з ходовою шиною алюміній без покриття 1804 мм</t>
  </si>
  <si>
    <t>Комплект фурнітури Design 80-W одного скляного дверного полотна з ходовою шиною алюміній без покриття 2104 мм</t>
  </si>
  <si>
    <t>Шина ходова Design 80-W, нерж. сталь матова 1800 мм</t>
  </si>
  <si>
    <t>Шина ходова Design 80-W, нерж. сталь матова 2100 мм</t>
  </si>
  <si>
    <t>Шина ходова нержавіюча сталь матова настінний монтаж (за розміром)</t>
  </si>
  <si>
    <t>Комплект фурнітури Slido Classic Synchro 80, вагою дверного полотна до 80 кг з ходовою шиною 3 м</t>
  </si>
  <si>
    <t>Комплект фурнітури ST-120 90 для 1-го дверного полотна 800мм</t>
  </si>
  <si>
    <t>Комплект фурнітури ST-12090 для 1-го дверного полотна 900мм</t>
  </si>
  <si>
    <t>Комплект фурнітури ST-12090 для 1-го дверного полотна 1000мм</t>
  </si>
  <si>
    <t>Комплект фурнітури ST-12090 для 2-х дверних полотен 1600мм</t>
  </si>
  <si>
    <t>Комплект фурнітури ST-12090 для 2-х дверних полотен 1800мм</t>
  </si>
  <si>
    <t>Комплект фурнітури ST-12090 для 2-х дверних полотен 2000мм</t>
  </si>
  <si>
    <t>Несуча частина нержавіюча сталь матова 100 мм, ліва</t>
  </si>
  <si>
    <t>Несуча частина нержавіюча сталь матова 100 мм, права</t>
  </si>
  <si>
    <t>Несуча частина нержавіюча сталь матова 100 мм, середня</t>
  </si>
  <si>
    <t>Ходова частина, нержавіюча сталь матова</t>
  </si>
  <si>
    <t>Кріплення нержавіюча сталь мат.</t>
  </si>
  <si>
    <t>Кріплення до стелі , двійне до фурнітури скляних розсувних дверей</t>
  </si>
  <si>
    <t>Монтажний комплект для кріплення до стіни M6/8мм</t>
  </si>
  <si>
    <t>Монтажний комплект для кріплення до стіни M6/10мм</t>
  </si>
  <si>
    <t>Комплект фурнітури ST-12090G1-для дверного полотна 800мм</t>
  </si>
  <si>
    <t>Комплект фурнітури ST-12090G для 1-го дверного полотна 900мм</t>
  </si>
  <si>
    <t>Комплект фурнітури ST-120 для 1-го дверного полотна 1000мм</t>
  </si>
  <si>
    <t>Комплект фурнітури ST-12090G для 2-х дверних полотен 1600мм</t>
  </si>
  <si>
    <t>Комплект фурнітури ST-12090G для 2-х дверних полотен 1800мм</t>
  </si>
  <si>
    <t>Комплект фурнітури ST-12090G для 2-х дверних полотен 2000мм</t>
  </si>
  <si>
    <t>Комплект кріплення Divido 80 HSU</t>
  </si>
  <si>
    <t>Комплект кріплень Divido 80 HSU-DS3/DS4</t>
  </si>
  <si>
    <t>Комплект кріплень Divido 80 HSU-DS4</t>
  </si>
  <si>
    <t>Профіль настіний, алюміній 3,0м</t>
  </si>
  <si>
    <t>Комплект кріплення алюм. срібляст.RSP80§30.700</t>
  </si>
  <si>
    <t>Комплект фурнітури DESIGN 80-Y без ходової шини для 1-ого дверного полотна колір: нержавіюча сталь</t>
  </si>
  <si>
    <t>Комплект фурнітури DESIGN 80-Y без ходової шини для 1-ого дверного полотна колір: срібний</t>
  </si>
  <si>
    <t>Накладка алюмінієва 8мм, колір срібний</t>
  </si>
  <si>
    <t>Комплект кінцевих заглушок 105мм Classic 80-B, алюміній, колір: сріблястий</t>
  </si>
  <si>
    <t>Кріплення для заглушки алюміінй, колір: срібний 15 ммм</t>
  </si>
  <si>
    <t>Кнопковий вимикач</t>
  </si>
  <si>
    <t>Зубчастий ремінь 5мм</t>
  </si>
  <si>
    <t>Детектор руху пластик колір: срібний</t>
  </si>
  <si>
    <t>Пульт дистанційного керування пластик колір: сірий</t>
  </si>
  <si>
    <t>Пульт дистанційного керування пластик колір: чорний</t>
  </si>
  <si>
    <t>Кнопка радіо керування без рамки</t>
  </si>
  <si>
    <t>Зубчастий ремінь, ширина 10мм (розмір на замовлення)</t>
  </si>
  <si>
    <t>Комплект Classic E-Drive 80-A для 2 дерев'яних дверей</t>
  </si>
  <si>
    <t>Комплект Classic E-Drive 80-B для 2 дерев'яних дверей</t>
  </si>
  <si>
    <t>Комплект Classic E-Drive 80-B для 1 дерев'яних дверей</t>
  </si>
  <si>
    <t>Комплект Classic E-Drive 80-B для 1 скляних дверей</t>
  </si>
  <si>
    <t>Комплект Classic E-Drive 50-B для 1 скляних дверей</t>
  </si>
  <si>
    <t>Комплект Classic E-Drive дерев'яних дверей</t>
  </si>
  <si>
    <t>Комплект Classic E-Drive 2х40кг для скляних дверей</t>
  </si>
  <si>
    <t>Комплект Classic E-Drive 2х25кг для скляних дверей</t>
  </si>
  <si>
    <t>Профіль боковий колір: срібний 1000мм</t>
  </si>
  <si>
    <t>Профіль настінний колір: срібний 2000мм</t>
  </si>
  <si>
    <t>Профіль боковий колір: срібний 2000мм</t>
  </si>
  <si>
    <t>Профіль настінний колір: срібний 3000мм</t>
  </si>
  <si>
    <t>Профіль-адаптер алюмінієвий срібний 2000 мм</t>
  </si>
  <si>
    <t>Профіль-адаптер алюмінієвий срібний 3000 мм</t>
  </si>
  <si>
    <t>Профіль-адаптер алюмінієвий срібний 4000 мм</t>
  </si>
  <si>
    <t>Панель алюмінієва колір: срібний 105/2000 мм</t>
  </si>
  <si>
    <t>Панель алюмінієва колір: срібний 82/3000 мм</t>
  </si>
  <si>
    <t>Панель алюмінієва колір: срібний 105/3000 мм</t>
  </si>
  <si>
    <t>Панель алюмінієва колір: срібний 82/4000 мм</t>
  </si>
  <si>
    <t>Панель алюмінієва колір: срібний 105/4000 мм</t>
  </si>
  <si>
    <t>Утримувач профілю настінний срібний 2000 мм</t>
  </si>
  <si>
    <t>Утримувач профілю настінний срібний 3000 мм</t>
  </si>
  <si>
    <t>Утримувач профілю настінний срібний 4000 мм</t>
  </si>
  <si>
    <t>Шина ходова алюміній колір: срібний 4000 мм</t>
  </si>
  <si>
    <t>Шина ходова алюміній колір: срібний 2000 мм</t>
  </si>
  <si>
    <t>Шина ходова алюміній колір: срібний 3000 мм</t>
  </si>
  <si>
    <t>Шина ходова алюміній без покриття 4000 мм</t>
  </si>
  <si>
    <t>Шина ходова алюміній колір: срібний анодований 4000 мм</t>
  </si>
  <si>
    <t>Шина ходова алюміній колір срібний 6000мм</t>
  </si>
  <si>
    <t>Шина ходова алюмінієва колір: срібний</t>
  </si>
  <si>
    <t>Комплект фурнітури DIVIDO 100GRM</t>
  </si>
  <si>
    <t>Комплект фурнітури Porta 100 M</t>
  </si>
  <si>
    <t>Комплект кріплень Porta 100G Synchro</t>
  </si>
  <si>
    <t>Комплект фурнітури Porta100G PORTA100G</t>
  </si>
  <si>
    <t>Ходовий механізм сталевий оцинкований на 4 пластикові ролики</t>
  </si>
  <si>
    <t>Затискна колодка алюмінієва зі стопорним гвинтом М8</t>
  </si>
  <si>
    <t>Направляюча нижня регульована для скла 8-12мм</t>
  </si>
  <si>
    <t>Направляюча нижня Porta з роликом</t>
  </si>
  <si>
    <t>Елемент кріплення ходової шини алюмінієвий 30х10х47мм</t>
  </si>
  <si>
    <t>Елемент кріпильний для стіни алюм. сріблястий</t>
  </si>
  <si>
    <t>Заглушка кінцева алюміній колір: срібний кріплення на стіну 70мм</t>
  </si>
  <si>
    <t>Комплект заглушок пластикові</t>
  </si>
  <si>
    <t>Комплект гвинтів</t>
  </si>
  <si>
    <t>Трос кевларовий 10м</t>
  </si>
  <si>
    <t>Фрезерний шаблон до фурнітури для розсувних скляних дверей PortaGW/GWF</t>
  </si>
  <si>
    <t>Захисний ущільнювач пластик колір чорний</t>
  </si>
  <si>
    <t>Профіль ущільнюючий пласт.чорн. 20М</t>
  </si>
  <si>
    <t>Комплект фурнітури для розсувних дверей PORTA/DIVIDO 100 H/HC без ходової шини</t>
  </si>
  <si>
    <t>Комплект фурнітури PORTA 100 HM</t>
  </si>
  <si>
    <t>Комплект фурнітури для дерев'яних дверей PORTA 100 HMT</t>
  </si>
  <si>
    <t>Шина ходова алюмінієва 1.7м</t>
  </si>
  <si>
    <t>Шина ходова алюм.1,7м</t>
  </si>
  <si>
    <t>Шина ходова алюмінієва 2м</t>
  </si>
  <si>
    <t>Шина ходова алюм. без покриття 2м</t>
  </si>
  <si>
    <t>Покриття односторон.пласт. 2 м</t>
  </si>
  <si>
    <t>Шина ходова алюмінієва без покриття 31х30мм 2.5м</t>
  </si>
  <si>
    <t>Шина ходова, алюміній, колір: срібний 2.5м</t>
  </si>
  <si>
    <t>Шина ходова алюміній колір: срібний 2.5м</t>
  </si>
  <si>
    <t>Шина ходова алюміній колір: срібний 300мм</t>
  </si>
  <si>
    <t>Шина ходова алюміній 3,5м</t>
  </si>
  <si>
    <t>Шина ходова алюміній 3,5 м</t>
  </si>
  <si>
    <t>Шина ходова алюм.срібляст.2,5м</t>
  </si>
  <si>
    <t>Шина ходова алюм.срібляст.300мм</t>
  </si>
  <si>
    <t>Шина ходова, алюмінієва, без покриття 6м</t>
  </si>
  <si>
    <t>Шина ходова алюмінієва без покриття 6м</t>
  </si>
  <si>
    <t>Шина ходова алюм. 6 м</t>
  </si>
  <si>
    <t>Рельса поворотна направляюч.алюм.800x800мм</t>
  </si>
  <si>
    <t>Планка кріпильна передньої панелі алюм. колір сріблястий 2,5м</t>
  </si>
  <si>
    <t>Облицювальний профіль ходової шини алюмінієвий колір: срібний 3,5 м</t>
  </si>
  <si>
    <t>Облицювальний профіль ходової шини алюмінієвий колір: срібний 6м</t>
  </si>
  <si>
    <t>Шина направляюча нижня алюміній колір сріблястий 2,5м</t>
  </si>
  <si>
    <t>Шина направляюча нижня алюміній колір сріблястий 3,5м</t>
  </si>
  <si>
    <t>Профіль для ходової шини алюміній колір: срібний 2.5м</t>
  </si>
  <si>
    <t>Профіль-стрічка, алюм колір срібляст. 3,5м</t>
  </si>
  <si>
    <t>Профіль панелі алюм.срібляст. 6 м</t>
  </si>
  <si>
    <t>Заглушка-профіль алюміній колір сріблястий 2,0м</t>
  </si>
  <si>
    <t>Кутовий профіль алюміній колір срібний 2,0 м</t>
  </si>
  <si>
    <t>Кутовий профіль алюміній колір срібний 2,5 м</t>
  </si>
  <si>
    <t>Шина направляюча алюм. колір срібляст. 3,5м</t>
  </si>
  <si>
    <t>Шина направляюча алюм. срібляст. 6 м</t>
  </si>
  <si>
    <t>Комплект кріплень алюм. срібляст.</t>
  </si>
  <si>
    <t>Комплект фурнітури SILENT 100/A</t>
  </si>
  <si>
    <t>Комплект фурнітури SLIDO CLASSIC SYNCRO L для 2-х дверних полотен</t>
  </si>
  <si>
    <t>Комплект SLIDO CLASSIC 100-P варіант А без демпфера з ходовою шиною 2м і кріпленнями</t>
  </si>
  <si>
    <t>Ходовий механізм SILENT 100/A</t>
  </si>
  <si>
    <t>Комплект SLIDO CLASSIC 100-P варіант А без демпфера з ходовою шиною 2м</t>
  </si>
  <si>
    <t>Механізм ходовий SLIDO CLASSIC 120-P без демпфера</t>
  </si>
  <si>
    <t>Механізм ходовий SLIDO CLASSIC 120-N/O лівий цамак нікельований без демпфера</t>
  </si>
  <si>
    <t>Механізм ходовий SLIDO CLASSIC 120-N/O правий цамак нікельований без демпфера</t>
  </si>
  <si>
    <t>Комплект фурнітури SLIDO CLASSIC SYNCRO L для 2-х дверних полотен вагою до 40 кг з ходовою шиною 2м</t>
  </si>
  <si>
    <t>Комплект фурнітури SLIDO CLASSIC SYNCRO L для 2-х дверних полотен вагою до 80 кг з ходовою шиною 2м</t>
  </si>
  <si>
    <t>Комплект фурнітури SLIDO CLASSIC SYNCRO L для 2-х дверних полотен вагою до 120 кг з ходовою шиною 2м</t>
  </si>
  <si>
    <t>Комплект фурнітури Classic 100-P для одного дверного полотна, варіант А</t>
  </si>
  <si>
    <t>Комплект фурнітури SLIDO CLASSIC 120-N варіант А1 без демпфера для скла 8мм</t>
  </si>
  <si>
    <t>Комплект фурнітури SLIDO CLASSIC 120-N варіант А2 без демпфера для скла 10мм</t>
  </si>
  <si>
    <t>Комплект фурнітури SLIDO CLASSIC 120-P варіант А2 без демпфера</t>
  </si>
  <si>
    <t>Комплект фурнітури Slido Classic Synchro 120, вагою дверного полотна до 120 кг, з 1-стороннім доводчиком, ходовою шиною 3 м</t>
  </si>
  <si>
    <t>Комплект фурнітури SLIDO CLASSIC 120-O варіант А без демпфера</t>
  </si>
  <si>
    <t>Комплект фурнітури Slido Classic Synchro 120, вагою дверного полотна до 120 кг ходова шина 3 м</t>
  </si>
  <si>
    <t>Шина ходова подвійна 81х33мм алюміній колір: срібний 2.0м з отворами</t>
  </si>
  <si>
    <t>Шина ходова подвійна алюміній 2м</t>
  </si>
  <si>
    <t>Шина ходова подвійна 81х33мм алюміній колір: срібний 3.0м з отворами</t>
  </si>
  <si>
    <t>Шина ходова подвійна 81х33мм алюміній колір: срібний 6.0м з отворами</t>
  </si>
  <si>
    <t>Подвійна ходова шина з отворами 81х33 мм, алюміній, без покриття , 6 м</t>
  </si>
  <si>
    <t>Шина ходова подвійна 70х33мм алюміній колір: срібний 2.0м з отворами</t>
  </si>
  <si>
    <t>Шина ходова подвійна 70х33мм алюміній без покриття 2.0м з отворами</t>
  </si>
  <si>
    <t>Шина ходова подвійна 70х33мм алюміній колір: срібний 3.0м з отворами</t>
  </si>
  <si>
    <t>Шина ходова подвійна 70х33мм алюміній без покриття 3.0м з отворами</t>
  </si>
  <si>
    <t>Шина ходова подвійна 70х33мм алюміній колір: срібний 6.0м з отворами</t>
  </si>
  <si>
    <t>Шина ходова подвійна 70х33мм алюміній без покриття 6.0м з отворами</t>
  </si>
  <si>
    <t>Комплект фурнітури Slido Classic 120-P, вагою дверного полотна до 120 кг з ходовою шиною, алюміній без покриття 2 м</t>
  </si>
  <si>
    <t>Комплект фурнітури для скляних дверей MutoComfortL80 алюміній колір сірий монтаж до стіни</t>
  </si>
  <si>
    <t>Комплект фурнітури для скляних дверей MutoComfortL80 алюміній колір нержавіюча сталь монтаж до стіни</t>
  </si>
  <si>
    <t>Комплект фурнітури для скляних дверей MutoComfortL80 алюміній колір сірий монтаж до стелі</t>
  </si>
  <si>
    <t>Комплект фурнітури для скляних дверей MutoComfortL80 алюміній колір нержавіюча сталь монтаж до стелі</t>
  </si>
  <si>
    <t>Ходовий механізм колір срібний MutoComfortL80 кг</t>
  </si>
  <si>
    <t>Ходовий механізм колір нержавіюча сталь MutoComfortL80 кг</t>
  </si>
  <si>
    <t>Заглушки для шини ходової пластик колір сірий</t>
  </si>
  <si>
    <t>Заглушки для шини ходової пластик колір нержавіюча сталь</t>
  </si>
  <si>
    <t>Захисний профіль щіточка 1500 мм</t>
  </si>
  <si>
    <t>Шина ходова алюміній колір срібний 6000мм монтаж до стіни</t>
  </si>
  <si>
    <t>Шина ходова алюміній колір нержавіюча сталь 6000мм монтаж до стіни</t>
  </si>
  <si>
    <t>Шина ходова алюміній колір срібний 6000мм монтаж до стелі</t>
  </si>
  <si>
    <t>Шина ходова алюміній колір нержавіюча сталь 6000мм монтаж до стелі</t>
  </si>
  <si>
    <t>Заглушка профіль алюміній колір срібний 6000мм</t>
  </si>
  <si>
    <t>Заглушка профіль алюміній колір нержавіюча сталь 6000мм</t>
  </si>
  <si>
    <t>Набір прокладок нержавіюча сталь матова 2мм (4шт.)</t>
  </si>
  <si>
    <t>Набір прокладок нержавіюча сталь матова 5мм (4шт.)</t>
  </si>
  <si>
    <t>Набір прокладок нержавіюча сталь матова 10мм (4шт.)</t>
  </si>
  <si>
    <t>Комплект фурнітури для розсувних дверей DIVIDO 100 H / PORTA 60/100 H/HC - SYNCHRO для 2-х дверних полотен</t>
  </si>
  <si>
    <t>Центрувальна деталь пластикова (15шт.)</t>
  </si>
  <si>
    <t>Стабілізуючий комплект, лівий</t>
  </si>
  <si>
    <t>Стабілізуючий комплект, правий</t>
  </si>
  <si>
    <t>Комплект кінцевих заглушок та направляючого елемента для 1-ого дверного полотна</t>
  </si>
  <si>
    <t>Профіль рамковий алюм.срібляст.горизонт.3,5м</t>
  </si>
  <si>
    <t>Профіль рамковий алюм.срібляст.горизонт.6,0м</t>
  </si>
  <si>
    <t>Профіль рамковий алюм.срібляст.верт.3,0м</t>
  </si>
  <si>
    <t>Профіль рамковий алюм.срібляст.верт.6,0м</t>
  </si>
  <si>
    <t>Заглушка-профіль середня, алюм.срібляст.2,5м</t>
  </si>
  <si>
    <t>Заглушка-профіль середня, алюм.срібляст.3,5м</t>
  </si>
  <si>
    <t>Заглушка-профіль середня, алюм.срібляст.6,0м</t>
  </si>
  <si>
    <t>Затискач для передньої панелі алюм. срібляст. 3,5м</t>
  </si>
  <si>
    <t>Затискач для передньої панелі алюм. срібляст. 6,0м</t>
  </si>
  <si>
    <t>Профіль-заглушка алюміній колір: срібний 2.5м</t>
  </si>
  <si>
    <t>Профіль настінний 3м</t>
  </si>
  <si>
    <t>Профіль настінний 6 м</t>
  </si>
  <si>
    <t>Рейка рамкова алюм. срібляст. 6,0м</t>
  </si>
  <si>
    <t>Профіль ущільн. з щіточкою 3,0м</t>
  </si>
  <si>
    <t>Планка для затиск. шини кріпильної алюм. срібляст.2,5м</t>
  </si>
  <si>
    <t>Планка для затиск. шини кріпильної алюмінієва 3,5м, колір срібний</t>
  </si>
  <si>
    <t>Планка для затиск. шини кріпильної алюм. срібляст.6,0м</t>
  </si>
  <si>
    <t>Шина направляюч. подвійна, просвердлена алюм.срібляст.2,5м</t>
  </si>
  <si>
    <t>Шина направляюч. подвійна, просвердлена алюм.срібляст.3,5м</t>
  </si>
  <si>
    <t>Шина направляюч. подвійна, просвердлена алюм.срібляст.6,0м</t>
  </si>
  <si>
    <t>Профіль ущільн. пластм. колір сірий 10м</t>
  </si>
  <si>
    <t>Шина кріпильна алюм. срібляст.2,5м</t>
  </si>
  <si>
    <t>Шина кріпильна алюм. срібляст.3,5м</t>
  </si>
  <si>
    <t>Шина кріпильна алюм. срібляст.6,0м</t>
  </si>
  <si>
    <t>Профіль направляючий алюмінієвий 2,5м, колір срібний</t>
  </si>
  <si>
    <t>Профіль направляючий алюмінієвий 3,5м, колір срібний</t>
  </si>
  <si>
    <t>Профіль направляючий алюмінієвий 6,0 м, колір срібний</t>
  </si>
  <si>
    <t>Шина ходова подвійна алюм. срібляст.2,5м</t>
  </si>
  <si>
    <t>Шина ходова подвійна алюм. срібляст.3,5м</t>
  </si>
  <si>
    <t>Шина ходова подвійна алюм. срібляст.6,0м</t>
  </si>
  <si>
    <t>Шина ходова алюміній колір: срібний 2,5 м</t>
  </si>
  <si>
    <t>Шина ходова алюміній колір: срібний 3,5 м</t>
  </si>
  <si>
    <t>Шина ходова алюміній колір: срібний 6,0 м</t>
  </si>
  <si>
    <t>Шина направляюч. подвійна алюм.срібляст.2,5м</t>
  </si>
  <si>
    <t>Шина направляюч. подвійна алюм..2,5м</t>
  </si>
  <si>
    <t>Шина направляюч. подвійна алюм.срібляст.3,5м</t>
  </si>
  <si>
    <t>Шина направляюч. подвійна алюм..3,5м</t>
  </si>
  <si>
    <t>Шина направляюч. подвійна алюм..6,0м</t>
  </si>
  <si>
    <t>Електропривід для 1-ого дверного полотна розсувних дверей 1100-1500мм</t>
  </si>
  <si>
    <t>Електропривід для 2-х дверних полотен розсувних дверей 1000-1400мм</t>
  </si>
  <si>
    <t>Електропривід для 2-х дверних полотен розсувних дверей 1400-2100мм</t>
  </si>
  <si>
    <t>Електропривід для 1-го дверного полотна розсувних дверей 700-1000мм</t>
  </si>
  <si>
    <t>Електропривід для 1-го дверного полотна 3300мм</t>
  </si>
  <si>
    <t>Додатковий комплект для електропривода для двох скляних полотен</t>
  </si>
  <si>
    <t>Електропривід для 1-го дверного полотна 2200мм</t>
  </si>
  <si>
    <t>Набір для з'єднання скляних дверних полотен шириною 1000мм товщина: 10-12.7мм</t>
  </si>
  <si>
    <t>Набір для з'єднання скляних дверних полотен шириною 2000мм товщина: 10-12.7мм</t>
  </si>
  <si>
    <t>Набір для з'єднання дерев'яних дверних полотен</t>
  </si>
  <si>
    <t>Інфрачервоний датчик</t>
  </si>
  <si>
    <t>Інфрачервоний датчик руху</t>
  </si>
  <si>
    <t>Блок акумуляторів для аварійного відкривання</t>
  </si>
  <si>
    <t>Пристрій блокування з ручним деблокуванням</t>
  </si>
  <si>
    <t>Накладний корпус для перемикача (941.15.045)</t>
  </si>
  <si>
    <t>Замок для дерев'яних полотен</t>
  </si>
  <si>
    <t>Датчик руху</t>
  </si>
  <si>
    <t>Комплект фурнітури Puro100 на 4 ролика, для однієї розсувної дверки, без ходової шини, без нижньої направляючої</t>
  </si>
  <si>
    <t>Комплект фурнітури Puro150 на 6 роликів, для однієї розсувної дверки, без ходової шини, без нижньої направляючої</t>
  </si>
  <si>
    <t>Направляючий елемент алюміній колір: нерж. сталь 8-13 мм</t>
  </si>
  <si>
    <t>U-профіль, колір: сірий 2,5 м</t>
  </si>
  <si>
    <t>U-профіль, колір: сірий 3,5 м</t>
  </si>
  <si>
    <t>U-профіль алюміній колір нерж сталь 6 м</t>
  </si>
  <si>
    <t>Профіль заглушка алюміній колір нерж сталь 6 м</t>
  </si>
  <si>
    <t>Накладка-профіль, алюміній колір: сірий 2,5 м</t>
  </si>
  <si>
    <t>Накладка-профіль, алюміній колір: сірий 3,5 м</t>
  </si>
  <si>
    <t>Набір ходової шини Puro 100-150 алюміній колір нерж сталь 6,0м</t>
  </si>
  <si>
    <t>Шина ходова алюміній колір нерж сталь 6 м</t>
  </si>
  <si>
    <t>Набір ходової шини алюміній сріблястий 2,5 м</t>
  </si>
  <si>
    <t>Ходова шина, колір: сірий 2,5 м</t>
  </si>
  <si>
    <t>Набір ходової шини алюміній сріблястий 3,5 м</t>
  </si>
  <si>
    <t>Ходова шина, колір: сірий 3,5 м</t>
  </si>
  <si>
    <t>Набір ходової шини алюміній сріблястий 6,0м</t>
  </si>
  <si>
    <t>Шина ходова алюміній колір сріблястий 6 м</t>
  </si>
  <si>
    <t>Ущільнювач вертикальний алюміній колір: срібний 2.5м</t>
  </si>
  <si>
    <t>Комплект фурнітури Junior 120/B</t>
  </si>
  <si>
    <t>Механізм ходовий 2 прав. ролики</t>
  </si>
  <si>
    <t>Профіль несучий з підвісною кареткою і в гвинтом М12</t>
  </si>
  <si>
    <t>Кришка для шини ходової, пластик, колір: сірий</t>
  </si>
  <si>
    <t>Буфер шини з регульованою утримуючою пружиною</t>
  </si>
  <si>
    <t>Кріплення звукоізолююче SOUNDEX для JUNIOR 120 алюміній з гумовою вставкою</t>
  </si>
  <si>
    <t>Ключ для навішування</t>
  </si>
  <si>
    <t>Набір вертикальних ущільнювачів колір срібний 2,5м</t>
  </si>
  <si>
    <t>Шина ходова з отворами алюм.срібляст.анодов.3,0м для компл. Junior 120/A</t>
  </si>
  <si>
    <t>Шина ходова з отворами алюм.срібляст.анодов.6,0м для компл. Junior 120/A</t>
  </si>
  <si>
    <t>Замок PC для скляних розсувних дверей циліндр 17мм</t>
  </si>
  <si>
    <t>Відповідна планка захисна TOPLOCK</t>
  </si>
  <si>
    <t>Центрувальний елемент настінний пластиковий сірий</t>
  </si>
  <si>
    <t>Кришка-заглушка пластм. хром.мат.</t>
  </si>
  <si>
    <t>Кришка-заглушка пластм. хром. полір.</t>
  </si>
  <si>
    <t>Ущільнювач гумовий колір чорний 2,5м</t>
  </si>
  <si>
    <t>Ущільнювач гумовий колір чорний 3,5м</t>
  </si>
  <si>
    <t>Планка опорна алюм. колір срібляст.9мм</t>
  </si>
  <si>
    <t>Кришка-заглушка для замка з проф. циліндром пластм. хром. поліров.TOPLOCK</t>
  </si>
  <si>
    <t>Кришка-заглушка для замка з проф. циліндром пластм. хром. мат. TOPLOCK</t>
  </si>
  <si>
    <t>Профіль настінний колір сріблний 2,5м</t>
  </si>
  <si>
    <t>Профіль настінний колір сріблний 3,5м</t>
  </si>
  <si>
    <t>Комплект фурнітури SLIDO CLASSIC 120-L варіант A без демпфера</t>
  </si>
  <si>
    <t>Комплект фурнітури SLIDO CLASSIC 120-L варіант B з 1-стороннім демпфером</t>
  </si>
  <si>
    <t>Комплект фурнітури SLIDO CLASSIC 120-L варіант E з 2-стороннім демпфером</t>
  </si>
  <si>
    <t>Комплект фурнітури SLIDO CLASSIC 120-I варіант A без демпфера</t>
  </si>
  <si>
    <t>Комплект фурнітури SLIDO CLASSIC 120-I варіант B з 1-стороннім демпфером</t>
  </si>
  <si>
    <t>Комплект фурнітури SLIDO CLASSIC 120-I варіант E з 2-стороннім демпфером</t>
  </si>
  <si>
    <t>Комплект заглушок S пластик колір: срібний (2 штуки)</t>
  </si>
  <si>
    <t>Комплект заглушок T пластик колір: срібний (2 штуки)</t>
  </si>
  <si>
    <t>Комплект кінцевих заглушок 52мм пластик колір: срібний</t>
  </si>
  <si>
    <t>Комплект кінцевих заглушок 63мм пластик колір: срібний</t>
  </si>
  <si>
    <t>Комплект кінцевих заглушок 73мм пластик колір: срібний</t>
  </si>
  <si>
    <t>Комплект кінцевих заглушок 63мм пластик колір: срібний (2 штуки)</t>
  </si>
  <si>
    <t>Комплект заглушок пластик колір: срібний (2 штуки)</t>
  </si>
  <si>
    <t>Комплект заглушок Classic 40-I - 120-I пластик 50мм колір: срібний</t>
  </si>
  <si>
    <t>Комплект заглушок Classic 40-I - 120-I пластик 61мм колір: срібний</t>
  </si>
  <si>
    <t>Комплект заглушок Classic 40-I - 120-I пластик 51мм колір: срібний</t>
  </si>
  <si>
    <t>Комплект штифтів для фіксації алюміній колір: срібний (10 шт.)</t>
  </si>
  <si>
    <t>Комплект фурнітури SLIDO CLASSIC 120-N варіант В1 з 1-стороннім демпфером для скла 8мм</t>
  </si>
  <si>
    <t>Комплект фурнітури SLIDO CLASSIC 120-N варіант В2 з 1-стороннім демпфером для скла 10мм</t>
  </si>
  <si>
    <t>Комплект фурнітури SLIDO CLASSIC 120-N варіант E1 з 2-стороннім демпфером для скла 8мм</t>
  </si>
  <si>
    <t>Комплект фурнітури SLIDO CLASSIC 120-N варіант E2 з 2-стороннім демпфером для скла 10мм</t>
  </si>
  <si>
    <t>Комплект фурнітури Classic 120-O варіант B</t>
  </si>
  <si>
    <t>Комплект фурнітури SLIDO CLASSIC 120-O варіант B з 1-стороннім демпфером</t>
  </si>
  <si>
    <t>Комплект фурнітури Classic 120-O варіант E</t>
  </si>
  <si>
    <t>Комплект фурнітури SLIDO CLASSIC 120-O варіант E з 2-стороннім демпфером</t>
  </si>
  <si>
    <t>Комплект фурнітури Classic 120-P варіант B</t>
  </si>
  <si>
    <t>Комплект фурнітури SLIDO CLASSIC 120-P варіант B з 1-стороннім демпфером</t>
  </si>
  <si>
    <t>Комплект фурнітури Classic 120-P варіант E</t>
  </si>
  <si>
    <t>Комплект фурнітури SLIDO CLASSIC 120-P варіант E з 2-стороннім демпфером</t>
  </si>
  <si>
    <t>Комплект SLIDO CLASSIC 120-J варіант E для скляних дверей вагою до 120 кг</t>
  </si>
  <si>
    <t>Комплект SLIDO CLASSIC 120-P варіант B з одностороннім втяжним амортизатором і ходовою шиною 2м</t>
  </si>
  <si>
    <t>Комплект фурнітури SLIDO CLASSIC 120-L варіант A без демпфера для скла 8 та 10мм</t>
  </si>
  <si>
    <t>Комплект фурнітури SLIDO CLASSIC 120-L варіант В з 1-стороннім демпфером для скла 8 та 10мм</t>
  </si>
  <si>
    <t>Комплект фурнітури SLIDO CLASSIC 120-L варіант E з 2-стороннім демпфером для скла 8 та 10мм</t>
  </si>
  <si>
    <t>Заглушка-профіль 33мм алюміній колір: срібний 2.0м</t>
  </si>
  <si>
    <t>Заглушка-профіль 33мм алюміній колір: срібний 3.0м</t>
  </si>
  <si>
    <t>Заглушка-профіль 33мм алюміній колір: срібний 6.0м</t>
  </si>
  <si>
    <t>Заглушка-профіль R 90мм алюміній колір: срібний 2.0м</t>
  </si>
  <si>
    <t>Заглушка-профіль R 90мм алюміній колір: срібний 3.0м</t>
  </si>
  <si>
    <t>Заглушка-профіль R 90мм алюміній колір: срібний 6.0м</t>
  </si>
  <si>
    <t>Планка для навішування шини ходової 8мм алюміній колір: срібний 2.0м з отворами</t>
  </si>
  <si>
    <t>Планка для навішування шини ходової 19мм алюміній колір: срібний 2.0м з отворами</t>
  </si>
  <si>
    <t>Планка для навішування шини ходової 8мм алюміній колір: срібний 3.0м з отворами</t>
  </si>
  <si>
    <t>Планка для навішування шини ходової 19мм алюміній колір: срібний 3.0м з отворами</t>
  </si>
  <si>
    <t>Планка для навішування шини ходової 8мм алюміній колір: срібний 6.0м з отворами</t>
  </si>
  <si>
    <t>Планка для навішування шини ходової 19мм алюміній колір: срібний 6.0м з отворами</t>
  </si>
  <si>
    <t>Шина ходова одинарна алюміній колір: срібний 2.0м для навішування</t>
  </si>
  <si>
    <t>Шина ходова одинарна алюміній колір: срібний 3.0м для навішування</t>
  </si>
  <si>
    <t>Шина ходова одинарна алюміній колір: срібний 6.0м для навішування</t>
  </si>
  <si>
    <t>Комплект фурнітури Classic 100-A</t>
  </si>
  <si>
    <t>Комплект фурнітури для одного дерев'яного полотна Classic 120-F навантаження 40-120 кг алюміній</t>
  </si>
  <si>
    <t>Комплект фурнітури для одного скляного полотна Classic 120-F навантаження 120 кг алюміній</t>
  </si>
  <si>
    <t>Комплект фурнітури для одного скляного полотна Classic 120-F навантаження 120 кг алюміній, нержавіюча сталь анодовано</t>
  </si>
  <si>
    <t>Комплект фурнітури для одного дерев'яного полотна Classic 80-F навантаження 80 кг алюміній</t>
  </si>
  <si>
    <t>Комплект фурнітури для одного скляного полотна Classic 80-F навантаження 80 кг алюміній</t>
  </si>
  <si>
    <t>Комплект фурнітури для одного скляного полотна Classic 80-F навантаження 80 кг алюміній, нержавіюча сталь анодована</t>
  </si>
  <si>
    <t>Комплект фурнітури Classic 120-F навантаження 120 кг алюміній, нержавіюча сталь</t>
  </si>
  <si>
    <t>Комплект фурнітури для одного скляного полотна Classic 120-F навантаження 120 кг алюміній, нержавіюча сталь анодована</t>
  </si>
  <si>
    <t>Набір демпферів Classic 40-F</t>
  </si>
  <si>
    <t>Набір демпферів Classic 80-F</t>
  </si>
  <si>
    <t>Набір демпферів Classic 120-F</t>
  </si>
  <si>
    <t>Набір для з'єднання ходової шини</t>
  </si>
  <si>
    <t>Комплект фурнітури для одного дерев'яного полотна Classic 120-F навантаження 120 кг алюміній</t>
  </si>
  <si>
    <t>Комплект фурнітури для одного дверного полотна Classic 120-F навантаження 120 кг алюміній, сріблястий</t>
  </si>
  <si>
    <t>Комплект ходової шини з профілем, колір: сірий анодований 2,0м</t>
  </si>
  <si>
    <t>Комплект ходової шини з профілем, колір: нерж. сталь анодована 2,0м</t>
  </si>
  <si>
    <t>Комплект ходової шини з профілем колір сірий анодований 3м</t>
  </si>
  <si>
    <t>Комплект ходової шини з профілем, колір: нерж. сталь анодована 3,0м</t>
  </si>
  <si>
    <t>Комплект фурнітури Classic 80-S 2125х950мм</t>
  </si>
  <si>
    <t>Комплект фурнітури, алюм. 135</t>
  </si>
  <si>
    <t>Комплект фурнітури 135/GLK алюміній ALU135/GLK</t>
  </si>
  <si>
    <t>Ходовий механізм Alu 135, 4 ролики</t>
  </si>
  <si>
    <t>Направляюча, вмонтована в підлогу, з гумовою прокл</t>
  </si>
  <si>
    <t>Монтажний кутник сталь цинков. 40 мм</t>
  </si>
  <si>
    <t>Комплект фурнітури Classic 100-A для 2-ох дверей</t>
  </si>
  <si>
    <t>Комплект фурнітури Classic 100-A для 3-ох дверей</t>
  </si>
  <si>
    <t>Комплект фурнітури Classic 100-A для 4-ох дверей</t>
  </si>
  <si>
    <t>Підвісна пластина RONDO 150GB</t>
  </si>
  <si>
    <t>Комплект фурнітури Muto Comf150 для одного скляного полотна алюміній колір срібний настінний монтаж</t>
  </si>
  <si>
    <t>Комплект фурнітури Muto Comf150 для одного скляного полотна алюміній колір нержавіюча сталь настінний монтаж</t>
  </si>
  <si>
    <t>Комплект фурнітури Muto Comf150 для одного скляного полотна алюміній колір срібний монтаж на стелі</t>
  </si>
  <si>
    <t>Комплект фурнітури Muto Comf150 для одного скляного полотна алюміній колір нержавіюча сталь монтаж на стелі</t>
  </si>
  <si>
    <t>Ходовий механізм Muto Comfort XL 150kg колір срібний</t>
  </si>
  <si>
    <t>Ходовий механізм Muto Comfort XL 150kg колір нержавіюча сталь</t>
  </si>
  <si>
    <t>Заглушка пластик колір сірий Muto Comfort XL</t>
  </si>
  <si>
    <t>Заглушка пластик колір нержавіюча сталь Muto Comfort XL</t>
  </si>
  <si>
    <t>Демпфер Muto Comfort XL 150kg</t>
  </si>
  <si>
    <t>Шина ходова алюміній колір срібний монтаж настінний 6000мм</t>
  </si>
  <si>
    <t>Шина ходова алюміній колір нержавіюча сталь монтаж настінний 6000мм</t>
  </si>
  <si>
    <t>Шина ходова алюміній колір срібний монтаж на стелі 6000мм</t>
  </si>
  <si>
    <t>Шина ходова алюміній колір нержавіюча сталь монтаж на стелі 6000мм</t>
  </si>
  <si>
    <t>Накладний профіль алюміній колір срібний 6000мм</t>
  </si>
  <si>
    <t>Накладний профіль алюміній колір нержавіюча сталь 6000мм</t>
  </si>
  <si>
    <t>Накладний профіль алюміній колір срібний (виготовляється під розмір)</t>
  </si>
  <si>
    <t>Шина ходова алюміній колір срібний монтаж на стелі (виготовляється під розмір)</t>
  </si>
  <si>
    <t>Комплект фурнітури до стіни алюм. колір нержавіюч. сталь AGILE150§07.300</t>
  </si>
  <si>
    <t>Комплект фурнітури до стіни алюм. колір сріблястий AGILE150§07.300</t>
  </si>
  <si>
    <t>Комплект фурнітури до стелі алюм..колір нержавіюч. сталь AGILE150§07.301</t>
  </si>
  <si>
    <t>Комплект фурнітури до стелі алюм.колір срібляст. AGILE150§07.301</t>
  </si>
  <si>
    <t>Ходовий механізм AGILE 150 для 1-ого дверного полотна</t>
  </si>
  <si>
    <t>Панель передня алюм. колір срібляст.AGILE150§07.327</t>
  </si>
  <si>
    <t>Профіль кутовий алюмінієвий колір: срібний 6м</t>
  </si>
  <si>
    <t>Профіль кутовий алюмінієвий колір: нержавіюча сталь 6м</t>
  </si>
  <si>
    <t>Профіль AGILE150 алюмінієвий колір: срібний 6м</t>
  </si>
  <si>
    <t>Профіль AGILE150 . 561 алюмінієвий колір: срібний 6м</t>
  </si>
  <si>
    <t>Шина ходова AGILE150 алюмінієва колір: срібний 6м</t>
  </si>
  <si>
    <t>Шина ходова AGILE150 . 560 алюмінієва колір: срібний 6м</t>
  </si>
  <si>
    <t>Комплект фурнітури DESIGN 150-U для 1-ого дверного полотна 35-42мм 150кг</t>
  </si>
  <si>
    <t>Додатковий монтажний набір для DESIGN 150-U для 1-ого дверного полотна 28-34мм 150кг</t>
  </si>
  <si>
    <t>Комплект фурнітури DESIGN 150-U нержавіюча сталь для 1-ого скляного дверного полотна 150кг</t>
  </si>
  <si>
    <t>Комплект фурнітури DESIGN 150-U нержавіюча сталь для 1-ого дерев'яного дверного полотна 150кг</t>
  </si>
  <si>
    <t>Комплект фурнітури DESIGN 150-U для скляних дверей</t>
  </si>
  <si>
    <t>Комплект фурнітури DESIGN 150-U для 1 скляних розсувних дверей</t>
  </si>
  <si>
    <t>Комплект фурнітури DESIGN 150-U нержавіюча сталь для 2-ого дерев'яного дверного полотна 150кг</t>
  </si>
  <si>
    <t>Комплект фурнітури DESIGN 150-U нержавіюча сталь/алюм. для 1-ого дерев'яного дверного полотна 150кг</t>
  </si>
  <si>
    <t>Комплект фурнітури DESIGN 150-U для 1-ого дерев'яного дверного полотна 150кг з верхнею і нижньої ходовою шиною 2м, та чотирма кутниками для кріплення</t>
  </si>
  <si>
    <t>Заглушка пластикова колір: нержавіюча сталь</t>
  </si>
  <si>
    <t>Комплект фурнітури DESIGN 150-U для 1-ого дерев'яного дверного полотна 150кг з верхнею і нижньої ходовю шиню 2м</t>
  </si>
  <si>
    <t>Комплект фурнітури DESIGN 150-U нержавіюча сталь для 1-ого скляного дверного полотна 150кг з ходовою шиною алюміній без покриття 2м, та чотирма кутник</t>
  </si>
  <si>
    <t>Комплект фурнітури DESIGN 150-U нержавіюча сталь для 1-ого скляного дверного полотна 150кг з ходовою шиною алюміній без покриття 2м</t>
  </si>
  <si>
    <t>Демпфер подвійний для скляних дверей 80 кг</t>
  </si>
  <si>
    <t>Демпфер подвійний для скляних дверей 120 кг</t>
  </si>
  <si>
    <t>Ущільнювач для скла пластиковий 2000 мм</t>
  </si>
  <si>
    <t>Ущільнювач для скла пластиковий 3000 мм</t>
  </si>
  <si>
    <t>Шина направляюча алюміній колір: нержавіюча сталь 2000 мм</t>
  </si>
  <si>
    <t>Шина направляюча алюміній колір: нержавіюча сталь 3000 мм</t>
  </si>
  <si>
    <t>Шина направляюча алюміній колір: нержавіюча сталь 6000 мм</t>
  </si>
  <si>
    <t>Шина направляюча алюміній колір нержавіюча сталь 2 000 мм</t>
  </si>
  <si>
    <t>Шина направляюча алюміній колір нержавіюча сталь 3 000 мм</t>
  </si>
  <si>
    <t>Шина направляюча алюміній колір нержавіюча сталь 6000 мм</t>
  </si>
  <si>
    <t>Шина ходова нержавіюча сталь матова 1900 мм</t>
  </si>
  <si>
    <t>Шина ходова нержавіюча сталь матова 2000 мм</t>
  </si>
  <si>
    <t>Шина ходова нержавіюча сталь матова 3000 мм</t>
  </si>
  <si>
    <t>Шина ходова нержавіюча сталь матова 2 частини 6000 мм</t>
  </si>
  <si>
    <t>Шина ходова нержавіюча сталь матова з отворами 1900 мм</t>
  </si>
  <si>
    <t>Шина ходова нержавіюча сталь матова 2 частини з отворами 6000 мм</t>
  </si>
  <si>
    <t>Комплект фурнітури Junior160/AJUNIOR160/A</t>
  </si>
  <si>
    <t>Комплект фурнітури Junior160/BJUNIOR160/B</t>
  </si>
  <si>
    <t>Ходовий мехаізм Junior 160</t>
  </si>
  <si>
    <t>Ходовий мехаізм Junior160 з гвинтом M14</t>
  </si>
  <si>
    <t>Опорний фланець Junior 160/A</t>
  </si>
  <si>
    <t>Утримувач профілю Junior 160/B</t>
  </si>
  <si>
    <t>Направляюча нижня пластмасова, колір чорний</t>
  </si>
  <si>
    <t>Направляюча нижня пластмасова, колір чорний до 160кг</t>
  </si>
  <si>
    <t>Направляюча під засверлення 25мм</t>
  </si>
  <si>
    <t>Стопор настінний гумовий 29x11мм</t>
  </si>
  <si>
    <t>Направляюча нижня 160-250кг Hawa-Confort 160</t>
  </si>
  <si>
    <t>Направляюча нижня подвійна до 160кг Hawa-Confort</t>
  </si>
  <si>
    <t>Направляюча нижня до 160кг Hawa-Confort 160</t>
  </si>
  <si>
    <t>Шина ходова Junior160 алюміній 3,0 м</t>
  </si>
  <si>
    <t>Шина ходова Junior160 алюміній 4,0 м</t>
  </si>
  <si>
    <t>Шина ходова Junior160 алюміній 5,0 м</t>
  </si>
  <si>
    <t>Датчик руху інфрачервоний активний</t>
  </si>
  <si>
    <t>Датчик руху радарний</t>
  </si>
  <si>
    <t>Перемикач</t>
  </si>
  <si>
    <t>Шина направляюча пласт.. колір чорн. 3,0м</t>
  </si>
  <si>
    <t>Кріплення SILENT 160/A</t>
  </si>
  <si>
    <t>Комплект фурнітури для розсувних дерев'яних дверей Classic 160-P, варіант А</t>
  </si>
  <si>
    <t>Комплект фурнітури для розсувних дерев'яних дверей Classic 160-о, варіант А</t>
  </si>
  <si>
    <t>Комплект SLIDO CLASSIC 160-P варіант А з ходовою шиною 2м і кріпленнями</t>
  </si>
  <si>
    <t>Ходовий механізм SILENT160A оцинкована сталь</t>
  </si>
  <si>
    <t>Комплект SLIDO CLASSIC 160-P варіант А з ходовою шиною 2м</t>
  </si>
  <si>
    <t>Комплект кінцевих заглушок пластик колір: срібний</t>
  </si>
  <si>
    <t>Шина ходова алюміній без покриття 2,0 м</t>
  </si>
  <si>
    <t>Шина ходова 2,0 м, алюміній, колір: срібний</t>
  </si>
  <si>
    <t>Шина ходова одинарна алюміній 6.0м</t>
  </si>
  <si>
    <t>Шина ходова 6,0 м, алюміній, колір: срібний</t>
  </si>
  <si>
    <t>Шина ходова одинарна алюміній без покриття 2.0м</t>
  </si>
  <si>
    <t>Шина ходова одинарна алюміній без покриття 3.0м</t>
  </si>
  <si>
    <t>Шина ходова одинарна алюміній без покриття 6.0 м</t>
  </si>
  <si>
    <t>Шина ходова одинарна алюміній cрібло 6.0 м</t>
  </si>
  <si>
    <t>Демпфер SMUSO AD35-C</t>
  </si>
  <si>
    <t>Амортизатор MEDIA 70 для кріплення на стіну</t>
  </si>
  <si>
    <t>Направляюча 13мм</t>
  </si>
  <si>
    <t>Кріпильна пластина MEDIA 40/70</t>
  </si>
  <si>
    <t>Амортизатор MEDIA 70 для кріплення на ходовій шині</t>
  </si>
  <si>
    <t>Комплект фурнітури MEDIA 70 для 1-ого дверного полотна</t>
  </si>
  <si>
    <t>Ходовий механізм MEDIA 70</t>
  </si>
  <si>
    <t>Шуруп для навішування M8</t>
  </si>
  <si>
    <t>Шина ходова MEDIA 70 алюміній колір: срібний 2500мм кріплення до стелі</t>
  </si>
  <si>
    <t>Шина ходова MEDIA 70 алюміній колір: срібний 3500мм кріплення до стелі</t>
  </si>
  <si>
    <t>Шина ходова MEDIA 70 алюміній колір: срібний 6000мм кріплення до стелі</t>
  </si>
  <si>
    <t>Шина ходова MEDIA 70 алюміній колір: срібний 6000мм кріплення на стіну</t>
  </si>
  <si>
    <t>Шина ходова MEDIA 70 алюміній колір: срібний кріплення до стелі (згідно розмірів замовника)</t>
  </si>
  <si>
    <t>Шина ходова MEDIA 70 алюміній колір: срібний кріплення на стіну (згідно розмірів замовника)</t>
  </si>
  <si>
    <t>Шина ходова зі свердлінням латунь 25х35мм 6м</t>
  </si>
  <si>
    <t>Шина ходова латунь (розміри замовника)</t>
  </si>
  <si>
    <t>Шина ходова Silenta150 алюміній 6,0м</t>
  </si>
  <si>
    <t>Комплект фурнітури Porta 300S</t>
  </si>
  <si>
    <t>Підтримуюча пластина сталева оцинкована</t>
  </si>
  <si>
    <t>Направляюча нижня з роликом D20мм сталева оцинкована</t>
  </si>
  <si>
    <t>Кріплення до стелі сталеве оцинковане</t>
  </si>
  <si>
    <t>Підтримуючий шуруп сталевий оцинкований M10x45мм</t>
  </si>
  <si>
    <t>Ходова шина сталева оцинкована 6м</t>
  </si>
  <si>
    <t>Комплект фурнітури Classic 240-P</t>
  </si>
  <si>
    <t>Комплект фурнітури Classic 240-O</t>
  </si>
  <si>
    <t>Направляючий елемент пластик колір: чорний</t>
  </si>
  <si>
    <t>Шина ходова Classic 240, алюміній, колір: срібний 3,0м</t>
  </si>
  <si>
    <t>Шина ходова Classic 240, алюміній, колір: срібний 6,0м</t>
  </si>
  <si>
    <t>Комплект фурнітури Super 500/B</t>
  </si>
  <si>
    <t>Ходовий механізм сталь SUPER 500/B</t>
  </si>
  <si>
    <t>Стопор сталь оцинкована SUPER 500B</t>
  </si>
  <si>
    <t>Заглушка сталь, нікельована, матова</t>
  </si>
  <si>
    <t>Стопор центральний сталь оцинкована Super 500/A</t>
  </si>
  <si>
    <t>Шина ходова нержавіюча сталь 500/А W 3,0 м</t>
  </si>
  <si>
    <t>Шина ходова нержавіюча сталь 500/А W 6,0 м</t>
  </si>
  <si>
    <t>Шина ходова нержавіюча сталь 500/А D 3,0 м</t>
  </si>
  <si>
    <t>Шина ходова нержавіюча сталь 500/A D 6,0 м</t>
  </si>
  <si>
    <t>Шина ходова з кріпленнями нержавіюча сталь 500/A D F (розмір замовника)</t>
  </si>
  <si>
    <t>Шина ходова з кріпленнями нержавіюча сталь 500/BDF (розмір замовника)</t>
  </si>
  <si>
    <t>Ходовий механізм SUPER 250</t>
  </si>
  <si>
    <t>Заглушка пластикова сіра</t>
  </si>
  <si>
    <t>Шина направляюча латунь 6,0м</t>
  </si>
  <si>
    <t>Шина направляюча латунь (розмір замовника)</t>
  </si>
  <si>
    <t>Комплект фурнітури JUNIOR 250/A</t>
  </si>
  <si>
    <t>Комплект фурнітури Junior 250/B</t>
  </si>
  <si>
    <t>Комплект фурнітури Junior 250/G</t>
  </si>
  <si>
    <t>Профіль утримувач скла, алюміній (довжина за розмірами)</t>
  </si>
  <si>
    <t>Монтажна пластина Classic 500-Q для дверного полотна</t>
  </si>
  <si>
    <t>Нижній направляючій елемент для систем Classic 400-Q</t>
  </si>
  <si>
    <t>Нижній направляючій елемент для систем Classic 500-Q classic 750-Q</t>
  </si>
  <si>
    <t>Стопор для системи Classic 400-Q</t>
  </si>
  <si>
    <t>Стопор для системи Classic 500-Q</t>
  </si>
  <si>
    <t>Верхня муфта для одної ходової шини сталь оцинкована</t>
  </si>
  <si>
    <t>Шина направлюча нижня для системи Classic 500-Q алюміній 6м</t>
  </si>
  <si>
    <t>Шина направлюча для системи Classic 500-Q без отворів алюміній 6м</t>
  </si>
  <si>
    <t>Шина направлюча без отворів алюміній 6м</t>
  </si>
  <si>
    <t>Шина ходова сталева оцинкована 6,0 м</t>
  </si>
  <si>
    <t>Профіль для тримання скла алюміній без покриття 1,0 м</t>
  </si>
  <si>
    <t>Комплект фурнітури для 3-х дверей 45кг без ходової шини</t>
  </si>
  <si>
    <t>Комплект фурнітури для 4-х дверей 45кг без ходової шини</t>
  </si>
  <si>
    <t>Комплект фурнітури для 5-ти дверей 45кг без ходової шини</t>
  </si>
  <si>
    <t>Ролик ходовий подвійний сталевий</t>
  </si>
  <si>
    <t>Кутове з'єднання регульоване</t>
  </si>
  <si>
    <t>Направляючий елемент сталевий оцинкований 13мм</t>
  </si>
  <si>
    <t>Комплект фурнітури для 3-ох складних дверцят без ходової шини Hawa20-C FALTWAND120</t>
  </si>
  <si>
    <t>Комплект фурнітури для 4-ох складних дверцят без ходової шини Hawa20-C FALTWAND120</t>
  </si>
  <si>
    <t>Комплект фурнітури для 5-ох складних дверцят без ходової шини Hawa20-C FALTWAND120</t>
  </si>
  <si>
    <t>Комплект фурнітури для 6-ох складних дверцят без ходової шини Hawa20-C FALTWAND120</t>
  </si>
  <si>
    <t>Комплект фурнітури для 7-ох складних дверцят без ходової шини Hawa20-C FALTWAND120</t>
  </si>
  <si>
    <t>Кутник сталь</t>
  </si>
  <si>
    <t>Направляючий кронштейн сталь оцинкована 13мм</t>
  </si>
  <si>
    <t>Направляюча планка з направляючим елементом 14 мм</t>
  </si>
  <si>
    <t>Стержневий замок 42,5 мм</t>
  </si>
  <si>
    <t>Частина ходова, середня M8 пласт. прав.</t>
  </si>
  <si>
    <t>Частина ходова, середня M8 пласт. ліва</t>
  </si>
  <si>
    <t>Частина ходова, зовн. M8 пласт. прав.</t>
  </si>
  <si>
    <t>Частина ходова зовн.M8 пласт.лів.</t>
  </si>
  <si>
    <t>Пристрій підвісний M8 прав.</t>
  </si>
  <si>
    <t>Пристрій підвісний M8 лів.</t>
  </si>
  <si>
    <t>Направляючий елемент середній B2, правий</t>
  </si>
  <si>
    <t>Направляючий елемент середній B1, лівий</t>
  </si>
  <si>
    <t>Направляючий елемент зовнішній C2, правий</t>
  </si>
  <si>
    <t>Направляючий елемент зовнішній C1, лівий</t>
  </si>
  <si>
    <t>Направляючий елемент фіксований C2, правий</t>
  </si>
  <si>
    <t>Направляючий елемент фіксований A1, лівий</t>
  </si>
  <si>
    <t>Направляючий елемент з пластиною середній B2, правий</t>
  </si>
  <si>
    <t>Направляючий елемент з пластиною середній B1, лівий</t>
  </si>
  <si>
    <t>Направляючий елемент з пластиною зовнішній С2, правий</t>
  </si>
  <si>
    <t>Направляючий елемент з пластиною зовнішній С1, лівий</t>
  </si>
  <si>
    <t>Направляючий елемент з пластиною фіксований A2, правий</t>
  </si>
  <si>
    <t>Направляючий елемент з пластиною фіксований A1, лівий</t>
  </si>
  <si>
    <t>Направляючий елемент нижній без пластини M8 середній B2, правий</t>
  </si>
  <si>
    <t>Направляючий елемент нижній без пластини M8 середній B1, лівий</t>
  </si>
  <si>
    <t>Направляюча нижня,зовнішня M8 прав.</t>
  </si>
  <si>
    <t>Направляюча закріпл.прав.</t>
  </si>
  <si>
    <t>Направляюча закріпл. л.</t>
  </si>
  <si>
    <t>Кондуктор свердлильний</t>
  </si>
  <si>
    <t>Обмежувач з регулювальним гвинтом</t>
  </si>
  <si>
    <t>Болт з різьбленням D= 8мм</t>
  </si>
  <si>
    <t>Болт з різьбленням D= 12мм</t>
  </si>
  <si>
    <t>Болт з різьбленням D= 16mm</t>
  </si>
  <si>
    <t>Ходова шина, алюміній, з отворами 6 м</t>
  </si>
  <si>
    <t>Петля нержавіюч.сталь</t>
  </si>
  <si>
    <t>Засув внутрішній</t>
  </si>
  <si>
    <t>Защіпка з пружиною зовн.,алюм.</t>
  </si>
  <si>
    <t>Пружинний засув</t>
  </si>
  <si>
    <t>Кутова запірна планка</t>
  </si>
  <si>
    <t>Механізм відкривання засувів 2000 мм</t>
  </si>
  <si>
    <t>Направляюча шина, алюміній з отворами 6 м</t>
  </si>
  <si>
    <t>Направляюча шина, алюміній з отворами (довжина для замовлення)</t>
  </si>
  <si>
    <t>Комплект кріплень T-Snap G2 2-створ.</t>
  </si>
  <si>
    <t>Комплект кріпленьT-Snap G4 4-створ.</t>
  </si>
  <si>
    <t>Комплект фурнітури T-Snap для двох складних дверей, вагою полотна до 20 кг. з ходовою шиною 2м, та чотирма карточними завісами</t>
  </si>
  <si>
    <t>Комплект фурнітури T-Snap для двох складних дверей, вагою полотна до 20 кг. з ходовою шиною 2м, та чотирма прихованими завісами</t>
  </si>
  <si>
    <t>Комплект фурнітури T-Snap для чотирьох складних дверей, вагою полотна до 20 кг. з ходовою шиною 3,5м, та чотирма карточними завісами</t>
  </si>
  <si>
    <t>Комплект фурнітури T-Snab для чотирьох складаних дверей вагою дверного полотна до 20 кг з ходовою шиною 6 м, , та чотирма карточними завісами</t>
  </si>
  <si>
    <t>Комплект фурнітури T-Snap для чотирьох складних дверей, вагою полотна до 20 кг. з ходово юшиною 6м</t>
  </si>
  <si>
    <t>Комплект фурнітури T-Snap для чотирьох складних дверей, вагою полотна до 20 кг. з ходовою шиною 3,5м, та чотирма прихованими завісами</t>
  </si>
  <si>
    <t>Комплект кріплень T-Fold</t>
  </si>
  <si>
    <t>Ходовий механізм на 4 ролика T-Fold</t>
  </si>
  <si>
    <t>Кріплення ходового механізму T-Fold</t>
  </si>
  <si>
    <t>Механізм ходовий з 4 роликами, гвинт M10 з опорною частиною</t>
  </si>
  <si>
    <t>Верхня частина шарнірної опори</t>
  </si>
  <si>
    <t>Стопор з регулюв. тримачем</t>
  </si>
  <si>
    <t>Фурнітура для розсувних дверей CENTERFOLD 80/H з обертальним механізмом</t>
  </si>
  <si>
    <t>Ходова шина для VARIOFOLD / CENTERFOLD 80/H алюмінієва колір: срібний анодований 6м</t>
  </si>
  <si>
    <t>Направляючий елемент 24 x 24 мм</t>
  </si>
  <si>
    <t>Опора для направляючої</t>
  </si>
  <si>
    <t>Болт опорний D=20мм</t>
  </si>
  <si>
    <t>Фурнітура для розсувних дверей VARIOFOLD 80/H з обертальним механізмом і направляючою</t>
  </si>
  <si>
    <t>Фурнітура для розсувних дверей VARIOFOLD 80/H з обертальним механізмом</t>
  </si>
  <si>
    <t>Фурнітура для розсувних дверей VARIOFOLD / CENTERFOLD 80/H для фальцованих дверей</t>
  </si>
  <si>
    <t>Фурнітура для розсувних дверей VARIOFOLD 80/H з направляючою шиною</t>
  </si>
  <si>
    <t>Фурнітура для розсувних дверей VARIOFOLD / CENTERFOLD 80/H</t>
  </si>
  <si>
    <t>Фурнітура для розсувних стін Hawa розсувн. дверей комплект фурнітури APERTO60/H (Тип B)</t>
  </si>
  <si>
    <t>Фурнітура для розсувних стін Hawa поворот. дверей комплект фурнітури APERTO60/H (Тип С)</t>
  </si>
  <si>
    <t>Фурнітура для розсувних стін Hawa поворот. дверей комплект фурнітури APERTO60/H (Тип А)</t>
  </si>
  <si>
    <t>Фурнітура для розсувних стін Hawa розсувн. дверей комплект фурнітури APERTO60/H (Тип D)</t>
  </si>
  <si>
    <t>Фурнітура для розсувних стін Hawa розсувн. дверей комплект фурнітури APERTO60/H</t>
  </si>
  <si>
    <t>Фурнітура для розсувних стін Hawa розсувн. дверей комплект фурнітури APERTO60/H (Тип G)</t>
  </si>
  <si>
    <t>Фурнітура для розсувних стін Hawa розсувн. дверей комплект фурнітури APERTO60/H (Тип F)</t>
  </si>
  <si>
    <t>Комплект фурнітури APERTO 60/H тип H</t>
  </si>
  <si>
    <t>Комплект розсувної системи SHOPFRONT 112G/400 (розміри на замовлення)</t>
  </si>
  <si>
    <t>Кронштейн підвіски алюм.</t>
  </si>
  <si>
    <t>Заглушка для ходовой шини алюмінієва колір: срібний</t>
  </si>
  <si>
    <t>Стопор 16x16мм для ходової шини системи Aperto 60/H/GL</t>
  </si>
  <si>
    <t>З'єднувачі для профілів</t>
  </si>
  <si>
    <t>Вилочний ключ SW13</t>
  </si>
  <si>
    <t>Шина ходова APERTO 60/H алюмінієва колір: срібний</t>
  </si>
  <si>
    <t>Комплект з алюмінієвого профілю для розсувних двер</t>
  </si>
  <si>
    <t>Комплект фурнітури подвійного паркування без ходової шини Aperto 60/H</t>
  </si>
  <si>
    <t>Комплект стелажів для приміщення Aperto 60/H</t>
  </si>
  <si>
    <t>Набір профілів для частини складання дверей 90 APERTO 60</t>
  </si>
  <si>
    <t>Комплект фурнітури для скляних дверей APERTO 60/GL тип А</t>
  </si>
  <si>
    <t>Комплект фурнітури APERTO 60/GL тип B</t>
  </si>
  <si>
    <t>Комплект поворотних планок Aperto 60/GL typC</t>
  </si>
  <si>
    <t>Комплект фурнітури для скляних дверей APERTO 60/GL тип D</t>
  </si>
  <si>
    <t>Комплект фурнітури для скляних дверей APERTO 60/GL тип E</t>
  </si>
  <si>
    <t>Комплект фурнітури для скляних дверей APERTO 60/GL тип F</t>
  </si>
  <si>
    <t>Комплект кріплень Aperto 60/GL typ.G</t>
  </si>
  <si>
    <t>Комплект кріплень Aperto 60/GL, тип H</t>
  </si>
  <si>
    <t>Комплект фурнітури для скляних дверей APERTO 60/GL тип I</t>
  </si>
  <si>
    <t>Комплект кріплень Aperto 60/GL, тип К</t>
  </si>
  <si>
    <t>Комплект фурнітури для скляних дверей APERTO 60/GL тип L</t>
  </si>
  <si>
    <t>Комплект кріплень Aperto 60/GL, тип М</t>
  </si>
  <si>
    <t>Фіксатор скла 8мм (16 шт.)</t>
  </si>
  <si>
    <t>Фіксатор скла 9.5мм (16 шт.)</t>
  </si>
  <si>
    <t>Фіксатор скла 10мм (16 шт.)</t>
  </si>
  <si>
    <t>Центруючий елемент з муфтою</t>
  </si>
  <si>
    <t>Центруючий елемент з муфтою, замком та поворотною ручкою</t>
  </si>
  <si>
    <t>Центруючий елемент з замком та поворотною ручкою</t>
  </si>
  <si>
    <t>Профіль захисний APERTO 60/GL алюмінієвий 800мм (4шт.)</t>
  </si>
  <si>
    <t>Профіль захисний APERTO 60/GL алюмінієвий 1000мм (4шт.)</t>
  </si>
  <si>
    <t>Профіль захисний APERTO 60/GL алюмінієвий 1200мм (4шт.)</t>
  </si>
  <si>
    <t>Профіль захисний APERTO 60/GL алюмінієвий колір: срібний 800мм (4шт.)</t>
  </si>
  <si>
    <t>Профіль захисний APERTO 60/GL алюмінієвий колір: срібний 1000мм (4шт.)</t>
  </si>
  <si>
    <t>Профіль затиск. алюм.,срібляст. 1200мм</t>
  </si>
  <si>
    <t>Профіль захисний APERTO 60/GL алюмінієвий колір: нержавіюча сталь 800мм (4шт.)</t>
  </si>
  <si>
    <t>Профіль захисний, алюміній колір: нержавіюча сталь 1000 мм (4 шт)</t>
  </si>
  <si>
    <t>Захисний профіль алюміній колір: нержавіюча сталь1200мм</t>
  </si>
  <si>
    <t>Кріпильна гума для профілів 10м</t>
  </si>
  <si>
    <t>Ущільнювач для захисвного профілю гума колір: чорний</t>
  </si>
  <si>
    <t>Вставка під циліндр PC 17мм</t>
  </si>
  <si>
    <t>Розетка PC для півциліндра</t>
  </si>
  <si>
    <t>Захисна накладка на циліндр PC 59-63мм</t>
  </si>
  <si>
    <t>Запірний замок з болтом 7мм з цапфою</t>
  </si>
  <si>
    <t>Замок з ціліндром закриття 1</t>
  </si>
  <si>
    <t>Замок з ціліндром закриття 2</t>
  </si>
  <si>
    <t>Замок з ціліндром закриття 3</t>
  </si>
  <si>
    <t>Шина направляюча, алюміній, колір срібний, 3,5м</t>
  </si>
  <si>
    <t>Шина направляюча алюм.,срібляст.,кольор.6м</t>
  </si>
  <si>
    <t>Шина направляюча зі свердлінням алюмінієва колір: срібний 16х16мм</t>
  </si>
  <si>
    <t>Шина направляюча APERTO 60/H алюмінієва колір: срібний 16х16мм 6м</t>
  </si>
  <si>
    <t>Шина ходова 47х45мм для Fold 45-Т алюміній сріблястий 3 м</t>
  </si>
  <si>
    <t>Шина ходова 47х45мм для Fold 45-Т алюміній сріблястий 4 м</t>
  </si>
  <si>
    <t>Шина ходова 47х45мм для Fold 45-Т алюміній сріблястий 6 м</t>
  </si>
  <si>
    <t>Шина ходова 50х48мм для Fold 75-Т алюміній сріблястий 3 м</t>
  </si>
  <si>
    <t>Шина ходова 50х48мм для Fold 75-Т алюміній сріблястий 4 м</t>
  </si>
  <si>
    <t>Розсувні перегородки Slido Wall 250-Z (під розмір)</t>
  </si>
  <si>
    <t>Розсувні перегородки Slido Wall 550-Z (під розмір)</t>
  </si>
  <si>
    <t>Розсувні перегородки Slido Wall 350-T (під розмір)</t>
  </si>
  <si>
    <t>Розсувні перегородки Slido Wall 150-S (під розмір)</t>
  </si>
  <si>
    <t>Розсувні перегородки Slido Wall 150-R (під розмір)</t>
  </si>
  <si>
    <t>Комплект кріплень для розсувної стінки</t>
  </si>
  <si>
    <t>Комплект фурнітури для складаних дверей</t>
  </si>
  <si>
    <t>Комплект кріплень для стінки, що складається</t>
  </si>
  <si>
    <t>Комплект фурнітури Fold 50-K для чотирьох складаних дверей вагою дверного полотна до 50кг з ходовю шиною 3м</t>
  </si>
  <si>
    <t>Шина ходова,один.алюм.,яскрав. 2,0м</t>
  </si>
  <si>
    <t>Ходова шина алюмінієва (6м)</t>
  </si>
  <si>
    <t>Розсувні перегородки Slido Fold 160-H (під розмір)</t>
  </si>
  <si>
    <t>Розсувні перегородки Slido Fold 100-H (під розмір)</t>
  </si>
  <si>
    <t>Основний комплект з нижньою направляючою Slido Fold 100-T</t>
  </si>
  <si>
    <t>Основний комплект Slido Fold 100-T</t>
  </si>
  <si>
    <t>Додатковий комплект Fold 100-T</t>
  </si>
  <si>
    <t>Комплект розпашних дверей Fold 100-T</t>
  </si>
  <si>
    <t>Комплект розпашних дверей з кріпленням до стіни Fold 100-T</t>
  </si>
  <si>
    <t>Шина ходова алюміній колір срібний 3000мм</t>
  </si>
  <si>
    <t>Шина направляюча алюміній колір срібний 6000мм</t>
  </si>
  <si>
    <t>Шина направляюча алюміній колір срібний 3000мм</t>
  </si>
  <si>
    <t>Опорний профіль для підвісної стелі алюміній колір срібний 6000мм</t>
  </si>
  <si>
    <t>Опорний профіль для підвісної стелі алюміній колір срібний 3000мм</t>
  </si>
  <si>
    <t>Замок для комплекту без нижньої направляючої</t>
  </si>
  <si>
    <t>Замок для комплекту з нижньою направляючою</t>
  </si>
  <si>
    <t>Шестигранник</t>
  </si>
  <si>
    <t>Відповідна частина до замка</t>
  </si>
  <si>
    <t>З'єднувач для шини сталевий оцинкований</t>
  </si>
  <si>
    <t>Направляюча алюмінієва 6м</t>
  </si>
  <si>
    <t>Спеціальний сегмент до нижньої направляючої R 127 мм</t>
  </si>
  <si>
    <t>Заглушка, пластик, колір: чорний</t>
  </si>
  <si>
    <t>Направляючий елемент 14мм, пластмаса</t>
  </si>
  <si>
    <t>Захисний профіль для скла 10мм пластик прозорий 3000мм</t>
  </si>
  <si>
    <t>Захисний профіль для скла 12мм пластик прозорий 3000мм</t>
  </si>
  <si>
    <t>Гайковий ключ до тримача скла</t>
  </si>
  <si>
    <t>Набір фіксаторів скла для 1 скляних розсувних дверей</t>
  </si>
  <si>
    <t>Гайковий ключ SW 22 / 12/13</t>
  </si>
  <si>
    <t>Замок Doorfix</t>
  </si>
  <si>
    <t>Замок з нижнім штифтом для профілю 17 мм</t>
  </si>
  <si>
    <t>Поворотна ручка з квадратним стержнем сталева хромована 41-57 мм</t>
  </si>
  <si>
    <t>Профіль гумовий, колір чорний 20 м</t>
  </si>
  <si>
    <t>Профіль гума колір: чорний 20м</t>
  </si>
  <si>
    <t>Профіль гумовий, колір чорний</t>
  </si>
  <si>
    <t>Ущільнювач профіля для дверей алюмін.,колір срібний 6м</t>
  </si>
  <si>
    <t>Ущільнювач профіля для дверей алюмін.,колір срібний</t>
  </si>
  <si>
    <t>Виріз для замка 17 мм, правий</t>
  </si>
  <si>
    <t>Виріз для замка 17 мм, лівий</t>
  </si>
  <si>
    <t>Розробка і виготовлення індивідуального замовлення</t>
  </si>
  <si>
    <t>Верхній спеціальний сегмент R 127 мм</t>
  </si>
  <si>
    <t>Профіль рамний для скла алюмінієвий, колір срібний 6000 мм</t>
  </si>
  <si>
    <t>Ключ шестигранний 5 мм, SW 11 мм</t>
  </si>
  <si>
    <t>Фіксатор для скла 10 мм</t>
  </si>
  <si>
    <t>Зовнішня петля верхня до комплекту Fold 55-S алюміній сріблястий</t>
  </si>
  <si>
    <t>Затискач для скла з роликами алюміній колір срібний</t>
  </si>
  <si>
    <t>Ексцентрикова втулка, яка регулюється з захисною кришкою для складної петлі, хромована матова</t>
  </si>
  <si>
    <t>Гнуття радіусної ходової шини</t>
  </si>
  <si>
    <t>Налаштування обладнання для гнуття радусної шини</t>
  </si>
  <si>
    <t>Комплект фурнітури Frontslide 60/Matic</t>
  </si>
  <si>
    <t>Комплект фурнітури для середніх дверей FRONTSLIDE 60/A TELESCOPIC тип F</t>
  </si>
  <si>
    <t>Комплект фурнітури FRONTSLIDE 60/A TELESCOPIC</t>
  </si>
  <si>
    <t>Комплект фурнітури Frontslide 60/A-Symmetric</t>
  </si>
  <si>
    <t>Замок зубчатого ременя</t>
  </si>
  <si>
    <t>Обмежувач ходу, алюміній сірий</t>
  </si>
  <si>
    <t>Зубчатий ремінь, чорний 5 м</t>
  </si>
  <si>
    <t>Зубчатий ремінь, чорний 8 м</t>
  </si>
  <si>
    <t>Зубчатий ремінь, чорний 50 м</t>
  </si>
  <si>
    <t>Кінцева заглушка, алюміній, колір: сірий</t>
  </si>
  <si>
    <t>Кінцева заглушка, алюміній, світлий, варіант 2</t>
  </si>
  <si>
    <t>Кінцева заглушка, алюміній, світлий</t>
  </si>
  <si>
    <t>Кінцева заглушка, алюміній, світлий, варіант 3</t>
  </si>
  <si>
    <t>Напрвляюча нижня, коротка</t>
  </si>
  <si>
    <t>Напрвляюча нижня, довга</t>
  </si>
  <si>
    <t>Направляючий ролик з монтажною планкою, короткий</t>
  </si>
  <si>
    <t>Поводок широкий</t>
  </si>
  <si>
    <t>Опорна планка для поводка</t>
  </si>
  <si>
    <t>Настіний/стельний монтажний елемент для зубчастого ремня</t>
  </si>
  <si>
    <t>Привід Motronic</t>
  </si>
  <si>
    <t>Кріпильні гвинти (10шт)</t>
  </si>
  <si>
    <t>Кріплення для хлдової шини, комплект 5шт</t>
  </si>
  <si>
    <t>Утримуючий профіль для ходової шини, подвійний, алюміній, сірий 2,5м</t>
  </si>
  <si>
    <t>Утримуючий профіль для ходової шини, подвійний, алюміній, сірий 3,5м</t>
  </si>
  <si>
    <t>Утримуючий профіль для ходової шини, подвійний, алюміній, сірий 6,0м</t>
  </si>
  <si>
    <t>Утримуючий профіль для ходової шини, подвійний, алюміній, світлий 6,0м</t>
  </si>
  <si>
    <t>Утримуючий профіль для однієї ходової шини, алюміній, сірий 2,5м</t>
  </si>
  <si>
    <t>Утримуючий профіль для однієї ходової шини, алюміній, сірий 3,5м</t>
  </si>
  <si>
    <t>Утримуючий профіль для однієї ходової шини, алюміній, сірий 6,0м</t>
  </si>
  <si>
    <t>Утримуючий профіль для однієї ходової шини, алюміній, яскравий 6,0м</t>
  </si>
  <si>
    <t>Шина ходова Frontslide 60 алюміній, 2.5м</t>
  </si>
  <si>
    <t>Шина ходова Frontslide 60 алюміній, 3.5м</t>
  </si>
  <si>
    <t>Шина ходова Frontslide 60 алюміній, 6.0м</t>
  </si>
  <si>
    <t>Захисний профіль, алюміній, сірий 2,5м</t>
  </si>
  <si>
    <t>Захисний профіль, алюміній, сірий 3,5м</t>
  </si>
  <si>
    <t>Захисний профіль, алюміній, сірий 6м</t>
  </si>
  <si>
    <t>Захисний профіль, алюміній, без покриття 6м</t>
  </si>
  <si>
    <t>Z-подібний профіль, алюміній 6м</t>
  </si>
  <si>
    <t>Комплект фурнітури Frontslide 60/A</t>
  </si>
  <si>
    <t>Механізм фіксації</t>
  </si>
  <si>
    <t>Механізм закривання, нерж. сталь</t>
  </si>
  <si>
    <t>Комплект фурнітури Frontslide 60/B</t>
  </si>
  <si>
    <t>Комплект вирівнюючої системи для виробів з масиву, універсальний</t>
  </si>
  <si>
    <t>Комплект вирівнюючої системи для виробів з масиву, для міжкім. дверей</t>
  </si>
  <si>
    <t>Комплект вирівнюючої системи для виробів з масиву, для вхідних дверей</t>
  </si>
  <si>
    <t>Вирівнююча система для виробів з масиву, універсальний</t>
  </si>
  <si>
    <t>Вирівнююча система для виробів з масиву, для міжкім. дверей</t>
  </si>
  <si>
    <t>Вирівнююча система для виробів з масиву, для вхідних дверей</t>
  </si>
  <si>
    <t>U-профіль, пластик, колір: чорний 900мм</t>
  </si>
  <si>
    <t>Ущільнювач для дверей 2-сторонній алюміній колір: срібний 708мм</t>
  </si>
  <si>
    <t>Ущільнювач для дверей 2-сторонній алюміній колір: срібний 833мм</t>
  </si>
  <si>
    <t>Ущільнювач для дверей 2-сторонній алюміній колір: срібний 958мм</t>
  </si>
  <si>
    <t>Ущільнювач для дверей 2-сторонній алюміній колір: срібний 1083мм</t>
  </si>
  <si>
    <t>Ущільнювач для дверей 2-сторонній алюміній колір: срібний 1208мм</t>
  </si>
  <si>
    <t>Ущільнювач для дверей ,алюм,срібляст.,кольор.958мм</t>
  </si>
  <si>
    <t>Ущільнювач для дверей алюм.,срібляст.,кольор. 1083</t>
  </si>
  <si>
    <t>Ущільнювач для дверей алюмінієвий/силікон 958мм</t>
  </si>
  <si>
    <t>Ущільнювач для дверей алюм.,латунь/PVC сірий 583мм</t>
  </si>
  <si>
    <t>Ущільнювач для дверей алюм.,латунь/PVC сірий 708мм</t>
  </si>
  <si>
    <t>Ущільнювач для дверей алюміній/PVC сірий 958мм</t>
  </si>
  <si>
    <t>Ущільнювач для дверей 1-сторонній алюміній колір: срібний 583мм</t>
  </si>
  <si>
    <t>Ущільнювач для дверей 1-сторонній алюміній колір: срібний 708мм</t>
  </si>
  <si>
    <t>Ущільнювач для дверей 1-сторонній алюміній колір: срібний 833мм</t>
  </si>
  <si>
    <t>Ущільнювач для дверей 1-сторонній алюміній колір: срібний 958мм</t>
  </si>
  <si>
    <t>Ущільнювач для дверей 1-сторонній алюміній колір: срібний 1083мм</t>
  </si>
  <si>
    <t>Ущільнювач для дверей 1-сторонній алюміній колір: срібний 1208мм</t>
  </si>
  <si>
    <t>Випадаючий ущільнювач для розсувних дверей алюміній/силікон колір: срібний/сірий 833мм</t>
  </si>
  <si>
    <t>Випадаючий ущільнювач для розсувних дверей 958 мм алюміній сріблястий / силікон SCHALL-EXSLIDE</t>
  </si>
  <si>
    <t>Випадаючий ущільнювач для розсувних дверей алюміній/силікон колір: срібний/сірий (розміри замовника)</t>
  </si>
  <si>
    <t>Направляюча пластик колір: сірий</t>
  </si>
  <si>
    <t>Утримуючий магніт d=16mm</t>
  </si>
  <si>
    <t>Ущільнювач,алюм., латунь/силикон 708мм</t>
  </si>
  <si>
    <t>Ущільнювач для дверей алюм.,латунь/силикон 1083мм</t>
  </si>
  <si>
    <t>Ущільнювач для дверей алюм.,латунь/силикон 1208 мм</t>
  </si>
  <si>
    <t>Висувний ущільнювач, правий, силікон, сірий 750 мм, модель PLANET-RFRD/42DB/</t>
  </si>
  <si>
    <t>Висувний ущільнювач силікон, сірий 850 мм модель RFRD/42DB/</t>
  </si>
  <si>
    <t>Висувний ущільнювач силікон, сірий 950 мм модель RFRD/42DB/</t>
  </si>
  <si>
    <t>Висувний ущільнювач силікон, сірий 1050 мм правий, модель RFRD/42DB/</t>
  </si>
  <si>
    <t>Висувний ущільнювач силікон, сірий 1150 мм правий, модель PLANET-RFRD/42DB</t>
  </si>
  <si>
    <t>Висувний ущільнювач силікон, сірий 1250 мм правий, модель PLANET-RFRD/42DB</t>
  </si>
  <si>
    <t>Висувний ущільнювач алюміній, сірий/силікон 958 мм</t>
  </si>
  <si>
    <t>Висувний ущільнювач алюміній, сірий/силікон 1083 мм</t>
  </si>
  <si>
    <t>Ущільнювач висувний для дверей алюміній / силікон, сірий 1208мм двостороннє спрацьовування</t>
  </si>
  <si>
    <t>Ущільнювач висувний для дверей алюміній / силікон, сірий 583мм одностороннє спрацьовування</t>
  </si>
  <si>
    <t>Ущільнювач для дверей алюміній/силікон сірий 708мм 15х30мм з 1-м замикачем</t>
  </si>
  <si>
    <t>Ущільнювач для дверей алюміній/силікон сірий 833мм 15х30мм з 1-м замикачем</t>
  </si>
  <si>
    <t>Ущільнювач для дверей алюміній/силікон сірий 958мм 15х30мм з 1-м замикачем</t>
  </si>
  <si>
    <t>Ущільнювач для дверей алюміній/силікон сірий 1083мм 15х30мм з 1-м замикачем</t>
  </si>
  <si>
    <t>Ущільнювач висувний для дверей алюміній / силікон, сірий 1208мм одностороннє спрацьовування</t>
  </si>
  <si>
    <t>Ущільнювач висувний для дверей алюміній/силікон сірий 583мм одностороннє спрацьовування під шпінгалет</t>
  </si>
  <si>
    <t>Ущільнювач висувний для дверей алюміній/силікон сірий 833мм одностороннє спрацьовування під шпінгалет</t>
  </si>
  <si>
    <t>T-Ущільнювач,алюм.син./Силик.сірий 583</t>
  </si>
  <si>
    <t>T-Ущільнювач алюм.,син./силикон,сірий 708</t>
  </si>
  <si>
    <t>Ущільнювач для дверей алюміній/силікон сірий 833мм 14.8х27мм з 1-м замикачем</t>
  </si>
  <si>
    <t>Ущільнювач .алюм.,син/силик.сірий 958</t>
  </si>
  <si>
    <t>Ущільнювач висувний для дверей алюміній/силікон сірий 583мм 1-ннє спрацьовування</t>
  </si>
  <si>
    <t>Ущільнювач висувний для дверей алюміній/силікон сірий 708мм 1-ннє спрацьовування</t>
  </si>
  <si>
    <t>Ущільнювач висувний для дверей алюміній/силікон сірий 833мм 1-ннє спрацьовування</t>
  </si>
  <si>
    <t>Ущільнювач висувний для дверей алюміній/силікон сірий 958мм 1-ннє спрацьовування</t>
  </si>
  <si>
    <t>Ущільнювач висувний для дверей алюміній/силікон сірий 1083мм 1-ннє спрацьовування</t>
  </si>
  <si>
    <t>Ущільнювач висувний для дверей алюміній/силікон сірий 1208мм 1-ннє спрацьовування</t>
  </si>
  <si>
    <t>Ущільнювач врізний під шпінгалет алюміній/силікон колір: сірий 1-ннє спрацьовування (довжина на замовлення)</t>
  </si>
  <si>
    <t>Ущільнювач висувний для дверей алюміній/силікон 20мм сірий 958мм</t>
  </si>
  <si>
    <t>Шпінгалет спецільний до 950.05.5..</t>
  </si>
  <si>
    <t>Шпінгалет верхній спецільний до 950.05.5..</t>
  </si>
  <si>
    <t>Ущільнювач випадаючий лівий алюміній/ПВХ без покриття/сірий 833мм</t>
  </si>
  <si>
    <t>Ущільнювач випадаючий, алюміній без покриття/ПВХ, лівий 958 мм</t>
  </si>
  <si>
    <t>Ущільнювач випадаючий, алюміній без покриття/ПВХ, лівий 1083мм</t>
  </si>
  <si>
    <t>Ущільнювач випадаючий правий алюміній/ПВХ без покриття/сірий 833мм</t>
  </si>
  <si>
    <t>Ущільнювач випадаючий, алюміній без покриття/ПВХ, правий 958 мм</t>
  </si>
  <si>
    <t>Ущільнювач випадаючий, алюміній без покриття/ПВХ, правий 1083мм</t>
  </si>
  <si>
    <t>Ущільнювач для дверей алюміній/силікон сірий 833мм 15х30мм</t>
  </si>
  <si>
    <t>Дверний поріг, нерж. сталь матова 965 мм</t>
  </si>
  <si>
    <t>Ущільнювач зі щіточкою, кінське волосся 1000мм</t>
  </si>
  <si>
    <t>Ущільнення з щіточкою, кінське волосся 1250мм</t>
  </si>
  <si>
    <t>Ущільнювач зі щіточкою, кінське волосся 2000мм</t>
  </si>
  <si>
    <t>Ущільнення з щіточкою,поліамідн.волокна, алюм.карк</t>
  </si>
  <si>
    <t>Ущільнювач зі щіточкою алюміній/поліамід 1250мм</t>
  </si>
  <si>
    <t>Ущільнювач зі щіточкою поліамідний чорний 2000мм</t>
  </si>
  <si>
    <t>Ущільнювач з щіточкою,поліамідн.волокна, поверхня щітки чорна 1250мм</t>
  </si>
  <si>
    <t>Ущільнення з поліамідною щіточкою каркас: алюміній 2000мм</t>
  </si>
  <si>
    <t>Ущільнювач алюмінієвий з поліамідною щіточкою чорний 1000мм під шуруп</t>
  </si>
  <si>
    <t>Ущільнювач кромковий наземний для склян. дверей 8-10/2170мм</t>
  </si>
  <si>
    <t>Ущільнювач для дверей алюм.,срібл.кольор. 735мм</t>
  </si>
  <si>
    <t>Ущільнювач для дверей алюм.,срібл.кольор. 860мм</t>
  </si>
  <si>
    <t>Ущільнювач для дверей, алюмін.темна бронза 1110мм</t>
  </si>
  <si>
    <t>Ущільнювач для дверей алюм.,срібл./PVC сірий 805мм</t>
  </si>
  <si>
    <t>Ущільнювач для дверей алюм.,срібл./PVC сірий 930мм</t>
  </si>
  <si>
    <t>Ущільнювач для дверей алюм.,срібл./PVC сірий 1055мм</t>
  </si>
  <si>
    <t>Ущільнювач для дверей пластм. колір коричн. 2100*1</t>
  </si>
  <si>
    <t>Ущільнювач зі щіткою для дверей колір дуба 2100*10</t>
  </si>
  <si>
    <t>Ущільнювач зі щіткою для дверей колір коричн. 2100</t>
  </si>
  <si>
    <t>Ущільнювач зі щіткою для дверей пластм. колір біли</t>
  </si>
  <si>
    <t>Стрічка ущільнююч. типа пластини,пласт.,чорн.</t>
  </si>
  <si>
    <t>Профіль для підлоги випуклий алюмінієвий 8х40мм 5.25м</t>
  </si>
  <si>
    <t>Стрічка ущільнююч. типа пластини, пласт.,чорн. 5м</t>
  </si>
  <si>
    <t>Профіль утримуюч. алюм,срібляст. 5.25м</t>
  </si>
  <si>
    <t>Затискачі пласт.,біл. 25 штук</t>
  </si>
  <si>
    <t>Стрічка ущільнюв. кульков.типу пласт.,чорн. 5м</t>
  </si>
  <si>
    <t>Профіль утримуюч. алюм,яскрав. 2,55м</t>
  </si>
  <si>
    <t>Стрічка ущільнююч. типа пластини,пласт.чорн.</t>
  </si>
  <si>
    <t>Планка профільна алюміній</t>
  </si>
  <si>
    <t>Профіль утримуючий 5,25м алюміній, без покриття</t>
  </si>
  <si>
    <t>Профіль утримуючий 5,25м алюміній</t>
  </si>
  <si>
    <t>Ущільнювач кромковий пластик колір: чорний 5 м</t>
  </si>
  <si>
    <t>Ущільнювач для міжкімнатних дверей PVC колір: чорний (25м)</t>
  </si>
  <si>
    <t>Ущільнювач для міжкімн.дверей PVC темно-коричн.</t>
  </si>
  <si>
    <t>Ущільнювач для міжкімн.дверей PVC беж.</t>
  </si>
  <si>
    <t>Ущільнювач для міжкімн.дверей PVC охра</t>
  </si>
  <si>
    <t>Ущільнювач для міжкімн.дверей PVC прозор.</t>
  </si>
  <si>
    <t>Ущільнювач для міжкімнатних дверей PVC чорний</t>
  </si>
  <si>
    <t>Ущільнювач для міжкімнатних дверей ТРЕ темно-коричневий S 7210 (25м)</t>
  </si>
  <si>
    <t>Ущільнювач для міжкімнатних дверей S6577, колір коричневий</t>
  </si>
  <si>
    <t>Ущільнювач Deventer S 6577 для міжкімнатних дверей еластомер, колір: білий (150м)</t>
  </si>
  <si>
    <t>Ущільнювач для вхідних дверей TPE білий</t>
  </si>
  <si>
    <t>Ущільнювач для вхідних дверей TPE колір: чорний (25м)</t>
  </si>
  <si>
    <t>Ущільнювач для вхідних дверей TPE темно-коричневий 25м</t>
  </si>
  <si>
    <t>Ущільнювач для вхідних дверей TPE бежевий</t>
  </si>
  <si>
    <t>Ущільнювач для вхідних дверей TPE колір чорний модель SV185</t>
  </si>
  <si>
    <t>Ущільнювач для вхідних дверей силіконовий, колір білий DS112</t>
  </si>
  <si>
    <t>Ущільнювач для вхідних дверей силіконовий, колір чорний DS112</t>
  </si>
  <si>
    <t>Ущільнювач для вхідних дверей силіконовий, колір білий DS155</t>
  </si>
  <si>
    <t>Ущільнювач для вхідних дверей силіконовий, колір чорний DS155</t>
  </si>
  <si>
    <t>Ущільнювач для вхідних дверей силіконовий, колір бежевий DS155</t>
  </si>
  <si>
    <t>Ущільнювач для вхідних дверей силіконовий, колір сірий DS155</t>
  </si>
  <si>
    <t>Ущільнювач для вхідних дверей силіконовий, колір чорний DS185</t>
  </si>
  <si>
    <t>Ущільнювач для вхідних дверей силіконовий, колір коричневий DS185</t>
  </si>
  <si>
    <t>Ущільнювач для міжкімнатних дверей TPE самоклеючий білий (100 м)</t>
  </si>
  <si>
    <t>Ущільнювач самоклейкий, колір бежевий</t>
  </si>
  <si>
    <t>Ущільнювач для міжкімнатних дверей силікон колір: білий, модель DS6577А</t>
  </si>
  <si>
    <t>Ущільнювач для міжкімнатних дверей силікон колір:чорний , модель DS6577</t>
  </si>
  <si>
    <t>Ущільнювач для міжкімнатних дверей силікон колір: бежевий, модель DS6577a</t>
  </si>
  <si>
    <t>Ущільнювач для міжкімнатних дверей силікон колір білий модель DS9608</t>
  </si>
  <si>
    <t>Ущільнювач для міжкімнатних дверей силікон колір білий модель DS 7527</t>
  </si>
  <si>
    <t>Ущільнювач для міжкімнатних дверей силікон колір білий модель DS 7552</t>
  </si>
  <si>
    <t>Ущільнювач для міжкімнатних дверей силікон колір білий модель DS 7553</t>
  </si>
  <si>
    <t>Ущільнювач для міжкімнатних та вхідних дверей силікон колір: чорний, модель S6612BS</t>
  </si>
  <si>
    <t>Ущільнювач Deventer S 6612 для міжкімнатних та вхідних дверей еластомер, колір: білий(150м)</t>
  </si>
  <si>
    <t>Ущільнювач для вхідних дверей DS 6922a, силікон чорний (25 м)</t>
  </si>
  <si>
    <t>Ущільнювач для вхідних дверей DS 6922a, силікон бежевий (25 м)</t>
  </si>
  <si>
    <t>Ущільнювач для вхідних дверей DS 6922a, силікон сірий (25 м)</t>
  </si>
  <si>
    <t>Ущільнювач для вхідних дверей DS 6922a, силікон білий (25 м)</t>
  </si>
  <si>
    <t>Ущільнювач для вхідних дверей DS 6988a, силікон чорний (25 м)</t>
  </si>
  <si>
    <t>Ущільнювач для вхідних дверей DS 6988a, силікон сірий (25 м)</t>
  </si>
  <si>
    <t>Ущільнювач для вхідних дверей DS 6988a, силікон білий (25 м)</t>
  </si>
  <si>
    <t>Ущільнювач для вхідних дверей DS 6955a, силікон чорний (25 м)</t>
  </si>
  <si>
    <t>Ущільнювач для вхідних дверей DS 6955a, силікон бежевий (25 м)</t>
  </si>
  <si>
    <t>Ущільнювач для вхідних дверей DS 6955a, силікон сірий (25 м)</t>
  </si>
  <si>
    <t>Ущільнювач для вхідних дверей DS 6955a, силікон білий (25 м)</t>
  </si>
  <si>
    <t>Ущільнювач Deventer S 6612 для міжкімнатних та вхідних дверей еластомер, колір: темно-коричн.(150м)</t>
  </si>
  <si>
    <t>Ущільнювач Deventer S 6612 для міжкімнатних та вхідних дверей ТПЕ, колір: білий(50м)</t>
  </si>
  <si>
    <t>Ущільнювач колір алюм. син. силікон 708 мм</t>
  </si>
  <si>
    <t>Ущільнювач колір алюм. колір син. силікон 833 мм</t>
  </si>
  <si>
    <t>Ущільнювач для вхідних дверей S6512a, вогнетривкий еластомер чорний 180м</t>
  </si>
  <si>
    <t>Ущільнювач для вхідних дверей S6513, вогнетривкий еластомер чорний 162м</t>
  </si>
  <si>
    <t>Ущільнювач для міжкімнатних дверей чорний (25 м)</t>
  </si>
  <si>
    <t>Ущільнювач для міжкімнатних дверей бежевий (25 м)</t>
  </si>
  <si>
    <t>Ущільнювач для міжкімнатних дверей білий (25 м)</t>
  </si>
  <si>
    <t>Ущільнювач для міжкімнатних дверей білий (100 м)</t>
  </si>
  <si>
    <t>Ущільнювач для міжкімнатних дверей PVC білий (25 м)</t>
  </si>
  <si>
    <t>Ущільнювач для міжкімнатних дверей PVC чорний (25 м)</t>
  </si>
  <si>
    <t>Ущільнювач для міжкімнатних дверей PVC коричневий (25 м)</t>
  </si>
  <si>
    <t>Ущільнювач для міжкімнатних дверей PVC бежевий (25 м)</t>
  </si>
  <si>
    <t>Ущільнювач для міжкімнатних дверей PVC цегляно-коричневий (25 м)</t>
  </si>
  <si>
    <t>Ущільнювач для міжкімнатних дверей PVC прозорий (25 м)</t>
  </si>
  <si>
    <t>Ущільнювач для міжкімнатних дверей PVC темно-коричневий (25 м)</t>
  </si>
  <si>
    <t>Ущільнювач для міжкімнатних дверей PVC бежевий (25м)</t>
  </si>
  <si>
    <t>Ущільнювач для міжкімнатних дверей PVC прозорий (25м)</t>
  </si>
  <si>
    <t>Ущільнювач для міжкімнатних дверей, еластомер білий (25 м)</t>
  </si>
  <si>
    <t>Ущільнювач для міжкімнатних дверей, еластомер чорний (25 м)</t>
  </si>
  <si>
    <t>Ущільнювач для міжкімнатних дверей, еластомер темно коричневий (25 м)</t>
  </si>
  <si>
    <t>Ущільнювач для міжкімнатних дверей, еластомер бежевий (25 м)</t>
  </si>
  <si>
    <t>Ущільнювач для міжкімнатних дверей, еластомер коричневий (25 м)</t>
  </si>
  <si>
    <t>Ущільнювач для міжкімнатних дверей, еластомер охристо-коричневий (25 м)</t>
  </si>
  <si>
    <t>Ущільнювач для міжкімнатних дверей, силікон чорний (25 м)</t>
  </si>
  <si>
    <t>Ущільнювач для міжкімнатних дверей, силікон темно-коричневий (25 м)</t>
  </si>
  <si>
    <t>Ущільнювач для міжкімнатних дверей, бежевий (25 м)</t>
  </si>
  <si>
    <t>Ущільнювач для міжкімнатних дверей, еластомер темно-коричневий (25 м)</t>
  </si>
  <si>
    <t>Ущільнювач Deventer SV 12 для міжкімнатних та вхідних дверей еластомер, колір: сірий (200м)</t>
  </si>
  <si>
    <t>Ущільнювач для вхідних дверей SV 155, еластомер білий (25 м)</t>
  </si>
  <si>
    <t>Ущільнювач для вхідних дверей SV 155, еластомер чорний (25 м)</t>
  </si>
  <si>
    <t>Ущільнювач для вхідних дверей SV 155, еластомер, темно коричневий (25 м)</t>
  </si>
  <si>
    <t>Ущільнювач для вхідних дверей SV 155, еластомер бежевий (25 м)</t>
  </si>
  <si>
    <t>Ущільнювач для міжкімнатних дверей, еластомер, темно коричневий (25 м)</t>
  </si>
  <si>
    <t>Ущільнювач Deventer S 6577 для міжкімнатних дверей, еластомер, колір: бежевий (150м)</t>
  </si>
  <si>
    <t>Ущільнювач Deventer SV 155 для міжкімнатних та вхідних дверей еластомер, колір: темно-коричн.(150м)</t>
  </si>
  <si>
    <t>Ущільнювач Deventer SV 155 для міжкімнатних та вхідних дверей еластомер, колір: білий (150м)</t>
  </si>
  <si>
    <t>Ущільнювач Deventer SV 155 для міжкімнатних та вхідних дверей еластомер, колір: бежевий (150м)</t>
  </si>
  <si>
    <t>Ущільнювач для вхідних дверей силікон білий (25 м)</t>
  </si>
  <si>
    <t>Ущільнювач для вхідних дверей силікон темно-коричневий (25 м)</t>
  </si>
  <si>
    <t>Ущільнювач для вхідних дверей DS 112a, силікон бежевий (25 м)</t>
  </si>
  <si>
    <t>Ущільнювач для вхідних дверей DS 112a, силікон сірий (25 м)</t>
  </si>
  <si>
    <t>Ущільнювач для вхідних дверей силікон чорний (25 м)</t>
  </si>
  <si>
    <t>Ущільнювач для вхідних дверей силікон бежевий (25 м)</t>
  </si>
  <si>
    <t>Ущільнювач для вхідних дверей силікон сірий (25 м)</t>
  </si>
  <si>
    <t>Ущільнювач для вхідних дверей DS 185a, силікон білий (25 м)</t>
  </si>
  <si>
    <t>Ущільнювач для вхідних дверей, силікон чорний (25 м)</t>
  </si>
  <si>
    <t>Ущільнювач для вхідних дверей DS 185a, силікон бежевий (25 м)</t>
  </si>
  <si>
    <t>Ущільнювач для вхідних дверей DS 185a, силікон сірий (25 м)</t>
  </si>
  <si>
    <t>Ущільнювач для міжкімнатних дверей, еластомер чорний 100 м</t>
  </si>
  <si>
    <t>Ущільнювач Deventer S 6577 для міжкімнатних дверей, ТПЕ, колір: бежевий (200м)</t>
  </si>
  <si>
    <t>Ущільнювач Deventer SV 12 для міжкімнатних та вхідних дверей еластомер, колір: білий (200м)</t>
  </si>
  <si>
    <t>Ущільнювач Deventer SV 12 для міжкімнатних та вхідних дверей еластомер, колір: темно-коричн. (200м)</t>
  </si>
  <si>
    <t>Ущільнювач Deventer SV 12 для міжкімнатних та вхідних дверей еластомер, колір: бежевий (200м)</t>
  </si>
  <si>
    <t>Ущільнювач Deventer SV 185 для міжкімнатних та вхідних дверей еластомер, колір: білий (150м)</t>
  </si>
  <si>
    <t>Ущільнювач Deventer SV 185 для міжкімнатних та вхідних дверей еластомер, колір: темно-коричн.(150м)</t>
  </si>
  <si>
    <t>Ущільнювач Deventer SV 185 для міжкімнатних та вхідних дверей еластомер, колір: бежевий (150м)</t>
  </si>
  <si>
    <t>Випадаючий ущільнювач алюміній/силікон без покриття/сірий 835 мм</t>
  </si>
  <si>
    <t>Випадаючий ущільнювач алюміній/силікон без покриття/сірий 960 мм</t>
  </si>
  <si>
    <t>Випадаючий ущільнювач алюміній/силікон без покриття/сірий 1085 мм</t>
  </si>
  <si>
    <t>Випадаючий ущільнювач алюміній/силікон без покриття/сірий 1210 мм</t>
  </si>
  <si>
    <t>Випадаючий ущільнювач лівий алюміній/силікон без покриття/сірий 960 мм</t>
  </si>
  <si>
    <t>Випадаючий ущільнювач правий алюміній/силікон без покриття/сірий 960 мм</t>
  </si>
  <si>
    <t>Випадаючий ущільнювач лівий алюміній без покриття /силікон 710 мм</t>
  </si>
  <si>
    <t>Випадаючий ущільнювач лівий алюміній/силікон без покриття/сірий 835мм</t>
  </si>
  <si>
    <t>Випадаючий ущільнювач лівий алюміній/силікон без покриття/сірий 960мм</t>
  </si>
  <si>
    <t>Випадаючий ущільнювач лівий алюміній/силікон без покриття/сірий 1085мм</t>
  </si>
  <si>
    <t>Випадаючий ущільнювач лівий алюміній без покриття/силікон 1210 мм</t>
  </si>
  <si>
    <t>Випадаючий ущільнювач правий алюміній/силікон без покриття/сірий 710мм</t>
  </si>
  <si>
    <t>Випадаючий ущільнювач правий алюміній/силікон без покриття/сірий 835мм</t>
  </si>
  <si>
    <t>Випадаючий ущільнювач правий алюміній/силікон без покриття/сірий 960мм</t>
  </si>
  <si>
    <t>Випадаючий ущільнювач правий алюміній/силікон без покриття/сірий 1085мм</t>
  </si>
  <si>
    <t>Випадаючий ущільнювач правий алюміній/силікон без покриття/сірий 1210мм</t>
  </si>
  <si>
    <t>Ущільнювач для скляних дверей KG-D8 алюміній колір: срібний/срібний 959мм</t>
  </si>
  <si>
    <t>Ущільнювач для міжкімнатних дверей PVC чорний 10мм (25м)</t>
  </si>
  <si>
    <t>Ущільнювач для міжкімнатних дверей PVC бежевий 10мм (25м)</t>
  </si>
  <si>
    <t>Ущільнювач для міжкімнатних дверей PVC прозорий 10 мм 25 м</t>
  </si>
  <si>
    <t>Ущільнювач для міжкімн.дверей PVC чорн.10мм</t>
  </si>
  <si>
    <t>Ущільнювач для міжкімн.дверей PVC прозор.10мм 25м</t>
  </si>
  <si>
    <t>Ущільнювач для міжкімн.дверей PVC темно-коричн.10мм (50м)</t>
  </si>
  <si>
    <t>Ущільнювач для міжкімнатних дверей TPE білий 10мм (25 м)</t>
  </si>
  <si>
    <t>Ущільнювач для міжкімнатних дверей PVC коричневий 12мм (25м)</t>
  </si>
  <si>
    <t>Ущільнювач для міжкімнатних дверей PVC темно-коричневий 12мм (мін. замовлення 1000м)</t>
  </si>
  <si>
    <t>Ущільнювач для міжкімн.дверей PVC чорн. 12мм (1000м)</t>
  </si>
  <si>
    <t>Ущільнювач для міжкімн.дверей PVC беж. 12мм</t>
  </si>
  <si>
    <t>Ущільнювач для міжкімн.дверей PVC коричн.12мм</t>
  </si>
  <si>
    <t>Ущільнювач для міжкімнатних дверей PVC чорний 12мм (мін. замовлення 1000м)</t>
  </si>
  <si>
    <t>Ущільнювач для міжкімнатних дверей PVC бежевий 12мм (мін. замовлення 1000м)</t>
  </si>
  <si>
    <t>Ущільнювач для міжкмнатних дверей PVC чорний 12мм (25м)</t>
  </si>
  <si>
    <t>Ущільнювач для міжкімн.дверей PVC прозор.12мм</t>
  </si>
  <si>
    <t>Ущільнювач для дверей ТПЕ білий</t>
  </si>
  <si>
    <t>Випадаючий ущільнювач алюміній/силікон колір срібний односторонній 958мм скло: 8мм</t>
  </si>
  <si>
    <t>Випадаючий ущільнювач алюміній/силікон колір срібний двосторонній 958мм скло: 8мм</t>
  </si>
  <si>
    <t>Ущільнювач для скляних дверей алюміній/силікон колір: срібний/сірий 958мм скло: 8мм</t>
  </si>
  <si>
    <t>Ущільнювач для скляних дверей алюміній/силікон колір: срібний/сірий 1208мм скло: 8мм</t>
  </si>
  <si>
    <t>Випадаючий ущільнювач алюміній/силікон колір: нержавіюча сталь двосторонній 958мм скло: 8мм</t>
  </si>
  <si>
    <t>Ущільнювач для скляних дверей алюміній/силікон колір: срібний/сірий 958мм скло: 10мм</t>
  </si>
  <si>
    <t>Випадаючий ущільнювач алюміній/силікон колір: срібний 958 мм скло: 8-12мм</t>
  </si>
  <si>
    <t>Ущільнювач для скляних дверей алюміній/силікон колір: срібний/сірий 1208мм скло: 8-12мм</t>
  </si>
  <si>
    <t>Випадаючий ущільнювач алюміній/силікон колір: нержавіюча сталь 958 мм скло: 8-12мм</t>
  </si>
  <si>
    <t>Випадаючий ущільнювач алюміній/силікон 835 мм лівий</t>
  </si>
  <si>
    <t>Випадаючий ущільнювач алюміній/силікон 835 мм правий</t>
  </si>
  <si>
    <t>Накладний ущільнювач алюміній колір срібний 850мм</t>
  </si>
  <si>
    <t>Засоби протипожежні</t>
  </si>
  <si>
    <t>Ущільнювач для дверей протипожежний, захист від вогню, світло-коричневий 10/2100мм</t>
  </si>
  <si>
    <t>Ущільнювач для дверей протипожежний, захист від вогню, темно коричневий 10/2100мм</t>
  </si>
  <si>
    <t>Ущільнювач для дверей протипожежний, захист від вогню, світло-коричневий 20/2100мм</t>
  </si>
  <si>
    <t>Ущільнювач для дверей протипожежний, захист від вогню, темно коричневий 20/2100мм</t>
  </si>
  <si>
    <t>Ущільнювач для дверей протипожежний, захист від вогню та диму , світло-коричневий 10/2100мм</t>
  </si>
  <si>
    <t>Ущільнювач для дверей протипожежний, захист від вогню та диму , темно коричневий 10/2100мм</t>
  </si>
  <si>
    <t>Ущільнювач для дверей протипожежний, захист від вогню та диму , світло-коричневий 20/2100мм</t>
  </si>
  <si>
    <t>Ущільнювач для дверей протипожежний, захист від вогню та диму , темно коричневий 20/2100мм</t>
  </si>
  <si>
    <t>Ущільнювач для дверей протипожежний, захист від вогню та диму , світло коричневий 15/2100мм</t>
  </si>
  <si>
    <t>Ущільнювач для дверей протипожежний, захист від вогню та диму , темно коричневий 15/2100мм</t>
  </si>
  <si>
    <t>Протипожежний засіб</t>
  </si>
  <si>
    <t>Комплект вогнезахисних накдадок для петель 102х36х2 мм</t>
  </si>
  <si>
    <t>Комплект протипожежних накладок для петелль, 114х48мм</t>
  </si>
  <si>
    <t>Комплект протипожежних накладок для прихованих доводчиків DCL34</t>
  </si>
  <si>
    <t>Ущільнювач для дверей протипожежний, захист від вогню та диму , коричневий 12/1000мм</t>
  </si>
  <si>
    <t>Ущільнювач для дверей протипожежний, захист від вогню та диму , сірий 12/1000мм</t>
  </si>
  <si>
    <t>Ущільнювач для дверей протипожежний, захист від диму та звукоізоляція, коричневий 12/2100мм</t>
  </si>
  <si>
    <t>Ущільнювач для дверей протипожежний, захист від вогню, коричневий 2400 мм</t>
  </si>
  <si>
    <t>Ущільнювач для дверей протипожежний, захист від вогню, коричневий 1000 мм</t>
  </si>
  <si>
    <t>Ущільнювач для дверей протипожежний, захист від вогню та диму , коричневий 15/2100мм</t>
  </si>
  <si>
    <t>Ущільнювач для дверей протипожежний, захист від вогню, коричневий 15/2400 мм</t>
  </si>
  <si>
    <t>Термоізолюючий поріг, колір чорний 1180мм</t>
  </si>
  <si>
    <t>Термоізолюючий поріг EIFEL75T пластик колір сірий 1180мм</t>
  </si>
  <si>
    <t>Термоізолюючий поріг EIFEL80T пластик колір чорний 1180мм</t>
  </si>
  <si>
    <t>Термоізолюючий поріг EIFEL80Tпластик колір сірий 1180мм</t>
  </si>
  <si>
    <t>Розширюючий профіль пластик колір чорний 1180мм</t>
  </si>
  <si>
    <t>Розширюючий профіль пластик колір сірий 1180мм</t>
  </si>
  <si>
    <t>Відповідна частина під шпінгалет алюміній колір чорний</t>
  </si>
  <si>
    <t>Відповідна частина під шпінгалет алюміній колір срібний</t>
  </si>
  <si>
    <t>Кріплення для порогу EIFEL колір чорний</t>
  </si>
  <si>
    <t>Кріплення для порогу EIFEL колір білий</t>
  </si>
  <si>
    <t>Термоізолюючий поріг EIFEL75T пластик колір чорний 6000мм</t>
  </si>
  <si>
    <t>Термоізолюючий поріг EIFEL75T пластик колір сірий 6000мм</t>
  </si>
  <si>
    <t>Термоізолюючий поріг EIFEL80T пластик колір чорний 6000мм</t>
  </si>
  <si>
    <t>Термоізолюючий поріг EIFEL80T пластик колір сірий 6000мм</t>
  </si>
  <si>
    <t>Розширюючий профіль пластик колір чорний 6000мм</t>
  </si>
  <si>
    <t>Розширюючий профіль пластик колір сірий 6000мм</t>
  </si>
  <si>
    <t>Дверний поріг вогнетривкий ширина 63,5 мм алюміній довжина 1 м</t>
  </si>
  <si>
    <t>Дверний поріг вогнетривкий ширина 63,5 мм алюміній довжина 2 м</t>
  </si>
  <si>
    <t>Дверний поріг ширина 76,2 мм алюміній довжина 1 м</t>
  </si>
  <si>
    <t>Дверний поріг ширина 101,6 мм алюміній довжина 1 м</t>
  </si>
  <si>
    <t>Дверний поріг ширина 101,6 мм алюміній довжина 2 м</t>
  </si>
  <si>
    <t>Випадаючий ущільнювач алюміній/силікон /сірий 708 мм для скла 8 мм, одностороннє спрацьовування</t>
  </si>
  <si>
    <t>Випадаючий ущільнювач алюміній/силікон /сірий 833 мм для скла 8 мм, одностороннє спрацьовування</t>
  </si>
  <si>
    <t>Випадаючий ущільнювач алюміній/силікон /сірий 958 мм для скла 8 мм, одностороннє спрацьовування</t>
  </si>
  <si>
    <t>Випадаючий ущільнювач алюміній/силікон /сірий 1083 мм для скла 8 мм, одностороннє спрацьовування</t>
  </si>
  <si>
    <t>Випадаючий ущільнювач алюміній/силікон /сірий 1208 мм для скла 8 мм, одностороннє спрацьовування</t>
  </si>
  <si>
    <t>Випадаючий ущільнювач алюміній/силікон /сірий 708 мм для скла 8 мм, двостороннє спрацьовування</t>
  </si>
  <si>
    <t>Випадаючий ущільнювач алюміній/силікон /сірий 833 мм для скла 8 мм, двостороннє спрацьовування</t>
  </si>
  <si>
    <t>Випадаючий ущільнювач алюміній/силікон /сірий 958 мм для скла 8 мм, двостороннє спрацьовування</t>
  </si>
  <si>
    <t>Випадаючий ущільнювач алюміній/силікон /сірий 1083 мм для скла 8 мм, двостороннє спрацьовування</t>
  </si>
  <si>
    <t>Випадаючий ущільнювач алюміній/силікон /сірий 1208 мм для скла 8 мм, двостороннє спрацьовування</t>
  </si>
  <si>
    <t>Випадаючий ущільнювач алюміній/силікон /колір: сталь 708 мм для скла 8 мм, одностор. спрацьовування</t>
  </si>
  <si>
    <t>Випадаючий ущільнювач алюміній/силікон /колір: сталь 833 мм для скла 8 мм, одностор. спрацьовування</t>
  </si>
  <si>
    <t>Випадаючий ущільнювач алюміній/силікон /колір: сталь 958 мм для скла 8 мм, одностор. спрацьовування</t>
  </si>
  <si>
    <t>Випадаючий ущільнювач алюміній/силікон /колір: сталь 1083 мм для скла 8 мм, одностор. спрацьовування</t>
  </si>
  <si>
    <t>Випадаючий ущільнювач алюміній/силікон /колір: сталь 1208 мм для скла 8 мм, одностор. спрацьовування</t>
  </si>
  <si>
    <t>Випадаючий ущільнювач алюміній/силікон /колір: сталь 708 мм для скла 8 мм, двостор. спрацьовування</t>
  </si>
  <si>
    <t>Випадаючий ущільнювач алюміній/силікон /колір: сталь 833 мм для скла 8 мм, двостор. спрацьовування</t>
  </si>
  <si>
    <t>Випадаючий ущільнювач алюміній/силікон /колір: сталь 958 мм для скла 8 мм, двостор. спрацьовування</t>
  </si>
  <si>
    <t>Випадаючий ущільнювач алюміній/силікон /колір: сталь 1083 мм для скла 8 мм, двостор. спрацьовування</t>
  </si>
  <si>
    <t>Випадаючий ущільнювач алюміній/силікон /колір: сталь 1208 мм для скла 8 мм, двостор. спрацьовування</t>
  </si>
  <si>
    <t>Випадаючий ущільнювач алюміній/силікон /колір: сталь 708 мм для скла 10 мм, одностор. спрацьовування</t>
  </si>
  <si>
    <t>Випадаючий ущільнювач алюміній/силікон /колір: сталь 833 мм для скла 10 мм, одностор. спрацьовування</t>
  </si>
  <si>
    <t>Випадаючий ущільнювач алюміній/силікон /колір: сталь 958 мм для скла 10 мм, одностор. спрацьовування</t>
  </si>
  <si>
    <t>Випадаючий ущільнювач алюміній/силікон /колір: сталь 1083 мм для скла 10 мм, одностор. спрацьовування</t>
  </si>
  <si>
    <t>Випадаючий ущільнювач алюміній/силікон /колір: сталь 1208 мм для скла 10 мм, одностор. спрацьовування</t>
  </si>
  <si>
    <t>Випадаючий ущільнювач алюміній/силікон /колір: сталь 708 мм для скла 10 мм, двостор. спрацьовування</t>
  </si>
  <si>
    <t>Випадаючий ущільнювач алюміній/силікон /колір: сталь 833 мм для скла 10 мм, двостор. спрацьовування</t>
  </si>
  <si>
    <t>Випадаючий ущільнювач алюміній/силікон /колір: сталь 958 мм для скла 10 мм, двостор. спрацьовування</t>
  </si>
  <si>
    <t>Випадаючий ущільнювач алюміній/силікон /колір: сталь 1083 мм для скла 10 мм, двостор. спрацьовування</t>
  </si>
  <si>
    <t>Випадаючий ущільнювач алюміній/силікон /колір: сталь 1208 мм для скла 10 мм, двостор. спрацьовування</t>
  </si>
  <si>
    <t>Ущільнювач висувний для дверей алюміній білий/силікон 930мм односторонній</t>
  </si>
  <si>
    <t>Ущільнювач висувний для дверей дуб/силікон 930мм односторонній</t>
  </si>
  <si>
    <t>Ущільнювач висувний для дверей алюміній/силікон 11мм сірий 958мм</t>
  </si>
  <si>
    <t>Комплект ущільнювачів висувний для дверей Arthmer алюміній без покриття/силікон сірий 708 мм</t>
  </si>
  <si>
    <t>Комплект ущільнювачів висувний для дверей Arthmer алюміній без покриття/силікон сірий 833 мм</t>
  </si>
  <si>
    <t>Комплект ущільнювачів висувний для дверей Arthmer алюміній без покриття/силікон сірий 958 мм</t>
  </si>
  <si>
    <t>Комплект ущільнювачів висувний для дверей Arthmer алюміній без покриття/силікон сірий 1083 мм</t>
  </si>
  <si>
    <t>Ущільнювач висувний для дверей Arthmer дерево/силікон сірий 2500 мм</t>
  </si>
  <si>
    <t>Профіль півкруглий 2000 мм</t>
  </si>
  <si>
    <t>Профіль півкруглий 2500 мм</t>
  </si>
  <si>
    <t>Ущільнювач для дверей силікон 2120 мм GUARD S</t>
  </si>
  <si>
    <t>Ущільнювач для дверей алюміній без покриття/сілікон чорний 830 мм</t>
  </si>
  <si>
    <t>Ущільнювач для дверей алюміній без покриття/сілікон чорний 930 мм</t>
  </si>
  <si>
    <t>Ущільнювач для дверей алюміній без покриття/сілікон чорний 1030 мм</t>
  </si>
  <si>
    <t>Ущільнювач висувний, алюміній без покриття/силікон чорний 830мм</t>
  </si>
  <si>
    <t>Ущільнювач висувний, алюміній без покриття/силікон чорний 930мм</t>
  </si>
  <si>
    <t>Ущільнювач висувний, алюміній без покриття/силікон чорний 1030мм</t>
  </si>
  <si>
    <t>Дверний поріг з ущільнювачем алюміній колір срібний 715мм</t>
  </si>
  <si>
    <t>Дверний поріг з ущільнювачем алюміній колір срібний 840мм</t>
  </si>
  <si>
    <t>Дверний поріг з ущільнювачем алюміній колір срібний 965мм</t>
  </si>
  <si>
    <t>Дверний поріг з ущільнювачем алюміній колір срібний 1090мм</t>
  </si>
  <si>
    <t>Дверний поріг з ущільнювачем алюміній колір срібний 1215мм</t>
  </si>
  <si>
    <t>Вічко для дверей 200° латунь колір: нержавіюча сталь D14мм для дверей 36-56мм</t>
  </si>
  <si>
    <t>Вічко для дверей 200° латунь колір: нержавіюча сталь D14мм для дверей 35-80мм</t>
  </si>
  <si>
    <t>Вічко для дверей 200° вогнетривкий латунь полірована D 14 мм</t>
  </si>
  <si>
    <t>Вічко для дверей 200° нержавіюча сталь D14мм для дверей 34-54мм</t>
  </si>
  <si>
    <t>Вічко для дверей 200° вогнетривкий латунь колір чорний D 14 мм</t>
  </si>
  <si>
    <t>Вічко для дверей 200° вогнетривкий латунь хромована D14 мм</t>
  </si>
  <si>
    <t>Вічко для дверей 200° вогнетривкий з латуні полірованої D 14 мм</t>
  </si>
  <si>
    <t>Вічко для дверей 200° латунь хромована полірована D14мм для дверей 50-80мм</t>
  </si>
  <si>
    <t>Вічко для дверей 200° латунь полірована D14мм для дверей 50-80мм</t>
  </si>
  <si>
    <t>Вічко для дверей 200° латунь нікельована матова D14мм для дверей 50-80мм</t>
  </si>
  <si>
    <t>Вічко для дверей 200° латунь воронена D14мм для дверей 50-80мм</t>
  </si>
  <si>
    <t>Вічко для дверей 200° з латуні полірованої D14 мм</t>
  </si>
  <si>
    <t>Вічко для дверей 200° латунь бронза 12 мм для товщини дверей до 82мм</t>
  </si>
  <si>
    <t>Вічко для дверей 38мм, пластмаса, колір золотий</t>
  </si>
  <si>
    <t>Вічко для дверей 14 мм</t>
  </si>
  <si>
    <t>Вентиляц. решітка, пласт., біл. 457x92мм</t>
  </si>
  <si>
    <t>Вентиляційна решітка пластмаса колір: сосна 457x92 мм</t>
  </si>
  <si>
    <t>Решітка вентиляційна пластмасова 457x92мм, колір: горіх</t>
  </si>
  <si>
    <t>Вентиляційні решітки, пластмаса, 457х92мм, колір ч</t>
  </si>
  <si>
    <t>Вентиляц. решітка пласт. бук кольор.457x92мм</t>
  </si>
  <si>
    <t>Вентиляційна решітка, пластик колір: алюміній 457x92 мм</t>
  </si>
  <si>
    <t>Решітка вентиляц. пластм. колір клен 457*92мм</t>
  </si>
  <si>
    <t>Вентиляційна решітка 465x105мм нержавіюча сталь матова</t>
  </si>
  <si>
    <t>Вічко для дверей 105° 3,2"LCD</t>
  </si>
  <si>
    <t>Вічко для дверей 3,5"LCD</t>
  </si>
  <si>
    <t>Вічко для дверей з Micro SD картою 3,5"LCD</t>
  </si>
  <si>
    <t>Решітка вентиляційна колір сріблястий 455x106мм</t>
  </si>
  <si>
    <t>Шпіндель 7х7x60мм</t>
  </si>
  <si>
    <t>Ручка віконна Bauhaus 402 латунь хромована полірована</t>
  </si>
  <si>
    <t>Ручка віконна Bauhaus 402 латунь полірована</t>
  </si>
  <si>
    <t>Ручка віконна Bauhaus 402 латунь нікельована полірована</t>
  </si>
  <si>
    <t>Ручка віконна Belle Epoque 933 латунь нікель античний</t>
  </si>
  <si>
    <t>Ручка віконна BELLE EPOQUE латунь полірована PVD</t>
  </si>
  <si>
    <t>Ручка віконна SANSSOUCI 949 латунь полірована</t>
  </si>
  <si>
    <t>Ручка віконна SANSSOUCI 949 латунь полірована/чорна порцеляна</t>
  </si>
  <si>
    <t>Ручка віконна SANSSOUCI 949 латунь полірована/біла порцеляна</t>
  </si>
  <si>
    <t>Ручка віконна латунь, поліровна Hochkantoval 1929/R</t>
  </si>
  <si>
    <t>Ручка віконна HOCHKANTOVAL 1929 латунь хромована полірована</t>
  </si>
  <si>
    <t>Ручка віконна латунь, нікель мат., Hochkantoval 1929/R</t>
  </si>
  <si>
    <t>Ручка віконна JUGENDSTIL 1900/R латунь полірована/пластик білий</t>
  </si>
  <si>
    <t>Ручка віконна JUGENDSTIL 1900/R латунь полірована/пластик чорний</t>
  </si>
  <si>
    <t>Ручка віконна JUGENDSTIL 1900/R латунь полірована/чорне дерево</t>
  </si>
  <si>
    <t>Ручка віконна JUGENDSTIL 1890/R латунь полірована/пластик білий</t>
  </si>
  <si>
    <t>Ручка віконна JUGENDSTIL 1890/R латунь полірована/пластик чорний</t>
  </si>
  <si>
    <t>Ручка віконна JUGENDSTIL 1890/R латунь полірована/чорне дерево</t>
  </si>
  <si>
    <t>Ручка віконна латунь полірована</t>
  </si>
  <si>
    <t>Ручка віконна латунь матова</t>
  </si>
  <si>
    <t>Ручка віконна латунь нікельована матова</t>
  </si>
  <si>
    <t>Ручка віконна латунь, поліровна Art Deco 1870/R</t>
  </si>
  <si>
    <t>Ручка віконна латунь,блакитно-сріблястий хромований мат Art Deco 1870/R</t>
  </si>
  <si>
    <t>Ручка віконна латунь полірована Banane 1901/R</t>
  </si>
  <si>
    <t>Ручка віконна латунь, хром полірований Banane 1901/R</t>
  </si>
  <si>
    <t>Ручка віконна латунь полірована Dresden 1865/R</t>
  </si>
  <si>
    <t>Ручка віконна латунь, нікель поліровна Dresden 1865/R</t>
  </si>
  <si>
    <t>Ручка віконна латунь полірована 1895/R</t>
  </si>
  <si>
    <t>Ручка віконна латунна полірована</t>
  </si>
  <si>
    <t>Ручка віконна латунь, нікель поліровна Bauhaus Weimar 1920/R</t>
  </si>
  <si>
    <t>Ручка віконна латунь, хром поліровна Bauhaus Weimar 1920/R</t>
  </si>
  <si>
    <t>Ручка віконна латунна нікельована матова</t>
  </si>
  <si>
    <t>Ручка віконна Verona M051/U26 латунь полірована</t>
  </si>
  <si>
    <t>Ручка віконна VERONA M051/U26 латунь хромована матова</t>
  </si>
  <si>
    <t>Ручка віконна VERONA M051/U26 латунь хромована полірована</t>
  </si>
  <si>
    <t>Ручка віконна латунь, поліровна Hochkantoval 4029 1/2</t>
  </si>
  <si>
    <t>Ручка віконна латунь, хром, поліровна Hochkantoval 4029 1/2</t>
  </si>
  <si>
    <t>Ручка віконна латунь, нікель, мат., Hochkantoval 4029 1/2</t>
  </si>
  <si>
    <t>Ручка віконна латунь полірована/чорне дерево</t>
  </si>
  <si>
    <t>Ручка віконна латунь полірована/пластик білий</t>
  </si>
  <si>
    <t>Ручка віконна латунь полірована/пластик чорний</t>
  </si>
  <si>
    <t>Ручка віконна латунь, поліровна Bauhaus Weimar 4090 1/2</t>
  </si>
  <si>
    <t>Ручка віконна латунь, матова Bauhaus Weimar 4090 1/2</t>
  </si>
  <si>
    <t>Ручка віконна латунь, хром, поліровна Bauhaus Weimar 4090 1/2</t>
  </si>
  <si>
    <t>Ручка віконна латунь, нікель, мат., Bauhaus Weimar 4090 1/2</t>
  </si>
  <si>
    <t>Ручка віконна латунь, поліровна Art Deco 40701/2</t>
  </si>
  <si>
    <t>Ручка віконна латунь,блакитно-сріблястий хромований мат Art Deco 40701/2</t>
  </si>
  <si>
    <t>Ручка віконна латунь, поліровна Banane 4001 1/2</t>
  </si>
  <si>
    <t>Ручка віконна латунь, хром, поліровна Banane 4001 1/2</t>
  </si>
  <si>
    <t>Ручка віконна латунь, поліровна Dresden 4065 1/2</t>
  </si>
  <si>
    <t>Ручка віконна латунь, нікель, полірована, Dresden 4065 1/2</t>
  </si>
  <si>
    <t>Ручка віконна латунь, поліровна Galerie 4095 1/2</t>
  </si>
  <si>
    <t>Ручка віконна Atlanta M0530/US956 латунь хромована полірована</t>
  </si>
  <si>
    <t>Ручка віконна Atlanta M0530/US956 латунь полірована</t>
  </si>
  <si>
    <t>Ручка віконна Atlanta M0530/US956 латунь хромована матова</t>
  </si>
  <si>
    <t>Ручка віконна London M013/U11 латунь полірована</t>
  </si>
  <si>
    <t>Ручка віконна Budapest M091/U26 латунь полірована</t>
  </si>
  <si>
    <t>Ручка віконна Genova M0535/US956 латунь хромована матова</t>
  </si>
  <si>
    <t>Ручка віконна Genova M0535/US956 латуньполірована</t>
  </si>
  <si>
    <t>Ручка віконна Hochkantoval 4029 латунь полірована</t>
  </si>
  <si>
    <t>Ручка віконна Hochkantoval 4029 латунь, хром, полірована</t>
  </si>
  <si>
    <t>Ручка віконна Hochkantoval 4029 латунь, нікель, мат.</t>
  </si>
  <si>
    <t>Ручка віконна JUGENDSTIL 4018 латунь полірована/пластик білий</t>
  </si>
  <si>
    <t>Ручка віконна JUGENDSTIL 4018 латунь полірована/пластик чорний</t>
  </si>
  <si>
    <t>Ручка віконна JUGENDSTIL 4018 латунь полірована/чорне дерево</t>
  </si>
  <si>
    <t>Ручка віконна Bauhaus Weimar 4090 латунь полірована</t>
  </si>
  <si>
    <t>Ручка віконна Bauhaus Weimar 4090 латунь матова</t>
  </si>
  <si>
    <t>Ручка віконна Bauhaus Weimar 4090 латунь, хром, полірована</t>
  </si>
  <si>
    <t>Ручка віконна Bauhaus Weimar 4090 латунь, нікель, мат.</t>
  </si>
  <si>
    <t>Ручка віконна Art Deco 4070 латунь полірована</t>
  </si>
  <si>
    <t>Ручка віконна латунь,блакитно-сріблястий хромований мат Art Deco 4070</t>
  </si>
  <si>
    <t>Ручка віконна Banane 4001 латунь полірована</t>
  </si>
  <si>
    <t>Ручка віконна Banane 4001 латунь, хром, полірована</t>
  </si>
  <si>
    <t>Ручка віконна Dresden 4065 латунь полірована</t>
  </si>
  <si>
    <t>Ручка віконна Dresden 4065 латунь, нікель, полірований</t>
  </si>
  <si>
    <t>Ручка віконна Bauhaus Weimar 4090 латунь, нікель, полірований</t>
  </si>
  <si>
    <t>Ручка віконна TOBACCO/HORN Т- подібна латунь хромована полірована</t>
  </si>
  <si>
    <t>Ручка віконна BELLE EPOQUE з ключем латунь полірована PVD</t>
  </si>
  <si>
    <t>Ручка віконна SANSSOUCI 949 з ключем латунь полірована</t>
  </si>
  <si>
    <t>Ручка віконна SANSSOUCI 949 з ключем латунь полірована/чорна порцеляна</t>
  </si>
  <si>
    <t>Ручка віконна SANSSOUCI 949 з ключем латунь полірована/біла порцеляна</t>
  </si>
  <si>
    <t>Ручка віконна з замком London M013S/U11Z латунь полірована</t>
  </si>
  <si>
    <t>Корпус замка для віконної ручки латунь, нікель пол. Modell 111</t>
  </si>
  <si>
    <t>Корпус замка для віконної ручки латунь, хром пол. Modell 111</t>
  </si>
  <si>
    <t>Корпус замка для віконної ручки латунь, нікель мат. Modell 111</t>
  </si>
  <si>
    <t>Ручка віконна модель 815 сталь</t>
  </si>
  <si>
    <t>Ручка віконна модель 826 колір сірий</t>
  </si>
  <si>
    <t>Ручка віконна модель 827 колір сірий</t>
  </si>
  <si>
    <t>Ручка віконна модель 827 латунь, колір коричневий</t>
  </si>
  <si>
    <t>Ручка віконна Bizet 445 латунь нікельована матова</t>
  </si>
  <si>
    <t>Ручка віконна Bizet 445 латунь хромована матова</t>
  </si>
  <si>
    <t>Ручка віконна NEWORBIS 444 латунь полірована/хром полірований</t>
  </si>
  <si>
    <t>Ручка віконна NEWORBIS 444 латунь хромована полірована/нержавіюча сталь</t>
  </si>
  <si>
    <t>Ручка віконна Montparnasse 416 латунь хромована полірована</t>
  </si>
  <si>
    <t>Ручка віконна Montparnasse 416 латунь нікельована матова</t>
  </si>
  <si>
    <t>Ручка віконна Montparnasse 416 латунь полірована</t>
  </si>
  <si>
    <t>Ручка віконна з замком 8151 сталь</t>
  </si>
  <si>
    <t>Ручка віконна ліва модель 8122 сталь</t>
  </si>
  <si>
    <t>Ручка віконна права модель 8122 сталь</t>
  </si>
  <si>
    <t>Ручка віконна модель 8242 сталь колір сірий</t>
  </si>
  <si>
    <t>Ручка віконна модель 812 сталь</t>
  </si>
  <si>
    <t>Ручка віконна модель 824 сталь колір сірий</t>
  </si>
  <si>
    <t>Ручка віконна колір сірий модель 825</t>
  </si>
  <si>
    <t>Ручка віконна, Helsingborg E0730/U23 нержавіюча сталь матова</t>
  </si>
  <si>
    <t>Ручка віконна нержавіюча сталь матова Startec PWH4102</t>
  </si>
  <si>
    <t>Ручка віконна нержавіюча сталь матова Startec PWH4103</t>
  </si>
  <si>
    <t>Ручка віконна нержавіюча сталь матова Startec PWH4104</t>
  </si>
  <si>
    <t>Ручка віконна нержавіюча сталь матова</t>
  </si>
  <si>
    <t>Ручка віконна нержавіюча сталь матова Startec PWH4102 TBT</t>
  </si>
  <si>
    <t>Ручка віконна нержавіюча сталь матова Startec PWH4103 TBT</t>
  </si>
  <si>
    <t>Ручка віконна нержавіюча сталь матова Startec PWH4104 TBT</t>
  </si>
  <si>
    <t>Ручка віконна, Bonn 050/US956 нержавіюча сталь матова</t>
  </si>
  <si>
    <t>Ручка віконна, Bonn E050/U30 нержавіюча сталь матова</t>
  </si>
  <si>
    <t>Ручка віконна Amsterdam E0400/US956 нержавіюча сталь матова</t>
  </si>
  <si>
    <t>Ручка віконна Amsterdam E0400/U30 нержавіюча сталь матова</t>
  </si>
  <si>
    <t>Ручка віконна, Cardiff E0850/U23 нержавіюча сталь матова</t>
  </si>
  <si>
    <t>Ручка віконна LOLA нержавіюча сталь матова</t>
  </si>
  <si>
    <t>Ручка віконна LUANA нержавіюча сталь матова</t>
  </si>
  <si>
    <t>Ручка віконна SOFEA - K нержавіюча сталь матова</t>
  </si>
  <si>
    <t>Ручка віконна SARIA - K нержавіюча сталь матова</t>
  </si>
  <si>
    <t>Ручка віконна SANDRA - K нержавіюча сталь матова</t>
  </si>
  <si>
    <t>Ручка віконна нержавіюча сталь матова Paris E138Z/US950S</t>
  </si>
  <si>
    <t>Ручка віконна нержавіюча сталь матова Paris E138Z/US950S TBT4</t>
  </si>
  <si>
    <t>Ручка віконна нержавіюча сталь матова Amsterdam E1400Z/US950S</t>
  </si>
  <si>
    <t>Ручка віконна нержавіюча сталь матова Bonn E150Z/US950S</t>
  </si>
  <si>
    <t>Ручка віконна з замком Bonn E150Z/US950S нержавіюча сталь матова</t>
  </si>
  <si>
    <t>Ручка віконна з замком Amsterdam E1400Z/US950S нержавіюча сталь матова</t>
  </si>
  <si>
    <t>Ручка віконна алюміній колір сріблястий / нержавіюча сталь матова</t>
  </si>
  <si>
    <t>Ручка віконна LONDON 013/U34 алюмінієва колір: срібний 127мм</t>
  </si>
  <si>
    <t>Ручка віконна LONDON 013/U34 алюмінієва колір: новий срібний 127мм</t>
  </si>
  <si>
    <t>Ручка віконна LONDON 013/U34 алюмінієва колір: бронза 127мм</t>
  </si>
  <si>
    <t>Ручка віконна LONDON 013/U34 алюмінієва колір: коричневий</t>
  </si>
  <si>
    <t>Ручка віконна LONDON 013/U34 алюмінієва покрита пластиком колір: білий 127мм</t>
  </si>
  <si>
    <t>Ручка віконна Verona 0510/U26 алюміній колір срібний</t>
  </si>
  <si>
    <t>Ручка віконна Verona 0510/U26 алюміній колір бронза</t>
  </si>
  <si>
    <t>Ручка віконна Brest 0739/US954 алюміній колір срібний</t>
  </si>
  <si>
    <t>Ручка віконна Brest 0739/US954 алюміній колір білий</t>
  </si>
  <si>
    <t>Ручка віконна Brest 0739/US954 алюміній колір сталь</t>
  </si>
  <si>
    <t>Ручка віконна Metz 0738/US945 алюміній колір срібний</t>
  </si>
  <si>
    <t>Ручка віконна Metz 0738/US945 алюміній колір білий</t>
  </si>
  <si>
    <t>Ручка віконна Brugge 0715/US945 алюміній колір срібний</t>
  </si>
  <si>
    <t>Ручка віконна Brugge 0715/US945 алюміній колір білий</t>
  </si>
  <si>
    <t>Ручка віконна Luxembourg 099/US952 алюміній колір срібний</t>
  </si>
  <si>
    <t>Ручка віконна Luxembourg 099/US952 алюміній колір білий</t>
  </si>
  <si>
    <t>Ручка віконна TOKYO 0710/U26 алюмінієва колір: срібний 128мм</t>
  </si>
  <si>
    <t>Ручка віконна TOKYO 0710/U26 алюмінієва колір: новий срібний 128мм</t>
  </si>
  <si>
    <t>Ручка віконна TOKYO 0710/U26 алюмінієва покрита пластиком колір: білий 128мм</t>
  </si>
  <si>
    <t>Ручка віконна TOKYO 0710/U26 алюмінієва колір: сталь 128мм</t>
  </si>
  <si>
    <t>Ручка віконна алюміній колір сріблястий</t>
  </si>
  <si>
    <t>Ручка віконна Atlanta 0530/US952 алюміній колір білий</t>
  </si>
  <si>
    <t>Ручка віконна Atlanta 0530/US952 алюміній колір сталь</t>
  </si>
  <si>
    <t>Ручка віконна Luxembourg 099/US952 алюміній колір сталь</t>
  </si>
  <si>
    <t>Ручка віконна Stockholm 0140/US956 алюміній колір срібний</t>
  </si>
  <si>
    <t>Ручка віконна Vitoria 0515/US956 алюміній колір срібний</t>
  </si>
  <si>
    <t>Ручка віконна New York 0810/US10 алюміній колір срібний</t>
  </si>
  <si>
    <t>Ручка віконна New York 0810/US10 алюміній колір білий</t>
  </si>
  <si>
    <t>Ручка віконна Marseille 0138/US956 алюміній колір срібний</t>
  </si>
  <si>
    <t>Ручка віконна алюміній колір: срібний Startec PWH 4104 TBT</t>
  </si>
  <si>
    <t>Ручка віконна з замком London 013S/U34 алюміній, колір срібний</t>
  </si>
  <si>
    <t>Ручка віконна London 013S/U34 алюміній, анодована бронза</t>
  </si>
  <si>
    <t>Ручка віконна з замком London 013S/U34 алюміній, колір коричневий</t>
  </si>
  <si>
    <t>Ручка віконна з замком London 013S/U34 алюміній, колір білий</t>
  </si>
  <si>
    <t>Ручка віконна з замкомBrest 0739/US954 алюміній колір срібний</t>
  </si>
  <si>
    <t>Ручка віконна з замком Brest 0739S/US954 (100 Nm) алюміній колір білий</t>
  </si>
  <si>
    <t>Ручка віконна з замкомBrest 0739/US954 алюміній колір сталь</t>
  </si>
  <si>
    <t>Ручка віконна з замком Metz 0738S/US945 (100 Nm) алюміній колір срібний</t>
  </si>
  <si>
    <t>Ручка віконна з замком Metz 0738S/US945 (100 Nm) алюміній колір білий</t>
  </si>
  <si>
    <t>Ручка віконна з замком Atlanta 0530/US952 алюміній колір срібний</t>
  </si>
  <si>
    <t>Ручка віконна з замком Atlanta 0530/US952 алюміній колір білий</t>
  </si>
  <si>
    <t>Ручка віконна з замком Atlanta 0530/US952 алюміній колір сталь</t>
  </si>
  <si>
    <t>Ручка віконна з замком Paris 138F/US950S TBT4 алюміній колір срібний</t>
  </si>
  <si>
    <t>Ручка віконна з замком Tokyo 0710S/U26 алюміній колір срібний</t>
  </si>
  <si>
    <t>Ручка віконна з замком Tokyo 0710S/U26 алюміній колір білий</t>
  </si>
  <si>
    <t>Ручка віконна з замком Tokyo 0710S/U26 алюміній колір сталь</t>
  </si>
  <si>
    <t>Ручка віконна з замком London 013S/U34 алюміній колір срібний</t>
  </si>
  <si>
    <t>Ручка віконна з замком London 013S/U34 алюміній колір бронза</t>
  </si>
  <si>
    <t>Ручка віконна з замком London 013S/U34 алюміній колір білий</t>
  </si>
  <si>
    <t>Ручка віконна з замком Brugge 0715S/US945 (100 Nm) алюміній колір срібний</t>
  </si>
  <si>
    <t>Ручка віконна з замком Brugge 0715S/US945 (100 Nm) алюміній колір білий</t>
  </si>
  <si>
    <t>Ручка віконна з замком Brugge 0715S/US945 (100 Nm) алюміній колір сталь</t>
  </si>
  <si>
    <t>Ручка віконна з замком Luxembourg 099S/US952 (100 Nm) алюміній колір білий</t>
  </si>
  <si>
    <t>Ручка віконна London 013SV/U34 алюміній, колір: срібний</t>
  </si>
  <si>
    <t>Ручка віконна London алюміній, колір: бронза</t>
  </si>
  <si>
    <t>Ручка віконна London 013S/U34 алюміній, колір коричневий</t>
  </si>
  <si>
    <t>Ручка віконна London 013SV/U34 алюміній, колір: білий</t>
  </si>
  <si>
    <t>Ручка віконна алюміній колір сталь</t>
  </si>
  <si>
    <t>Ручка віконна нержавіюча сталь, матова Alasept PDH5102 Serie 5</t>
  </si>
  <si>
    <t>Ручка віконна нержавіюча сталь, матова Alasept PDH5103 Serie 5</t>
  </si>
  <si>
    <t>Ручка віконна поліамід колір чорний</t>
  </si>
  <si>
    <t>Ручка віконна поліамід колір сірий 92</t>
  </si>
  <si>
    <t>Ручка віконна поліамід колір сірий 95</t>
  </si>
  <si>
    <t>Ручка віконна поліамід колір сірий 97</t>
  </si>
  <si>
    <t>Ручка віконна поліамід колір білий 99</t>
  </si>
  <si>
    <t>Ручка віконна з замком поліамід колір червоний 33</t>
  </si>
  <si>
    <t>Ручка віконна з замком, поліамід колір: синій 50</t>
  </si>
  <si>
    <t>Ручка віконна з замком, поліамід колір: коричневий 80</t>
  </si>
  <si>
    <t>Ручка віконна з замком, поліамід колір: чорний 90</t>
  </si>
  <si>
    <t>Ручка віконна з замком, поліамід колір: сірий 92</t>
  </si>
  <si>
    <t>Ручка віконна з замком, поліамід колір: сірий 95</t>
  </si>
  <si>
    <t>Ручка віконна з замком, поліамід колір: сірий 97</t>
  </si>
  <si>
    <t>Ручка віконна з замком, поліамід колір: білий 99</t>
  </si>
  <si>
    <t>Адаптер до віконної ручки пластик колір чорний</t>
  </si>
  <si>
    <t>Кріплення віконної ручки нержавіюча сталь матова 35мм</t>
  </si>
  <si>
    <t>Кріплення віконної ручки нержавіюча сталь матова</t>
  </si>
  <si>
    <t>Кріплення віконної ручки з блокуванням нержавіюча сталь матова</t>
  </si>
  <si>
    <t>Кріплення нижнє для скла 10-12мм нержавіюча сталь колір: латунь полірована</t>
  </si>
  <si>
    <t>Рамка над дверима/шарн.кріплення боков. панелі,нер</t>
  </si>
  <si>
    <t>Вставка з'єднувальна бокова нержавіюч. сталь поліров.</t>
  </si>
  <si>
    <t>Відповідна частина до петлі верхньої нержавіюча сталь 106х28х24.5мм</t>
  </si>
  <si>
    <t>Поворотна опора нержавіюча сталь матова навантаження 250кг</t>
  </si>
  <si>
    <t>Профіль нижній з замком РС нержавіюча сталь матова 31х66х1000мм</t>
  </si>
  <si>
    <t>Нижня шина під замок РС нержавіюча сталь полірована 31х66х1000мм</t>
  </si>
  <si>
    <t>Профіль верхній для скляних дверей нержавіюча сталь матова 31х66х1000мм</t>
  </si>
  <si>
    <t>Замок-накладка PC центральна нержавіюча сталь матова 162х51х58мм</t>
  </si>
  <si>
    <t>Замок PC нержавіюч.сталь,полір.</t>
  </si>
  <si>
    <t>Відповідна частина до замка-накладки нержавіюча сталь матова 162х51х31мм</t>
  </si>
  <si>
    <t>Комплект замка UV алюм.,срібляст. 2-част.</t>
  </si>
  <si>
    <t>Комплект замка UV пласт., хром.мат.2-част.</t>
  </si>
  <si>
    <t>Комплект замка UV з петлями з 2-ох частин, кришки з пластмаси, колір золотистий модель 102</t>
  </si>
  <si>
    <t>Комплект замка UV нержавіюч.с.т,мат. 3-част.</t>
  </si>
  <si>
    <t>Комплект замка UV 103 CB пластик хромований матовий (3 частини)</t>
  </si>
  <si>
    <t>Комплект замка UVз петлями з 3-ох частин, кришки з пластмаси колір нержавіюча сталь модель 103</t>
  </si>
  <si>
    <t>Комплект замка UV 103 CB пластик колір: срібний (3 частини)</t>
  </si>
  <si>
    <t>Комплект замка UV нержавіюча матова (3 частини) правий</t>
  </si>
  <si>
    <t>Комплект замка CB нержавіюча сталь матова (2 частини)</t>
  </si>
  <si>
    <t>Комплект замка СВ з петлями з 2-ох частин, кришки з пластмаси, колір золотистий модель 102</t>
  </si>
  <si>
    <t>Комплект замка СВ з петлями з 3-ох частин, кришки з нержавіючої сталі матові модель 103</t>
  </si>
  <si>
    <t>Комплект замка СВ з петлями з 3-ох частин, кришки з пластмаси хромована матова модель 103</t>
  </si>
  <si>
    <t>Комплект замка СВ з петлями з 3-ох частин, кришки з пластмаси колір нержавіюча сталь модель 103</t>
  </si>
  <si>
    <t>Комплект замка СВ з петлями з 3-ох частин, кришки з пластмаси колір золотистий модель 103</t>
  </si>
  <si>
    <t>Комплект замка СВ з петлями з 3-ох частин, кришки з пластмаси колір сріблястий модель 103</t>
  </si>
  <si>
    <t>Комплект замка СВ пласт.,колір нерж.ст. 3-част.MODELL403 лів.</t>
  </si>
  <si>
    <t>Комплект замка СВ нержавіюча сталь матова (3 частини) лівий</t>
  </si>
  <si>
    <t>Комплект замка СВ нержавіюча сталь матова (3 частини) правий</t>
  </si>
  <si>
    <t>Комплект замка CB алюм.срібляст.3-част.MODELL 503 лів.</t>
  </si>
  <si>
    <t>Комплект замка PC нержавіюч.ст.,мат. 2-част.</t>
  </si>
  <si>
    <t>Комплект замка PC алюм..срібляст. 2-част.</t>
  </si>
  <si>
    <t>Комплект замка PC пласт.,хром.,полір. 2-част.</t>
  </si>
  <si>
    <t>Комплект замка PC MODELL102, пластмаса, колір нерж.сталі, 2-част.</t>
  </si>
  <si>
    <t>Комплект замка PC з петлями з 3-ох частин, кришки з пластмаси колір нержавіюча сталь модель 103</t>
  </si>
  <si>
    <t>Комплект замка PC пласт.,позолот.кольор. 3-част.</t>
  </si>
  <si>
    <t>Комплект замка PC з петлями з 3-ох частин, кришки з пластмаси колір сріблястий модель 103</t>
  </si>
  <si>
    <t>Комплект замка PC нержавіюч.с.т,мат. 3-част.,лів.</t>
  </si>
  <si>
    <t>Комплект замка WC пласт.,нержавіюч.,ст.,кольор. 3-</t>
  </si>
  <si>
    <t>Комплект замка WC пласт.,нержавіюс.ст.,кольр.3-час</t>
  </si>
  <si>
    <t>Комплект замка WС нержавіюча сталь матова (3 частина) лівий</t>
  </si>
  <si>
    <t>Комплект замка WС нержавіюча сталь матова (3 частина) правий</t>
  </si>
  <si>
    <t>Комплект замка WC нержавіюч.ст.,мат. 3-част. прав.</t>
  </si>
  <si>
    <t>Комплект корпусу кутового нержавіюч.с.т.,мат.2-час</t>
  </si>
  <si>
    <t>Комплект корпусу кутового,пласт.,хром.,полір.2-час</t>
  </si>
  <si>
    <t>Комплект дверної фурнітури MODELL102, хром. матова</t>
  </si>
  <si>
    <t>Комплект дверної фурнітури (2 петлі, 1 відповідна планка) MODELL102, колір нержавіючої сталі</t>
  </si>
  <si>
    <t>Комплект дверної фурнітури MODELL103, хром. матова</t>
  </si>
  <si>
    <t>Комплект дверної фурнітури (2 петлі, 1 відповідна планка) MODELL103, колір золотий</t>
  </si>
  <si>
    <t>Комплект корпусу кут.нержавіюч.ст.,мат.3-част.лів.</t>
  </si>
  <si>
    <t>Відповідна частина до скляних дверей пластмаса колір нержавіюча сталь ліва</t>
  </si>
  <si>
    <t>Відповідна частина до замка пластик колір: срібний ліва</t>
  </si>
  <si>
    <t>Відповідна частина до замка пластик колір: срібний права</t>
  </si>
  <si>
    <t>Корпус кутовий нержавіюч.ст.,мат. лів.</t>
  </si>
  <si>
    <t>Відповідна частина до замка алюміній колір: срібний лівий</t>
  </si>
  <si>
    <t>Корпус кутовий нержавіюч.ст.,мат.прав.</t>
  </si>
  <si>
    <t>Відповідна частина до замка алюміній колір: срібний правий</t>
  </si>
  <si>
    <t>Комплект петель для скляних дверей цамак хром. полірований (2 частини)</t>
  </si>
  <si>
    <t>Комплект петель цамак хром. матовий (2 частини)</t>
  </si>
  <si>
    <t>Комплект петель для скляних дверей цамак колір: золото</t>
  </si>
  <si>
    <t>Комплект петель для скляних дверей цамак, колір: срібний</t>
  </si>
  <si>
    <t>Накладка для петлі 1010-1020 колір мат.</t>
  </si>
  <si>
    <t>Петля компл.нержавіюч.ст.,мат. 3-част.</t>
  </si>
  <si>
    <t>Петля компл.алюм. колір срібляст. 3-част.</t>
  </si>
  <si>
    <t>Замок UV алюміній колір: срібний лівий</t>
  </si>
  <si>
    <t>Замок UV для скляних дверей нержавіюча сталь матова правий</t>
  </si>
  <si>
    <t>Замок UV алюміній колір: срібний правий</t>
  </si>
  <si>
    <t>Замок UV нержавіюча сталь матовий правий</t>
  </si>
  <si>
    <t>Замок UV нержавіюч.ст.,мат.</t>
  </si>
  <si>
    <t>Замок UV для скляних дверей, алюміній, колір срібний</t>
  </si>
  <si>
    <t>Замок UV для скляних дверей пластик колір: золото</t>
  </si>
  <si>
    <t>Замок СВ пластик колір: нержавіюча сталь лівий</t>
  </si>
  <si>
    <t>Замок СВ пластик колір: срібний лівий</t>
  </si>
  <si>
    <t>Замок СВ пластик колір: нержавіюча сталь правий</t>
  </si>
  <si>
    <t>Замок СВ пластик колір: срібний правий</t>
  </si>
  <si>
    <t>Замок СВ нержавіюча сталь лівий</t>
  </si>
  <si>
    <t>Замок СВ нержавіюча сталь правий</t>
  </si>
  <si>
    <t>Замок СВ нержавіюча сталь матова лівий</t>
  </si>
  <si>
    <t>Замок CB алюміній колір: срібний правий</t>
  </si>
  <si>
    <t>Замок CB алюміній колір: срібний</t>
  </si>
  <si>
    <t>Замок СВ пластик, хром. матовий</t>
  </si>
  <si>
    <t>Замок CB для скляних дверей пластик колір: золото</t>
  </si>
  <si>
    <t>Замок СВ пластик, колір: срібний</t>
  </si>
  <si>
    <t>Замок PC пластик колір: срібний лівий</t>
  </si>
  <si>
    <t>Замок PC пластик колір: нержавіюча сталь правий</t>
  </si>
  <si>
    <t>Замок PC пластик колір: срібний правий</t>
  </si>
  <si>
    <t>Замок PZ нержавіюч.с.т.,мат. лів.</t>
  </si>
  <si>
    <t>Замок PZ нержавіюч.ст.,мат.прав.</t>
  </si>
  <si>
    <t>Замок PC алюміній колір: срібний правий</t>
  </si>
  <si>
    <t>Замок PC алюміній колір: срібний лівий</t>
  </si>
  <si>
    <t>Замок PZ нержавіюч.ст.,мат.</t>
  </si>
  <si>
    <t>Замок РС пластик, нержавіюча сталь</t>
  </si>
  <si>
    <t>Замок PC для скляних дверей модель 102 пластик колір: золото</t>
  </si>
  <si>
    <t>Замок РС пластик, колір: срібний</t>
  </si>
  <si>
    <t>Замок WC пластик колір: срібний лівий</t>
  </si>
  <si>
    <t>Замок WC пластик колір: срібний правий</t>
  </si>
  <si>
    <t>Замок WC алюміній колір: срібний лівий</t>
  </si>
  <si>
    <t>Замок WC нержавіюча сталь матовий правий</t>
  </si>
  <si>
    <t>Замок WC алюміній колір: срібний правий</t>
  </si>
  <si>
    <t>Замок WC нержавіюча сталь матова лівий</t>
  </si>
  <si>
    <t>Замок WC для скляних дверей нержавіюча сталь матова правий</t>
  </si>
  <si>
    <t>Засувка для скляних дверей 8-10мм алюміній колір: срібний</t>
  </si>
  <si>
    <t>Засувка для скляних дверей лат. хром. пласт.полір.</t>
  </si>
  <si>
    <t>Відповідна частина до замка для скляних дверей, нержавіюча сталь матова</t>
  </si>
  <si>
    <t>Сполучний корпус сріблястий з кришками з алюмінію</t>
  </si>
  <si>
    <t>Відповідна частина до замка для скляних дверей, пластик колір: хром матовий</t>
  </si>
  <si>
    <t>Відповідна частина до замка для скляних дверей, пластик, колір: золотий</t>
  </si>
  <si>
    <t>Відповідна частина до засувки для скляних дверей 8-10мм алюміній колір: срібний</t>
  </si>
  <si>
    <t>Затискач для скла кутовий латунь хромована полірована 50х54мм</t>
  </si>
  <si>
    <t>Затискач для скла 180° латунь хромована полірована 50х102мм</t>
  </si>
  <si>
    <t>Накладка для петлі 1040 золотий колір поліров.</t>
  </si>
  <si>
    <t>Накладка для петлі 1040 колір нержавіюч. ст. мат.</t>
  </si>
  <si>
    <t>Накладка для петлі 1040 колір мат.</t>
  </si>
  <si>
    <t>Накладка для петель з італійською планкою корпусу колір хромат.</t>
  </si>
  <si>
    <t>Петля для душової кабіни 135° латунь хромована полірована для скла 6-8мм</t>
  </si>
  <si>
    <t>Накладка для петель з італійською планкою корпусу колір золото</t>
  </si>
  <si>
    <t>Накладка для петлі -колір нержавіюч. ст.</t>
  </si>
  <si>
    <t>Фіксатор на стелі для петлі з'єднувальної з кріпленням на стелі нержавіюч.ст. мат.</t>
  </si>
  <si>
    <t>Петля для дверей в ванну кімнату,коричн, хром., по</t>
  </si>
  <si>
    <t>Кріпильний елемент на підлозі для горизонт. бокової планки</t>
  </si>
  <si>
    <t>Накладка для петлі без кольору</t>
  </si>
  <si>
    <t>Накладка для петлі 1070 колір нержавіюч. ст. мат.</t>
  </si>
  <si>
    <t>Накладка для петлі 1070 колір мат.</t>
  </si>
  <si>
    <t>Ручка - кнопка для скляних дверей, сталь коричн.хром, полір.32x40мм</t>
  </si>
  <si>
    <t>Ручка для плоских дверей нержавіюч.сталь мат.8мм</t>
  </si>
  <si>
    <t>Ручка для плоских дверей нержавіюч.сталь полірована.10мм</t>
  </si>
  <si>
    <t>Ручка для плоских дверей латунь хром. мат.8мм</t>
  </si>
  <si>
    <t>Ручка для плоских дверей, латунь, хромов, мат.10мм</t>
  </si>
  <si>
    <t>Ручка-кнопка для скляних дверей латунь хром.поліров. 25x25мм</t>
  </si>
  <si>
    <t>Замок для розсувних дверей РС латунь хромована матова</t>
  </si>
  <si>
    <t>Замок для розсувних дверей PC латунь нікельована матова</t>
  </si>
  <si>
    <t>Відповідна частина до замка латунь хромована матова</t>
  </si>
  <si>
    <t>Відповідна частина до замка латунь нікельована матова</t>
  </si>
  <si>
    <t>Відповідна планка плоска хромована матова 30х100 мм</t>
  </si>
  <si>
    <t>Відповідна планка плоска нікельована матова 30х100 мм</t>
  </si>
  <si>
    <t>Замок PC для розсувних дверей латунь хромована матова</t>
  </si>
  <si>
    <t>Замок PC для розсувних скляних дверей, корпус - латунь нікельована матова</t>
  </si>
  <si>
    <t>Відповідна частина до замка для скляних дверей, латунь нікельована матова</t>
  </si>
  <si>
    <t>Комплект замка UV з петлями з 2-ох частин, кришки алюміній колір нержавіюча сталь модель 202</t>
  </si>
  <si>
    <t>Комплект замка UV з петлями з 3-ох частин, кришки алюміній колір сріблястий модель 302</t>
  </si>
  <si>
    <t>Комплект замка UV алюм.,хром.,полір. 3-част.</t>
  </si>
  <si>
    <t>Комплект замка UV алюм.,хром.,мат. 3-част.</t>
  </si>
  <si>
    <t>Комплект замка UV з петлями з 3-ох частин, кришки алюміній колір нержавіюча сталь модель 302</t>
  </si>
  <si>
    <t>Комплект замка з 3-х частин UV нержавіюча сталь матова</t>
  </si>
  <si>
    <t>Комплект замка CB з петлями з 2-ох частин, кришки алюміній колір нержавіюча сталь модель 202</t>
  </si>
  <si>
    <t>Комплект замка CB нерж.сталь матова, модель 203, 3-част.</t>
  </si>
  <si>
    <t>Комплект замка CB з петлями з 3-ох частин, кришки алюміній колір сріблястий модель 302</t>
  </si>
  <si>
    <t>Комплект замка CB з петлями з 3-ох частин, кришки алюміній хромований полірований модель 302</t>
  </si>
  <si>
    <t>Комплект замка CB з петлями з 3-ох частин, кришки алюміній хромований матовий модель 302</t>
  </si>
  <si>
    <t>Комплект замка CB з петлями з 3-ох частин, кришки алюміній колір нержавіюча сталь модель 302</t>
  </si>
  <si>
    <t>Комплект замка PC алюм.,срібляст.2-част.</t>
  </si>
  <si>
    <t>Комплект замка PC з петлями з 2-ох частин, кришки алюміній колір золотистий модель 202</t>
  </si>
  <si>
    <t>Комплект замка PC з петлями з 3-ох частин, кришки алюміній колір сріблястий модель 302</t>
  </si>
  <si>
    <t>Комплект замка PC алюм.,хром..пол.3-част.</t>
  </si>
  <si>
    <t>Комплект замка PC алюм.,хром.,мат. 3-част.</t>
  </si>
  <si>
    <t>Комплект замка РС алюм.колір нержав.ст. 3-част.MODELL203</t>
  </si>
  <si>
    <t>Комплект відповідного корпусу з петлями з двох частин нержавіюча сталь матова MODELL202</t>
  </si>
  <si>
    <t>Комплект відповідного корпусу з петлями, алюміній хромоваий матовий (2 частини)</t>
  </si>
  <si>
    <t>Комплект відповідного корпусу з петлями, алюміній, колір: нержавіюча сталь (2 частини)</t>
  </si>
  <si>
    <t>Комплект відповідного корпусу з петлями, алюміній колір: нержавіюча сталь (3 частини)</t>
  </si>
  <si>
    <t>Відповідна частина нержавіюча сталь матова з 3-х частин</t>
  </si>
  <si>
    <t>Петля для скляних дверей нерж.ст.мат.2-част.</t>
  </si>
  <si>
    <t>Петля для скляних дверей алюм.срібляст.2-част.</t>
  </si>
  <si>
    <t>Петля для скляних дверей алюм.хром.поліров.2-част.</t>
  </si>
  <si>
    <t>Петля для скляних дверей алюм.хром.мат 2-част.</t>
  </si>
  <si>
    <t>Петля для скляних дверей алюм.колір нержавіюч.ст.2-част.</t>
  </si>
  <si>
    <t>Петля для скляних дверей алюм.колір золотий 2-част.</t>
  </si>
  <si>
    <t>Петля нержавіюча сталь матова для скла 8-10мм</t>
  </si>
  <si>
    <t>Замок UV алюміній хром. матовий</t>
  </si>
  <si>
    <t>Замок UV, кришки алюмінієві, колір нержавіючої сталі</t>
  </si>
  <si>
    <t>Замок UV нержавіюча сталь матовий</t>
  </si>
  <si>
    <t>Замок СВ алюміній хромований матовий</t>
  </si>
  <si>
    <t>Замок РС алюміній, колір: золотий</t>
  </si>
  <si>
    <t>Відповідна планка/корпус алюм.срібляст.</t>
  </si>
  <si>
    <t>Відповідна планка/корпус алюм хром.поліров.</t>
  </si>
  <si>
    <t>Відповідна планка/корпус алюм хром.мат.</t>
  </si>
  <si>
    <t>Відповідна планка/корпус алюм колір нержавіюч.ст.</t>
  </si>
  <si>
    <t>Відповідна планка/корпус алюм колір золотий</t>
  </si>
  <si>
    <t>Відповідна планка/корпус нержавіюча сталь матова</t>
  </si>
  <si>
    <t>Петля для дверей кут розкриття 105° нержавіюч.ст.</t>
  </si>
  <si>
    <t>Комплект ручок 8, алюміній колір: срібний</t>
  </si>
  <si>
    <t>Комплект дверних ручок 8 мм нержавіюча сталь, матова</t>
  </si>
  <si>
    <t>Комплект ARCOS STUDIO для замка UV алюмінієвий колір: нержавіюча сталь 2-і частини</t>
  </si>
  <si>
    <t>Комплект для замку UV алюм.,срібляст.2-част.</t>
  </si>
  <si>
    <t>Комплект для замку UV латунь,хром.,полір. 2-част.</t>
  </si>
  <si>
    <t>Комплект замка UV лат.поліров.2-част.ARCOSSTUDIO</t>
  </si>
  <si>
    <t>Комплект замка UV алюміній колір: нержавіюча сталь (3 частини)</t>
  </si>
  <si>
    <t>Комплект замка UV алюміній колір: срібний (3 частини)</t>
  </si>
  <si>
    <t>Комплект замка UV латунь хромована полірована (3 частини)</t>
  </si>
  <si>
    <t>Комплект замка UV латунь полірована (3 частини)</t>
  </si>
  <si>
    <t>Комплект замка UV алюм.колір нержавіюч.ст.2-част.STUDIORONDO§10.10</t>
  </si>
  <si>
    <t>Комплект замка UV латунь хром.поліров.2-част.STUDIORONDO§10.10</t>
  </si>
  <si>
    <t>Комплект замка UV лат.поліров.2-част.STUDIORONDO§10.10</t>
  </si>
  <si>
    <t>Комплект замка UV алюм. колір нержавіюч.сталь з 3 частин</t>
  </si>
  <si>
    <t>Комплект замка UV алюм.колір нержавіюч.ст.2-част.STUDIOGALA§19.121</t>
  </si>
  <si>
    <t>Комплект STUDIO GALA для замка UV алюмінієвий колір: срібний 2-і частини</t>
  </si>
  <si>
    <t>Комплект замка UV лат.хром.полір.2-част.STUDIOGALA§19.121</t>
  </si>
  <si>
    <t>Комплект для замку UV латунь,хром.,полір. 3-част.</t>
  </si>
  <si>
    <t>Комплект замка CB алюм.срібляст.2-част.ARCOSSTUDIO§24.10</t>
  </si>
  <si>
    <t>Комплект замка CB латунь хром.поліров.2-част.ARCOSSTUDIO§24.10</t>
  </si>
  <si>
    <t>Комплект замка CB латунь поліров.2-част.ARCOSSTUDIO§24.10</t>
  </si>
  <si>
    <t>Комплект замка CB алюміній, колір: нержавіюча сталь (3 частини)</t>
  </si>
  <si>
    <t>Комплект замка CB алюміній, колір: срібний (3 частини)</t>
  </si>
  <si>
    <t>Комплект замка CB латунь, хромований полірований (3 частини)</t>
  </si>
  <si>
    <t>Комплект замка CB латунь полірована (3 частини)</t>
  </si>
  <si>
    <t>Комплект замка CB алюм. колір нерж.ст.2-част.STUDIORONDO§10.10</t>
  </si>
  <si>
    <t>Комплект замка CB алюм.срібляст.2-част.STUDIORONDO§10.10</t>
  </si>
  <si>
    <t>Комплект замка CB лат.хром.поліров.2-част.STUDIORONDO§10.10</t>
  </si>
  <si>
    <t>Комплект замка CB лат.поліров.2-част.STUDIORONDO§10.10</t>
  </si>
  <si>
    <t>Комплект замка CB алюміній колір: нержавіюча сталь (3 частини)</t>
  </si>
  <si>
    <t>Комплект замка CB алюміній колір: срібний (3 частини)</t>
  </si>
  <si>
    <t>Комплект замка CB латунь хроована полірована (3 частини)</t>
  </si>
  <si>
    <t>Комплект замка CB алюм.колір нерж.ст.2-част.STUDIOGALA§19.123</t>
  </si>
  <si>
    <t>Комплект замка CB алюм.срібляст.2-част.STUDIOGALA§19.123</t>
  </si>
  <si>
    <t>Комплект замка CB лат.хром.поліров.2-част.STUDIOGALA§19.123</t>
  </si>
  <si>
    <t>Комплект замка CB латунь поліров.2-част. STUDIOGALA§19.123</t>
  </si>
  <si>
    <t>Замок врізний для міжкімн. дверей алюм.нержав. ст.</t>
  </si>
  <si>
    <t>Комплект замка PC алюм.колір нержавіюч.ст.2-част.ARCOSSTUDIO§24.10</t>
  </si>
  <si>
    <t>Комплект для замку PC латунь,хром.,полір. 2-част.</t>
  </si>
  <si>
    <t>Комплект замка PC латунь поліров.2-част. ARCOSSTUDIO§24.10</t>
  </si>
  <si>
    <t>Комплект замка PC алюміній, колір: нержавіюча сталь (3 частини)</t>
  </si>
  <si>
    <t>Комплект замка РС латунь, хромована полірована (3 частини)</t>
  </si>
  <si>
    <t>Комплект замка РС латунь полірована (3 частини)</t>
  </si>
  <si>
    <t>Комплект замка PC алюм.колір нержавіюч.ст.2-част.STUDIORONDO§10.10</t>
  </si>
  <si>
    <t>Комплект замка PC алюм.срібляст.2-част.STUDIORONDO§10.10</t>
  </si>
  <si>
    <t>Комплект замка PC латунь хром.поліров.2-част.STUDIORONDO§10.10</t>
  </si>
  <si>
    <t>Комплект замка PC латунь поліров.2-част.STUDIORONDO§10.10</t>
  </si>
  <si>
    <t>Комплект замка PC алюміній, колір: срібний (3 частини)</t>
  </si>
  <si>
    <t>Комплект замка PC латунь хромована полірована (3 частини)</t>
  </si>
  <si>
    <t>Комплект замка PC латунь полірована (3 частини)</t>
  </si>
  <si>
    <t>Комплект замка PC алюм.колір нержавіюч.ст.2-част.STUDIOGALA§19.122</t>
  </si>
  <si>
    <t>Комплект замка PC алюм.срібляст.2-част.STUDIOGALA§19.122</t>
  </si>
  <si>
    <t>Комплект замка PC лат.хром.поліров.2-част.STUDIOGALA§19.122</t>
  </si>
  <si>
    <t>Комплект замка PC лат.поліров.2-част.STUDIOGALA§19.122</t>
  </si>
  <si>
    <t>Комплект для замку PC латунь,хром.,полір.3-част.</t>
  </si>
  <si>
    <t>Комплект замків PC для ванної кімнати алюміній колір нержавіюча сталь 2 частини Studio Classic</t>
  </si>
  <si>
    <t>Комплект замка WC алюм.колір нерж.ст.2-част.ARCOSSTUDIO§24.10</t>
  </si>
  <si>
    <t>Комплект для замку WC алюм.,срібляст. 2-част.</t>
  </si>
  <si>
    <t>Комплект для замку WC латунь,хром.,полір. 2-част.</t>
  </si>
  <si>
    <t>Комплект замка WC лат.поліров.2-част.ARCOSSTUDIO§24.10</t>
  </si>
  <si>
    <t>Комплект замка WC з 3-ох частин ARCOSSTUDIO§24.20</t>
  </si>
  <si>
    <t>Комплект замка WC алюміній колір: срібний (3 частини)</t>
  </si>
  <si>
    <t>Комплект замка WC латунь хромована полірована (3 частини)</t>
  </si>
  <si>
    <t>Комплект замка WC латунь полірована (3 частини)</t>
  </si>
  <si>
    <t>Комплект замка WC алюм.колір нержавіюч.ст 2-част.STUDIORONDO§10.10</t>
  </si>
  <si>
    <t>Комплект замка WC алюм.срібляст.2-част.STUDIORONDO§10.10</t>
  </si>
  <si>
    <t>Комплект замка WC лат.хром.поліров.2-част.STUDIORONDO§10.10</t>
  </si>
  <si>
    <t>Комплект замка WC лат.поліров.2-част.STUDIORONDO§10.10</t>
  </si>
  <si>
    <t>Комплект замка для скляних дверей ванної кімнати з 3 частин алюміній колір нержавіюч.сталь</t>
  </si>
  <si>
    <t>Комплект замків для ванної кімнати алюм. колір срібляст. 2-стор.STUDIOCLASSIC§10.</t>
  </si>
  <si>
    <t>Замок UV алюміній колір: нержавіюча сталь</t>
  </si>
  <si>
    <t>Замок UV алюм.,срібл.</t>
  </si>
  <si>
    <t>Замок UV латунь,хром.,полір.</t>
  </si>
  <si>
    <t>Замок UV латунь полірована</t>
  </si>
  <si>
    <t>Замок UV алюмінієвий колір: нержавіюча сталь</t>
  </si>
  <si>
    <t>Замок UV латунь хромована полірована</t>
  </si>
  <si>
    <t>Замок для скляних дверей UV, лівий, колір нержавіючої сталі</t>
  </si>
  <si>
    <t>Замок для скляних дверей UV, правий, колір нержавіючої сталі</t>
  </si>
  <si>
    <t>Замок СВ алюміній колір: нержавіюча сталь</t>
  </si>
  <si>
    <t>Замок СВ алюміній колір: срібний</t>
  </si>
  <si>
    <t>Замок СВ латунь хромована полірована</t>
  </si>
  <si>
    <t>Замок СВ латунь полірована</t>
  </si>
  <si>
    <t>Замок СВ алюміній, колір: нержавіюча сталь</t>
  </si>
  <si>
    <t>Замок СВ алюміній, колір: срібний</t>
  </si>
  <si>
    <t>Замок з проф. циліндром алюм. колір нержавіюч. сталь .ARCOSSTUDIO§24.20</t>
  </si>
  <si>
    <t>Замок PC алюм.,срібляст.</t>
  </si>
  <si>
    <t>Замок PC латунь, хромований</t>
  </si>
  <si>
    <t>Замок PC латунь полірована</t>
  </si>
  <si>
    <t>Замок PC алюміній колір: нержавіюча сталь</t>
  </si>
  <si>
    <t>Замок РС алюміній колір: срібний</t>
  </si>
  <si>
    <t>Замок РС латунь хромована полірована</t>
  </si>
  <si>
    <t>Замок РС латунь полірована</t>
  </si>
  <si>
    <t>Замок PC латунь,хром.,полір.</t>
  </si>
  <si>
    <t>Замок для скляних дверей PC, лівий, колір нержавіючої сталі</t>
  </si>
  <si>
    <t>Замок для скляних дверей PC, правий, колір нержавіючої сталі</t>
  </si>
  <si>
    <t>Замок WC алюміній колір: нержавіюча сталь 66мм</t>
  </si>
  <si>
    <t>Замок WC алюмінієвий колір: срібний 66мм</t>
  </si>
  <si>
    <t>Замок WC латунь хромована полірована 66мм</t>
  </si>
  <si>
    <t>Замок WC латунь полірована 66мм</t>
  </si>
  <si>
    <t>Замок для ванної кімнати алюм. колір нержавіюч. сталь STUDIORONDO§10.20</t>
  </si>
  <si>
    <t>Замок для скляних дверей WC, лівий, колір нержавіючої сталі</t>
  </si>
  <si>
    <t>Замок WC алюмінієвий колір: нержавіюча сталь</t>
  </si>
  <si>
    <t>Замок WC алюмінієвий колір: срібний</t>
  </si>
  <si>
    <t>Відповідна частина алюміній колір: нержавіюча сталь модель 24.220</t>
  </si>
  <si>
    <t>Відповідна частина алюміній колір: срібний</t>
  </si>
  <si>
    <t>Відповідна частина до замка алюміній колір: срібний</t>
  </si>
  <si>
    <t>Відповідна частина до замка латунь хромована полірована</t>
  </si>
  <si>
    <t>Відповідна частина до замка латунь полірована</t>
  </si>
  <si>
    <t>Петля в комплекті алюм.колір нерж. сталі для .2-створок ARCOSSTUDIO§24.23</t>
  </si>
  <si>
    <t>Петля в комплекті, алюм.,срібляст. 2-част.</t>
  </si>
  <si>
    <t>Петля в комплекті,латунь, хром.,полір.2-част.</t>
  </si>
  <si>
    <t>Комплект петель латунь полірована (2 частини)</t>
  </si>
  <si>
    <t>Комплект петель алюміній колір: срібний (3 частини)</t>
  </si>
  <si>
    <t>Петля в комплекті, латунь,полір.3-част.</t>
  </si>
  <si>
    <t>8010 Петля для внутрішніх дверей BILOBA з регулюванням швидкості закриття мат.</t>
  </si>
  <si>
    <t>Комплект петель алюміній колір: нержавіюча сталь (2 частини)</t>
  </si>
  <si>
    <t>Комплект петель алюміній колір: срібний (2 частини)</t>
  </si>
  <si>
    <t>Комплект петель латунь хромована полірована (2 частини)</t>
  </si>
  <si>
    <t>8010 Петля для внутрішніх дверей BILOBA з регулюванням швидкості закриття з напил.</t>
  </si>
  <si>
    <t>Петля алюмінієва колір: нержавіюча сталь для скла 8-10мм</t>
  </si>
  <si>
    <t>Петля в комплекті, хром,полір3-част.</t>
  </si>
  <si>
    <t>Петля для скляних дверей латунь полірована для скла 8-10мм</t>
  </si>
  <si>
    <t>Петля для скляних дверей 8мм в комплекті (2 частини), латунь хромована</t>
  </si>
  <si>
    <t>Комплект петель алюміній колір: нержавіюча сталь (3 частини)</t>
  </si>
  <si>
    <t>Комплект ручок для дверей алюмін. нержав. сталь</t>
  </si>
  <si>
    <t>Комплект ручок для дверей,алюм,срібляст.</t>
  </si>
  <si>
    <t>Рігель закріплюючий нерж. сталь для скляних дверей товщина скла 8 мм</t>
  </si>
  <si>
    <t>Рігель закріплюючий для скляних дверей товщина скла 8 мм</t>
  </si>
  <si>
    <t>Пластикова вставка для ручок D=16 мм</t>
  </si>
  <si>
    <t>Комплект ручок ARCOS алюмінієвих колір: нержавіюча сталь</t>
  </si>
  <si>
    <t>Відповідна частина до замку, алюм.,срібляст.</t>
  </si>
  <si>
    <t>Відповідна частина до замку, алюм.,колір: нерж. сталь</t>
  </si>
  <si>
    <t>Фурнітура поворотна BEYOND коротка для скла 10мм алюмінієва колір: нержавіюча сталь</t>
  </si>
  <si>
    <t>Фурнітура поворотна BEYOND коротка для скла 10мм алюміній колір: срібний</t>
  </si>
  <si>
    <t>Фурнітура поворотна BEYOND коротка для скла 12 мм алюмінієва колір: нержавіюча сталь</t>
  </si>
  <si>
    <t>Відповідна частина петлі для кріплення в стіні 10 мм, алюміній, колір: нержавіюча сталь</t>
  </si>
  <si>
    <t>Відповідна частина петлі для кріплення в стіні 10 мм, алюміній, колір: срібний</t>
  </si>
  <si>
    <t>Відповідна частина петлі для кріплення в стіні 12 мм, алюміній, колір: нержавіюча сталь</t>
  </si>
  <si>
    <t>Відповідна частина петлі для кріплення в стіні 12 мм, алюміній, колір: срібний</t>
  </si>
  <si>
    <t>Рамна частина петлі BEYOND з кріпленням скло/скло 10мм алюміній колір: нержавіюча сталь</t>
  </si>
  <si>
    <t>Відповідна частина петлі для кріплення з склом 10 мм, алюміній, колір: срібний</t>
  </si>
  <si>
    <t>Відповідна частина петлі для кріплення з склом 12 мм, алюміній, колір: срібний</t>
  </si>
  <si>
    <t>Фурнітура поворотна BEYOND довга для скла 10мм алюміній колір: нержавіюча сталь</t>
  </si>
  <si>
    <t>Фурнітура поворотна BEYOND довга для скла 10мм алюміній колір: срібний</t>
  </si>
  <si>
    <t>Фурнітура поворотна BEYOND довга для скла 12мм алюміній колір: нержавіюча сталь</t>
  </si>
  <si>
    <t>Фурнітура поворотна BEYOND довга для скла 12мм алюміній колір: срібний</t>
  </si>
  <si>
    <t>З'єднувач BEYOND скло/скло 10/12мм пластик чорний</t>
  </si>
  <si>
    <t>Підшипник верхній алюмінієвий 25мм D30мм</t>
  </si>
  <si>
    <t>Підшипник нижній нержавіюча сталь матовий</t>
  </si>
  <si>
    <t>Підшипник верхній з регулюванням алюміній 25мм D30мм</t>
  </si>
  <si>
    <t>Петля алюмінієва колір: нержавіюча сталь кріплення до стіни</t>
  </si>
  <si>
    <t>Фурнітура для 1-створч.маятникових дверей Visur з суцільного скла для товщ.10-12мм алюм. вага дверей 85 кг</t>
  </si>
  <si>
    <t>Фурнітура для 2-створч.маятникових дверей Visur з суцільного скла для товщ.10-12мм алюм. вага дверей 85 кг</t>
  </si>
  <si>
    <t>Замок PC для скляних дверей алюмінієвий колір: нержавіюча сталь для скла 8-10мм</t>
  </si>
  <si>
    <t>Замок PC для скляних дверей алюмінієвий колір: срібний для скла 8-10мм</t>
  </si>
  <si>
    <t>Відповідна частина до замка для скляних дверей алюмінієва колір: нержавіюча сталь для скла 8-10мм</t>
  </si>
  <si>
    <t>Відповідна частина до замка для скляних дверей алюмінієва колір: срібний для скла 8-10мм</t>
  </si>
  <si>
    <t>Тримач скла кутовий лівий під ребро нержавіюча сталь матова</t>
  </si>
  <si>
    <t>Тримач скла кутовий правий під ребро нержавіюча сталь матова</t>
  </si>
  <si>
    <t>Кріплення верхнє для дверей, що відкриваються в обидві сторони нержавіюч.ст. мат.</t>
  </si>
  <si>
    <t>Стопор дверний нержавіюч.ст.мат.</t>
  </si>
  <si>
    <t>Верхній дверний стопор для кріплення на склі нержавіюча сталь матова</t>
  </si>
  <si>
    <t>Кріплення для підлоги нержавіюч.ст.мат.</t>
  </si>
  <si>
    <t>Замок RZ латунь хромована матова</t>
  </si>
  <si>
    <t>Петля для дверей, що відкр.в об.сторони кут розкр.90гр. в об.стор.товщ.8,10 або 12мм нав.до 60 кг ал.нерж.ст.</t>
  </si>
  <si>
    <t>Комплект фурнітури AGILE 150</t>
  </si>
  <si>
    <t>Замикаючий профіль настінний та для стелі для з'єдн. 2 стац. скляних перегор. з примик. до стіни кришка з нерж.ст.</t>
  </si>
  <si>
    <t>Профіль пристінний для скла затискний, нержавіюча сталь, 3000мм</t>
  </si>
  <si>
    <t>Профіль настінний алюм. хром. поліров.</t>
  </si>
  <si>
    <t>Петля для душової кабіни на стіну пряма для скла 8мм латунь хромована полірована</t>
  </si>
  <si>
    <t>Петля для душової кабіни для скла 8мм 90° латунь хромована полірована</t>
  </si>
  <si>
    <t>Петля для душових кабін латунь хром. поліров. 135°</t>
  </si>
  <si>
    <t>Петля для скляних дверей нержавіюч.ст.мат.</t>
  </si>
  <si>
    <t>Замок PC нержавіюча сталь матова DIN лівий 2 частини</t>
  </si>
  <si>
    <t>Замок PC нержавіюча сталь матова DIN правий</t>
  </si>
  <si>
    <t>Ручки для дверей алюміній, колір срібний анодований 8мм</t>
  </si>
  <si>
    <t>Ручка для дверей алюміній колір: срібний анодований 8мм</t>
  </si>
  <si>
    <t>Набір петель для скляних дверей сталь, хромована матова з 3-ох частин ліва VG3990</t>
  </si>
  <si>
    <t>Набір петель для скляних дверей сталь, хромована матова з 3-ох частин права VG3990</t>
  </si>
  <si>
    <t>Набір петель для скляних дверей сталь, хромована матова з 3-ох частин ліва VG3990 K</t>
  </si>
  <si>
    <t>Набір петель для скляних дверей сталь, хромована матова з 3-ох частин права VG3990K</t>
  </si>
  <si>
    <t>Набір петель для скляних дверей сталь, хромована матова з 3-ох частин VXG7990/100ERN</t>
  </si>
  <si>
    <t>Набір петель для скляних дверей сталь, хромована матова з 3-ох частин VXG7990/100N</t>
  </si>
  <si>
    <t>Набір петель для скляних дверей нержавіюча сталь матова з 3-ох частин VXG7990/100ERK</t>
  </si>
  <si>
    <t>Набір петель для скляних дверей нержавіюча сталь, матова з 3-ох частин VXG7990/120</t>
  </si>
  <si>
    <t>Набір петель для скляних дверей сталь, хромована матова з 3-ох частин VXG7990/120</t>
  </si>
  <si>
    <t>Набір петель для скляних дверей нержавіюча сталь, матова з 3-ох частин VXG7990/120K</t>
  </si>
  <si>
    <t>Набір петель для скляних дверей сталь, хромована матова з 3-ох частин VXG7990/120K</t>
  </si>
  <si>
    <t>Набір петель для скляних дверей нержавіюча сталь, матова з 3-ох частин VNG7780/100</t>
  </si>
  <si>
    <t>Комплект петель нерж. сталь, мат (2 частини)</t>
  </si>
  <si>
    <t>Петля алюміній колір: срібний 2 част.</t>
  </si>
  <si>
    <t>Комплект петель алюміній, колір: срібний (3 частини)</t>
  </si>
  <si>
    <t>Петля для скла 8-12мм, нержавіюча сталь матова</t>
  </si>
  <si>
    <t>Комплект петель нержавіюча сталь, матова (3 частини)</t>
  </si>
  <si>
    <t>Комплект петель нержавіюча сталь, матова (2 частини)</t>
  </si>
  <si>
    <t>Комплект петель алюміній колір срібний (2 частини)</t>
  </si>
  <si>
    <t>Петлі для душової кабіни алюміній колір нержавіюча сталь</t>
  </si>
  <si>
    <t>Петлі для душової кабіни алюміній колір срібний</t>
  </si>
  <si>
    <t>Петлі для скла нержавіюча сталь матова</t>
  </si>
  <si>
    <t>Петля для скла 8-12мм, нержавіюча сталь полірована</t>
  </si>
  <si>
    <t>Замок PС нержавіюча сталь матова лівий</t>
  </si>
  <si>
    <t>Замок UV нержавіюча сталь матовий лівий</t>
  </si>
  <si>
    <t>Замок PС нержавіюча сталь матова правий</t>
  </si>
  <si>
    <t>Замок СB нержавіюча сталь матова правий</t>
  </si>
  <si>
    <t>Замок РС нержавіюча сталь матова</t>
  </si>
  <si>
    <t>Замок РС алюміній колір: срібний лівий</t>
  </si>
  <si>
    <t>Замок BB нержавіюча сталь матова</t>
  </si>
  <si>
    <t>Замок WC нержавіюча сталь матова правий</t>
  </si>
  <si>
    <t>Замок PC нержавіюча сталь матова правий</t>
  </si>
  <si>
    <t>Комплект замка UV нержавіюча сталь матова (2 частини)</t>
  </si>
  <si>
    <t>Комплект замка UV алюміній колір: срібний (2 частини)</t>
  </si>
  <si>
    <t>Комплект замка UV нержавіюча сталь матова (3 частини)</t>
  </si>
  <si>
    <t>Комплект замка CB модель GHR 102 нержавіюча сталь матова (2 частини)</t>
  </si>
  <si>
    <t>Комплект замка РС алюміній колір: срібний (2 частини)</t>
  </si>
  <si>
    <t>Комплект замка СВ нержавіюча сталь матова (3 частини)</t>
  </si>
  <si>
    <t>Комплект замка СВ алюміній колір: срібний (3 частини)</t>
  </si>
  <si>
    <t>Комплект замка РС нержавіюча сталь матова (3 частини) по DIN лівий</t>
  </si>
  <si>
    <t>Комплект замка РС алюміній колір: срібний (3 частини)</t>
  </si>
  <si>
    <t>Комплект замка РС нержавіюча сталь матова (3 частини)</t>
  </si>
  <si>
    <t>Комплект замка РС алюміній, колір: срібний (3 частини)</t>
  </si>
  <si>
    <t>Комплект замка WС нержавіюча сталь матова (3 частини)</t>
  </si>
  <si>
    <t>Комплект замка UV нержавіюча сталь матова (3 частини) лівий</t>
  </si>
  <si>
    <t>Комплект замка PС нержавіюча сталь матова (3 частини) правий</t>
  </si>
  <si>
    <t>Комплект замка CB модель GHR 202 нержавіюча сталь матова (2 частини)</t>
  </si>
  <si>
    <t xml:space="preserve">Комплект замка PС нержавіюча сталь матова (2 частини) </t>
  </si>
  <si>
    <t xml:space="preserve">Комплект замка PС алюміній колір срібний (2 частини) </t>
  </si>
  <si>
    <t xml:space="preserve">Комплект замка СB нержавіюча сталь матова (3 частини) </t>
  </si>
  <si>
    <t xml:space="preserve">Комплект замка PС нержавіюча сталь матова (3 частини) </t>
  </si>
  <si>
    <t>Комплект замка PС алюміній анодований (3 частини)</t>
  </si>
  <si>
    <t>Циліндр з поворотником /WC</t>
  </si>
  <si>
    <t>Циліндр з поворотником / WC</t>
  </si>
  <si>
    <t>Ручка врізна нержавіюча сталь матова 65мм</t>
  </si>
  <si>
    <t>Ручка врізна алюміній колір срібний 65мм</t>
  </si>
  <si>
    <t>Ручка врізна алюміній нержавіюча сталь, анодована 70х70мм</t>
  </si>
  <si>
    <t>Ручка врізна алюміній сріблястий, анодована 70х70мм</t>
  </si>
  <si>
    <t>Відповідна частина до замка алюміній анодований</t>
  </si>
  <si>
    <t>Відповідна частина замка для скланих дверей, нержавіюча сталь матова</t>
  </si>
  <si>
    <t>Відповідна частина замка для скляних дверей, нержавіюча сталь матова</t>
  </si>
  <si>
    <t>Відповідна частина замка для скланих дверей ліва, нержавіюча сталь матова</t>
  </si>
  <si>
    <t>Відповідна частина замка для скланих дверей ліва, алюміній срібний</t>
  </si>
  <si>
    <t>Відповідна частина замка для скланих дверей права, нержавіюча сталь матова</t>
  </si>
  <si>
    <t>Відповідна частина замка для скланих дверей права, алюміній срібний</t>
  </si>
  <si>
    <t>Замок UV нержавіюча сталь матова</t>
  </si>
  <si>
    <t>Замок UV алюміній колір: срібний</t>
  </si>
  <si>
    <t>Замок PC алюміній колір: срібний</t>
  </si>
  <si>
    <t>Замок UV алюміній, колір: срібний</t>
  </si>
  <si>
    <t>Замок ВВ нержавіюча сталь матова</t>
  </si>
  <si>
    <t>Замок ВВ алюміній, колір: срібний</t>
  </si>
  <si>
    <t>Замок PZ нержавіюча сталь матова</t>
  </si>
  <si>
    <t xml:space="preserve">Замок РС алюміній, колір: срібний </t>
  </si>
  <si>
    <t>Замок UV нержавіюча сталь</t>
  </si>
  <si>
    <t>Замок UV алюміній колір срібний</t>
  </si>
  <si>
    <t>Замок PC нержавіюча сталь матова</t>
  </si>
  <si>
    <t>Замок СB нержавіюча сталь матова</t>
  </si>
  <si>
    <t>Комплект відповідної частини до замка і 2 петль для скляних дверей нержавіюча сталь матова</t>
  </si>
  <si>
    <t>Комплект відповідної частини до замка і 2 петль для скляних дверей алюміній анодований</t>
  </si>
  <si>
    <t>Комплект відповідної частини до замка і петель, алюміній колір: срібний (2 частини)</t>
  </si>
  <si>
    <t>Комплект відповідної частини до замка і петель, нержавіюча сталь матова (3 частини)</t>
  </si>
  <si>
    <t>Комплект відповідної частини до замка і 2 петель для скляних дверей, алюміній, колір:срібний</t>
  </si>
  <si>
    <t>Комплект відповідної частини до замка і петель для скляних дверей нержавіюча сталь матова (3 частини)</t>
  </si>
  <si>
    <t>Комплект відповідної частини до замка і петель для скляних дверей алюміній колір: срібний (3 частини)</t>
  </si>
  <si>
    <t>Комплект замка CB модель GHR 112 нержавіюча сталь матова (2 частини)</t>
  </si>
  <si>
    <t>Компдект замка РС для одного дверного полотна нержавіюча сталь матова 2 частини</t>
  </si>
  <si>
    <t>Компдект замка РС для одного дверного полотна нержавіюча сталь матова 3 частини</t>
  </si>
  <si>
    <t>Комплект замка РС для одного дверного полотна нержавіюча сталь матова 2 частини</t>
  </si>
  <si>
    <t>Петля для дв. душ.кабіни AquaSys пряма ром.пол.90град. кут розкр. в об.ст. для прик. до ст.нав.до 40 кг т.скла 8-12мм</t>
  </si>
  <si>
    <t>Петля 90° для скляних дверей скло/стіна нержавіюча сталь матова для скла 6-10мм</t>
  </si>
  <si>
    <t>Петля для дверей душ.кабіни AquaSys під кутом 90 гр.лат. хром. пол.90град. кут розкр. в об.стор.для прикруч. до стіни нав.до 40 кг товщ.скла 8-12мм</t>
  </si>
  <si>
    <t>Петля для дв. душ.кабіни AquaSys під кутом 135 лат.хром.пол.90град. кут розкр. в одну сторону для прик. до ст.нав.до 40 кг т.скла 8-12мм</t>
  </si>
  <si>
    <t>Петля для дв. душ.кабіни AquaSys під кутом 180 лат.хром.пол.90град. кут розкр. в одну сторону для прик. до ст.нав.до 40 кг т.скла 8-12мм</t>
  </si>
  <si>
    <t>Тримач для скла 8-12мм латунь хромована полірована заокруглений</t>
  </si>
  <si>
    <t>Тримач для скла 8-12мм латунь хромована полірована 90° заокруглений</t>
  </si>
  <si>
    <t>Тримач для скла 8-12мм кутовий латунь хромована полірована 90° заокруглений</t>
  </si>
  <si>
    <t>Тримач для скла 8-12мм латунь хромована полірована 180° заокруглений</t>
  </si>
  <si>
    <t>Петля для душової кабіни AQUASYS стіна/скло латунь хромована полірована 90°</t>
  </si>
  <si>
    <t>Петля для душової кабіни AQUASYS скло/скло латунь хромована полірована 180°</t>
  </si>
  <si>
    <t>Петля для душової кабіни AQUASYS скло/скло латунь хромована полірована 90°</t>
  </si>
  <si>
    <t xml:space="preserve">Комплект фурнітури для скляних розсувних дверей Banio 40 GF алюміній хромований полірований  1200 мм </t>
  </si>
  <si>
    <t xml:space="preserve">Комплект фурнітури для скляних розсувних дверей Banio 40 GF алюміній колір сріблястий  1200 мм </t>
  </si>
  <si>
    <t xml:space="preserve">Комплект фурнітури для скляних розсувних дверей Banio 40 GF алюміній хромований полірований  1500 мм </t>
  </si>
  <si>
    <t xml:space="preserve">Комплект фурнітури для скляних розсувних дверей Banio 40 GF алюміній колір сріблястий  1500 мм </t>
  </si>
  <si>
    <t xml:space="preserve">Комплект фурнітури для скляних розсувних дверей Banio 40 GFE алюміній хромований полірований  900 мм </t>
  </si>
  <si>
    <t xml:space="preserve">Комплект фурнітури для скляних розсувних дверей Banio 40 GFE алюміній колір сріблястий  900 мм </t>
  </si>
  <si>
    <t xml:space="preserve">Комплект фурнітури для скляних розсувних дверей Banio 40 GFE алюміній хромований полірований  1200 мм </t>
  </si>
  <si>
    <t xml:space="preserve">Комплект фурнітури для скляних розсувних дверей Banio 40 GFE алюміній колір сріблястий  1200 мм </t>
  </si>
  <si>
    <t>Циліндр з воротком /WC  M5*80мм</t>
  </si>
  <si>
    <t>Набір петель для скляних дверей нержавіюча сталь, матова з 3-ох частин GHX2100K</t>
  </si>
  <si>
    <t>Набір петель для скляних дверей нержавіюча сталь, матова з 3-ох частин GHX2100R</t>
  </si>
  <si>
    <t xml:space="preserve">Ручка перило нержавіюча сталь матова D 42,4 x 1500 мм </t>
  </si>
  <si>
    <t xml:space="preserve">Ручка перило клен  D 40 x 1500 мм </t>
  </si>
  <si>
    <t xml:space="preserve">Ручка перило бук D 40 x 1500 мм </t>
  </si>
  <si>
    <t xml:space="preserve">Ручка перило дуб D 40 x 1500 мм </t>
  </si>
  <si>
    <t xml:space="preserve">Ручка перило нержавіюча сталь матова D 42,4 x 2000 мм </t>
  </si>
  <si>
    <t xml:space="preserve">Ручка перило клен  D 40 x 2250 мм </t>
  </si>
  <si>
    <t xml:space="preserve">Ручка перило бук D 40 x 2250 мм </t>
  </si>
  <si>
    <t xml:space="preserve">Ручка перило дуб D 40 x 2250 мм </t>
  </si>
  <si>
    <t xml:space="preserve">Ручка перило нержавіюча сталь матова D 42,4 x 4000 мм </t>
  </si>
  <si>
    <t xml:space="preserve">Сполучна деталь нержавіюча сталь матова </t>
  </si>
  <si>
    <t xml:space="preserve">Конектор для повздовжнього з'єднання перила нержавіюча сталь  матова  2 шт. </t>
  </si>
  <si>
    <t xml:space="preserve">Конектор для повздовжнього з'єднання дерев'яного перила нержавіюча сталь  матова  2 шт. </t>
  </si>
  <si>
    <t xml:space="preserve">Заглушка на кутове з'єднання 55 мм </t>
  </si>
  <si>
    <t>Кутове з'єднання для перил клен 45°</t>
  </si>
  <si>
    <t>Кутове з'єднання для перил бук 45°</t>
  </si>
  <si>
    <t>Кутове з'єднання для перил дуб 45°</t>
  </si>
  <si>
    <t>Кутове з'єднання для перил клен 90°</t>
  </si>
  <si>
    <t>Кутове з'єднання для перил бук 90°</t>
  </si>
  <si>
    <t>Кутове з'єднання для перил дуб 90°</t>
  </si>
  <si>
    <t xml:space="preserve">Кінцева частина перила клен 90° ліва </t>
  </si>
  <si>
    <t xml:space="preserve">Кінцева частина перила бук 90° ліва </t>
  </si>
  <si>
    <t xml:space="preserve">Кінцева частина перила дуб 90° ліва </t>
  </si>
  <si>
    <t xml:space="preserve">Кінцева частина перила клен 90° права </t>
  </si>
  <si>
    <t>Кінцева частина перила бук 90° права</t>
  </si>
  <si>
    <t>Кінцева частина перила дуб 90° права</t>
  </si>
  <si>
    <t xml:space="preserve">Кінцева заглушка кругла 55 мм </t>
  </si>
  <si>
    <t xml:space="preserve">Заглушка кінцева півкругла клен D 40 мм </t>
  </si>
  <si>
    <t xml:space="preserve">Заглушка кінцева півкругла бук D 40 мм </t>
  </si>
  <si>
    <t xml:space="preserve">Заглушка кінцева півкругла дуб D 40 мм </t>
  </si>
  <si>
    <t xml:space="preserve">Розетка нержавіюча сталь матова 40 мм 2 шт. </t>
  </si>
  <si>
    <t xml:space="preserve">З'єднуючий шуруп чорний  M10 4 шт. </t>
  </si>
  <si>
    <t xml:space="preserve">З'єднуючий шуруп латунь  M10 4 шт. </t>
  </si>
  <si>
    <t xml:space="preserve">Шуруп кріпильний потайний для перил нержавіюча сталь матова D25x3,5 мм  20 шт. </t>
  </si>
  <si>
    <t xml:space="preserve">Шуруп кріпильний для перил нержавіюча сталь матова  M4x10 мм 20 шт. </t>
  </si>
  <si>
    <t xml:space="preserve">Розмітчик для  нарізки різьби  M10x0,75мм </t>
  </si>
  <si>
    <t>Штанга підтримуюча нержавіюча сталь матова</t>
  </si>
  <si>
    <t xml:space="preserve">Рамка одинарна для дверного терміналу 55 E22 колір нержавіюча сталь, плоский монтаж </t>
  </si>
  <si>
    <t xml:space="preserve">Рамка одинарна для дверного терміналу 55 E22 колір чисто білий, плоский монтаж </t>
  </si>
  <si>
    <t>Рамка одинарна для дверного терміналу 55 E22 колір алюміній, плоский монтаж</t>
  </si>
  <si>
    <t xml:space="preserve">Рамка подвійна для дверного терміналу 55 E22 колір нержавіюча сталь, плоский монтаж </t>
  </si>
  <si>
    <t xml:space="preserve">Рамка подвійна  для дверного терміналу 55 E22 колір чисто білий, плоский монтаж </t>
  </si>
  <si>
    <t xml:space="preserve">Рамка подвійна для дверного терміналу 55 E22 колір алюміній, плоский монтаж </t>
  </si>
  <si>
    <t>Рамка одинарна для дверного терміналу 55 E22 колір нержавіюча сталь</t>
  </si>
  <si>
    <t>Рамка одинарна для дверного терміналу 55 E22 колір чисто білий</t>
  </si>
  <si>
    <t>Рамка одинарна для дверного терміналу 55 E22 колір алюміній</t>
  </si>
  <si>
    <t xml:space="preserve">Рамка подвійна для дверного терміналу 55 E22 колір нержавіюча сталь </t>
  </si>
  <si>
    <t>Рамка подвійна  для дверного терміналу 55 E22 колір чисто білий</t>
  </si>
  <si>
    <t>Рамка подвійна для дверного терміналу 55 E22 колір алюміній</t>
  </si>
  <si>
    <t>Пластина з отвором для листів нержав. сталь 275x83мм</t>
  </si>
  <si>
    <t>Пластина з отвором для листів нержав. сталь чорна 285x85 мм</t>
  </si>
  <si>
    <t>Дверний дзвінок нержавіюча сталь матова круглий d=70мм</t>
  </si>
  <si>
    <t xml:space="preserve">Перило скоба нержавіюча сталь матова 20 мм </t>
  </si>
  <si>
    <t>Кнопка дверного дзвінка, нержавіюча сталь, матова D=50 мм</t>
  </si>
  <si>
    <t>Кнопка дверного дзвінка, латунь полірована РVD, d=50мм</t>
  </si>
  <si>
    <t>Дверний дзвінок нержавіюча сталь матова 30х68мм</t>
  </si>
  <si>
    <t>Дверний дзвінок латунь полірована PVD 30х68мм</t>
  </si>
  <si>
    <t>Дверний молоток, латунь полірована PVD</t>
  </si>
  <si>
    <t>Дверний молоток латунь полірована PVD</t>
  </si>
  <si>
    <t>Щілина для листів нержавіюча сталь 350мм</t>
  </si>
  <si>
    <t>Пластина з отвором для листів латунь полірована PVD 350мм</t>
  </si>
  <si>
    <t>Пластина з отвором для листів, внутр.частина, нержавіюча сталь матова 329мм</t>
  </si>
  <si>
    <t>Пластина з отвором для листів, внутр.частина, латунь полірована PVD 329мм</t>
  </si>
  <si>
    <t>Пластина з отвором для листів овальна нержавіюча сталь матова сталь 350мм</t>
  </si>
  <si>
    <t>Дверний дзвінок нержавіюча сталь матова круглий d=52мм</t>
  </si>
  <si>
    <t>Дверний дзвінок нержавіюча сталь матова овальний 64х30мм</t>
  </si>
  <si>
    <t>Пластина з отвором для листів алюміній колір срібний325x30мм</t>
  </si>
  <si>
    <t>Полоса FlexSpike зі шпильками (27 шт.) пластик прозорий 47,5х7,2х11см під шуруп</t>
  </si>
  <si>
    <t>Полоса FlexSpike зі шпильками (27 шт.) пластик прозорий 47,5х7,2х11см самоклейка</t>
  </si>
  <si>
    <t xml:space="preserve">Номер будинку "0" поліамід колір коричневий  80 165 мм </t>
  </si>
  <si>
    <t xml:space="preserve">Номер будинку "0" поліамід колір сірий 95  165 мм </t>
  </si>
  <si>
    <t xml:space="preserve">Номер будинку "0" поліамід колір білий 99 165 мм </t>
  </si>
  <si>
    <t xml:space="preserve">Номер будинку "4" поліамід колір коричневий  80 165 мм </t>
  </si>
  <si>
    <t xml:space="preserve">Номер будинку "4" поліамід колір сірий 95 165 мм </t>
  </si>
  <si>
    <t xml:space="preserve">Номер будинку "4" поліамід колір білий  99 165 мм </t>
  </si>
  <si>
    <t>Табличка з символом "М" самоклеюча нержавіюча сталь матова 100х100мм</t>
  </si>
  <si>
    <t>Табличка з символом "Ж" самоклеюча нержавіюча сталь матова 100х100мм</t>
  </si>
  <si>
    <t>Табличка з символом "Інваліди" самоклеюча нержавіюча сталь матова 100х100мм</t>
  </si>
  <si>
    <t>Табличка з символом "М" самоклеюча алюмінієва анодована колір: срібний 100х100мм</t>
  </si>
  <si>
    <t>Табличка з символом "Ж" самоклеюча алюмінієва анодована колір: срібний 100х100мм</t>
  </si>
  <si>
    <t>Табличка з символом "Інваліди" самоклеюча алюмінієва анодована колір: срібний 100х100мм</t>
  </si>
  <si>
    <t xml:space="preserve">Інформаційна пластина "Pull" з ручкою нержавіюча сталь матова  під шуруп </t>
  </si>
  <si>
    <t>Інформаційна пластина "Push"  нержавіюча сталь матова  під шуруп</t>
  </si>
  <si>
    <t>Панель для номеру будинку "0" нержавіюча сталь матова 156мм</t>
  </si>
  <si>
    <t>Панель для номеру будинку "1" нержавіюча сталь матова 156мм</t>
  </si>
  <si>
    <t>Панель для номеру будинку "2" нержавіюча сталь матова 156мм</t>
  </si>
  <si>
    <t>Панель для номеру будинку "3" нержавіюча сталь матова 156мм</t>
  </si>
  <si>
    <t>Панель для номеру будинку нержавіюча сталь з підсвіткою на соняч. батар.</t>
  </si>
  <si>
    <t xml:space="preserve">Табличка з символом "Ч" нержавіюча сталь матова D 75 мм під шуруп </t>
  </si>
  <si>
    <t>Табличка з символом "Ч" нержавіюча сталь колір: латунь D75 мм під шуруп</t>
  </si>
  <si>
    <t xml:space="preserve">Табличка з символом "Ж" нержавіюча сталь матова D 75 мм під шуруп </t>
  </si>
  <si>
    <t>Табличка з символом "Ж" нержавіюча сталь колір: латунь D75 мм під шуруп</t>
  </si>
  <si>
    <t>Табличка з символом "Ч" та "Ж" нержавіюча сталь колір: латунь D75 мм під шуруп</t>
  </si>
  <si>
    <t xml:space="preserve">Табличка з символом "Люди з обмеженими можливостями"  нержавіюча сталь матова D 75 мм під шуруп </t>
  </si>
  <si>
    <t>Табличка з символом "Інвалід" нержавіюча сталь колір: латунь D75 мм під шуруп</t>
  </si>
  <si>
    <t>Табличка з символом "Push" нержавіюча сталь колір: латунь D75 мм під шуруп</t>
  </si>
  <si>
    <t>Табличка з символом "Pull" нержавіюча сталь колір: латунь D75 мм під шуруп</t>
  </si>
  <si>
    <t>Табличка з символом "Не палити" нержавіюча сталь колір: латунь D75 мм під шуруп</t>
  </si>
  <si>
    <t xml:space="preserve">Номер будинку "0" нержавіюча сталь матова  80x120 мм </t>
  </si>
  <si>
    <t xml:space="preserve">Номер будинку "0" латунь полірована PVD 80x120 mm </t>
  </si>
  <si>
    <t xml:space="preserve">Номер будинку "1" нержавіюча сталь матова  80x120 мм </t>
  </si>
  <si>
    <t xml:space="preserve">Номер будинку "1" латунь полірована PVD 80x120 мм </t>
  </si>
  <si>
    <t xml:space="preserve">Номер будинку "2" нержавіюча сталь матова  80x120 мм </t>
  </si>
  <si>
    <t xml:space="preserve">Номер будинку "2" латунь полірована PVD 80x120 мм </t>
  </si>
  <si>
    <t xml:space="preserve">Номер будинку "3" нержавіюча сталь матова  80x120 мм </t>
  </si>
  <si>
    <t xml:space="preserve">Номер будинку "3" латунь полірована PVD 80x120 мм </t>
  </si>
  <si>
    <t xml:space="preserve">Номер будинку "4" нержавіюча сталь матова  80x120 мм </t>
  </si>
  <si>
    <t xml:space="preserve">Номер будинку "4" латунь полірована PVD 80x120 мм </t>
  </si>
  <si>
    <t xml:space="preserve">Номер будинку "5" нержавіюча сталь матова  80x120 мм </t>
  </si>
  <si>
    <t xml:space="preserve">Номер будинку "5" латунь полірована PVD 80x120 мм </t>
  </si>
  <si>
    <t xml:space="preserve">Номер будинку " 6 / 9" нержавіюча сталь матова  80x120 мм </t>
  </si>
  <si>
    <t xml:space="preserve">Номер будинку "6 / 9" латунь полірована PVD 80x120 мм </t>
  </si>
  <si>
    <t xml:space="preserve">Номер будинку " 7" нержавіюча сталь матова  80x120 мм </t>
  </si>
  <si>
    <t xml:space="preserve">Номер будинку "7" латунь полірована PVD 80x120 мм </t>
  </si>
  <si>
    <t xml:space="preserve">Номер будинку " 8" нержавіюча сталь матова  80x120 мм </t>
  </si>
  <si>
    <t xml:space="preserve">Номер будинку "8" латунь полірована PVD 80x120 мм </t>
  </si>
  <si>
    <t>Табличка з символом "A" нержавіюча сталь матова D 93 мм</t>
  </si>
  <si>
    <t>Табличка з символом "A" латунь полірова PVD D 93 мм</t>
  </si>
  <si>
    <t>Табличка з символом "B" нержавіюча сталь матова D 117 мм</t>
  </si>
  <si>
    <t>Табличка з символом "B" латунь полірова PVD D 117 мм</t>
  </si>
  <si>
    <t>Табличка з символом "C" нержавіюча сталь матова D 93 мм</t>
  </si>
  <si>
    <t>Табличка з символом "C" латунь полірова PVD D 117 мм</t>
  </si>
  <si>
    <t>Табличка з символом "D" нержавіюча сталь матова D 117 мм</t>
  </si>
  <si>
    <t>Табличка з символом "D" латунь полірова PVD D 117 мм</t>
  </si>
  <si>
    <t xml:space="preserve">Табличка з символом "Ж" нержавіюча сталь матова D75мм самоклеюча </t>
  </si>
  <si>
    <t xml:space="preserve">Табличка з символом "Ч" нержавіюча сталь матова D75мм самоклеюча </t>
  </si>
  <si>
    <t>Табличка з символом "Інвалід" нержавіюча сталь матова D75мм самоклеюча</t>
  </si>
  <si>
    <t>Табличка з символом "Ж/Ч" нержавіюча сталь матова D75мм самоклеюча</t>
  </si>
  <si>
    <t xml:space="preserve">Табличка з символом "Druken" нержавіюча сталь матова D 75 мм самоклеюча </t>
  </si>
  <si>
    <t>Табличка з символом "Курити заборонено" нержавіюча сталь матова D75мм самоклеюча</t>
  </si>
  <si>
    <t>Пластина нержавіюча сталь матова (розмір на замовлення)</t>
  </si>
  <si>
    <t>Пластина нержавіюча сталь, покриття: латунь PVD (розмір на замовлення)</t>
  </si>
  <si>
    <t>Пластина нержавіюча сталь матова 1.5мм заокруглена (розміри замовника)</t>
  </si>
  <si>
    <t>Пластина нержавіюча сталь матова 400 мм (кріплення за допомогою прикручування)</t>
  </si>
  <si>
    <t>Пластина нержавіюча сталь колір: латунь PVD 400 мм (кріплення за допомогою прикручування)</t>
  </si>
  <si>
    <t>Пластина нержавіюча сталь матова 400 мм (кріплення за допомого приклеювання)</t>
  </si>
  <si>
    <t>Пластина нержавіюча сталь колір: латунь PVD 400 мм (кріплення за допомого приклеювання)</t>
  </si>
  <si>
    <t>Табличка "Konferenzraum" колір сірий 148х148мм</t>
  </si>
  <si>
    <t>Кутник нержавіюча сталь матова 1000х30х30х1мм</t>
  </si>
  <si>
    <t>CES-minimum order charge PC</t>
  </si>
  <si>
    <t>Комплект замка WC ARCOS STUDIO алюмінієвий колір: алюміній EV1 (24.106.114)</t>
  </si>
  <si>
    <t>Комплект замка з защіпкою ARCOS STUDIO алюмінієвий колір: алюміній EV1 (24.100.114)</t>
  </si>
  <si>
    <t>Комплект ручок ARCOS алюміній колір: алюміній EV1 (24.301.114)</t>
  </si>
  <si>
    <t>Циліндр з воротком /WC M5*35мм</t>
  </si>
  <si>
    <t xml:space="preserve">Свердло d=3,3 мм </t>
  </si>
  <si>
    <t xml:space="preserve">Свердлильний шаблон </t>
  </si>
  <si>
    <t>Штанга підтримуюча сталь колір срібляст.</t>
  </si>
  <si>
    <t>Штанга підтримуюча алюм. колір срібляст.</t>
  </si>
  <si>
    <t>Штанга підтримуюча нержавіюч.сталь мат.</t>
  </si>
  <si>
    <t>Гнучкі шпилі для запобігання сідання птахів на будівлях 50см, колір білий</t>
  </si>
  <si>
    <t>Housenumber4stst.matt156mm</t>
  </si>
  <si>
    <t>Панель для номеру будинку "5" нержавіюча сталь матова 156мм</t>
  </si>
  <si>
    <t>Панель для номеру будинку "6/9" нержавіюча сталь матова 156мм</t>
  </si>
  <si>
    <t>Панель для номеру будинку "7" нержавіюча сталь матова 156мм</t>
  </si>
  <si>
    <t>Панель для номеру будинку "8" нержавіюча сталь матова 156мм</t>
  </si>
  <si>
    <t xml:space="preserve">Номер будинку "0" латунь полірована PVD 152 мм </t>
  </si>
  <si>
    <t xml:space="preserve">Номер будинку "1" латунь полірована PVD 152 мм </t>
  </si>
  <si>
    <t xml:space="preserve">Номер будинку "2" латунь полірована PVD 152 мм </t>
  </si>
  <si>
    <t xml:space="preserve">Номер будинку "3" латунь полірована PVD 152 мм </t>
  </si>
  <si>
    <t>Номер будинку "4" латунь полірована PVD 152 мм</t>
  </si>
  <si>
    <t xml:space="preserve">Номер будинку "5" латунь полірована PVD 152 мм </t>
  </si>
  <si>
    <t xml:space="preserve">Номер будинку "6/9" латунь полірована PVD 152 мм </t>
  </si>
  <si>
    <t xml:space="preserve">Номер будинку "7" латунь полірована PVD 152 мм </t>
  </si>
  <si>
    <t xml:space="preserve">Номер будинку "8" латунь полірована PVD 152 мм </t>
  </si>
  <si>
    <t>Сидіння складне, поліамід колір: сірий 92</t>
  </si>
  <si>
    <t>Сидіння складне, поліамід колір: сірий 95</t>
  </si>
  <si>
    <t>Сидіння складне, поліамід колір: сірий 97</t>
  </si>
  <si>
    <t>Сидіння складне, поліамід колір: білий 99</t>
  </si>
  <si>
    <t>Тримач туалетного паперу, нерж. сталь матова 220 мм</t>
  </si>
  <si>
    <t>Тримач туалетного паперу, нерж. сталь матова 120 мм</t>
  </si>
  <si>
    <t>Плита HPL B102 EXM Bouleau de Siberie</t>
  </si>
  <si>
    <t>Плита HPL S066 Fa Sable Mouille</t>
  </si>
  <si>
    <t>Модель демонстраційна столярних дверей</t>
  </si>
  <si>
    <t>Взірці Moovit</t>
  </si>
  <si>
    <t>Календар настільний HAFELE</t>
  </si>
  <si>
    <t>Календар друкований настінний</t>
  </si>
  <si>
    <t>Скляна полиця/тримачі латунь хромована полірована</t>
  </si>
  <si>
    <t>Ваша знижка на дану групу товарів:</t>
  </si>
  <si>
    <t>Дата оновлення:</t>
  </si>
  <si>
    <t>1940.43.X15</t>
  </si>
  <si>
    <t>Ви можете змінити знижку на групу індивідуально, якщо вона більша за загальну знижку, то враховується вона.</t>
  </si>
  <si>
    <t>911.23.66X</t>
  </si>
  <si>
    <t>911.23.67X</t>
  </si>
  <si>
    <t>911.23.68X</t>
  </si>
  <si>
    <t>Замок магнітний хром матовий</t>
  </si>
  <si>
    <t>911.23.69X</t>
  </si>
  <si>
    <t>Замок магнітний нікель</t>
  </si>
  <si>
    <t>940.66.01X</t>
  </si>
  <si>
    <t>940.66.02X</t>
  </si>
  <si>
    <t>940.66.03X</t>
  </si>
  <si>
    <t>940.66.04X</t>
  </si>
  <si>
    <t>940.66.05X</t>
  </si>
  <si>
    <t>940.66.06X</t>
  </si>
  <si>
    <t>940.66.07X</t>
  </si>
  <si>
    <t>Штанга Ergon Living T.E. HP=215 см</t>
  </si>
  <si>
    <t>940.66.08X</t>
  </si>
  <si>
    <t>Штанга Ergon Living T.E. HP=220 см</t>
  </si>
  <si>
    <t>940.66.09X</t>
  </si>
  <si>
    <t>Штанга Ergon Living T.E. HP=250 см</t>
  </si>
  <si>
    <t>940.66.10X</t>
  </si>
  <si>
    <t>Набір доводчиків Ergon Living</t>
  </si>
  <si>
    <t>940.66.11X</t>
  </si>
  <si>
    <t>940.66.12X</t>
  </si>
  <si>
    <t>940.66.13X</t>
  </si>
  <si>
    <t>940.66.14X</t>
  </si>
  <si>
    <t>940.66.15X</t>
  </si>
  <si>
    <t>Комплект фурнітури Compack Living 180° F60, правий</t>
  </si>
  <si>
    <t>940.66.16X</t>
  </si>
  <si>
    <t>Комплект фурнітури Compack Living 180° F60, лівий</t>
  </si>
  <si>
    <t>940.66.17X</t>
  </si>
  <si>
    <t>Комплект фурнітури Compack Living 180° F70, правий</t>
  </si>
  <si>
    <t>940.66.18X</t>
  </si>
  <si>
    <t>Комплект фурнітури Compack Living 180° F70, лівий</t>
  </si>
  <si>
    <t>940.66.19X</t>
  </si>
  <si>
    <t>Комплект фурнітури Compack Living 180° A80, правий</t>
  </si>
  <si>
    <t>940.66.20X</t>
  </si>
  <si>
    <t>Комплект фурнітури Compack Living 180° A80, лівий</t>
  </si>
  <si>
    <t>940.66.21X</t>
  </si>
  <si>
    <t>Комплект фурнітури Compack Living 90° F60, правий</t>
  </si>
  <si>
    <t>940.66.22X</t>
  </si>
  <si>
    <t>Комплект фурнітури Compack Living 90° F60, лівий</t>
  </si>
  <si>
    <t>940.66.23X</t>
  </si>
  <si>
    <t>Комплект фурнітури Compack Living 90° F70, правий</t>
  </si>
  <si>
    <t>940.66.24X</t>
  </si>
  <si>
    <t>Комплект фурнітури Compack Living 90° F70, лівий</t>
  </si>
  <si>
    <t>940.66.25X</t>
  </si>
  <si>
    <t>Комплект фурнітури Compack Living 90° A80, правий</t>
  </si>
  <si>
    <t>940.66.26X</t>
  </si>
  <si>
    <t>Комплект фурнітури Compack Living 90° A80, лівий</t>
  </si>
  <si>
    <t>Ergon® Living</t>
  </si>
  <si>
    <t>тш</t>
  </si>
  <si>
    <t>Набір щіток H8, 4 шт. по 260 см, колір: чорний (до магнітного замка)</t>
  </si>
  <si>
    <t>Набір щіток H8, 4 шт. по 260 см,  колір: білий  (до магнітного замка)</t>
  </si>
  <si>
    <t>min.  35 мм</t>
  </si>
  <si>
    <t>Набір щіток H8/H6, 4 шт. по 260 см,  колір: чорний (до механічного замка)</t>
  </si>
  <si>
    <t>Набір щіток H8/H6, 4 шт. по 260 см,  колір: білий (до механічного замка)</t>
  </si>
  <si>
    <t>Замок врізний механічний F18 колір: хром матовий</t>
  </si>
  <si>
    <t>Замок врізний механічний F18 колір: нікель</t>
  </si>
  <si>
    <t>900.20.982</t>
  </si>
  <si>
    <t>Дверна ручка матова нікельована/хромована полірована</t>
  </si>
  <si>
    <t>900.94.778</t>
  </si>
  <si>
    <t>901.00.34X</t>
  </si>
  <si>
    <t>Врізна ручка хром матовий</t>
  </si>
  <si>
    <t>901.00.35X</t>
  </si>
  <si>
    <t>Врізна ручка хром полірований</t>
  </si>
  <si>
    <t>901.04.30X</t>
  </si>
  <si>
    <t>Врізна ручка для розсувної системи Compack Livivng хром матовий</t>
  </si>
  <si>
    <t>901.04.31X</t>
  </si>
  <si>
    <t>Врізна ручка для розсувної системи Compack Livivng хром</t>
  </si>
  <si>
    <t>901.85.076</t>
  </si>
  <si>
    <t>Комплект ручок з кнобом Padua 467/391 лівий латунь нікельована матова\ хромована полірована</t>
  </si>
  <si>
    <t>902.30.360</t>
  </si>
  <si>
    <t>Ручка модель 1108 нержавіюча сталь матова</t>
  </si>
  <si>
    <t>902.38.210</t>
  </si>
  <si>
    <t>902.51.192</t>
  </si>
  <si>
    <t>Розетка ВB нержавіюча сталь матова M4х50мм</t>
  </si>
  <si>
    <t>902.53.036</t>
  </si>
  <si>
    <t>902.66.010</t>
  </si>
  <si>
    <t>Накладка для дверного замка 72 PC нержавіюча сталь матова</t>
  </si>
  <si>
    <t>902.66.110</t>
  </si>
  <si>
    <t>902.66.120</t>
  </si>
  <si>
    <t>902.70.000</t>
  </si>
  <si>
    <t>Ручка кнопка з розеткою, нержавіюча сталь матова</t>
  </si>
  <si>
    <t>902.70.002</t>
  </si>
  <si>
    <t>902.93.740</t>
  </si>
  <si>
    <t>Комплект ручок Paris WC нержавіюча сталь матова 8мм</t>
  </si>
  <si>
    <t>902.94.740</t>
  </si>
  <si>
    <t>903.02.743</t>
  </si>
  <si>
    <t>Ручка для вхідних дверей PH 2135 нержавіюча сталь матова 35x20x500мм</t>
  </si>
  <si>
    <t>903.50.004</t>
  </si>
  <si>
    <t>903.51.004</t>
  </si>
  <si>
    <t>Накладка дверного замка CB, алюм колір нержавіюча сталь матова</t>
  </si>
  <si>
    <t>903.54.010</t>
  </si>
  <si>
    <t>Розетка глуха овальна нержавіюча сталь матова</t>
  </si>
  <si>
    <t>903.70.100</t>
  </si>
  <si>
    <t>Ручка кнопка плоска/кругла розетка 8мм нержавіюча сталь матова M12</t>
  </si>
  <si>
    <t>903.70.102</t>
  </si>
  <si>
    <t>Ручка кнопка плоска/кругла розетка 8мм нержавіюча сталь матова</t>
  </si>
  <si>
    <t>903.82.261</t>
  </si>
  <si>
    <t>903.92.123</t>
  </si>
  <si>
    <t>903.92.794</t>
  </si>
  <si>
    <t>Комплект ручок PC модель PDH5109, нержавіюча сталь матова 8мм</t>
  </si>
  <si>
    <t>903.93.794</t>
  </si>
  <si>
    <t>903.95.100</t>
  </si>
  <si>
    <t>Комплект ручки з кнобом PDH2171 ліва нержавіюча сталь матова</t>
  </si>
  <si>
    <t>903.96.100</t>
  </si>
  <si>
    <t>Комплект ручки з кнобом PDH2171 права нержавіюча сталь матова</t>
  </si>
  <si>
    <t>904.33.121</t>
  </si>
  <si>
    <t>904.51.251</t>
  </si>
  <si>
    <t>Накладка дверного замка CB, алюм колір срібний</t>
  </si>
  <si>
    <t>904.62.111</t>
  </si>
  <si>
    <t>Накладка для дверного замка коротка 72 PC алюміній колір срібний</t>
  </si>
  <si>
    <t>904.68.511</t>
  </si>
  <si>
    <t>Планка довга WC алюміній колір: срібний 78 мм</t>
  </si>
  <si>
    <t>904.70.561</t>
  </si>
  <si>
    <t>Ручка-кнопка male 8 алюміній колір срібний</t>
  </si>
  <si>
    <t>904.70.571</t>
  </si>
  <si>
    <t>Ручка-кнопка female 8 алюміній колір срібний</t>
  </si>
  <si>
    <t>904.81.291</t>
  </si>
  <si>
    <t>Комплект ручок на планці Paris ES1 вогнетривкий, алюміній, колір срібний</t>
  </si>
  <si>
    <t>904.88.321</t>
  </si>
  <si>
    <t>Комплект ручок на планці CC ES1 15 алюміній колір срібний</t>
  </si>
  <si>
    <t>904.88.324</t>
  </si>
  <si>
    <t>904.92.311</t>
  </si>
  <si>
    <t>Комплект руччок PC ATLANTA алюміній колір срібний</t>
  </si>
  <si>
    <t>904.92.319</t>
  </si>
  <si>
    <t>Комплект руччок PC ATLANTA алюміній колір сталевий анодований</t>
  </si>
  <si>
    <t>904.93.311</t>
  </si>
  <si>
    <t>Комплект руччок WC ATLANTA алюміній колір срібний</t>
  </si>
  <si>
    <t>904.93.319</t>
  </si>
  <si>
    <t>904.97.251</t>
  </si>
  <si>
    <t>Ручка-кнопка для дверей /розетка, алюміній колір срібний</t>
  </si>
  <si>
    <t>905.00.325</t>
  </si>
  <si>
    <t>Ручка-штанга для аварійного виходу нержавіюча сталь 808мм</t>
  </si>
  <si>
    <t>905.00.326</t>
  </si>
  <si>
    <t>Ручка-штанга для аварійного виходу алюміній колір срібний 808мм</t>
  </si>
  <si>
    <t>905.00.336</t>
  </si>
  <si>
    <t>Ручка-штанга для аварійного виходу алюміній колір срібний 1158мм</t>
  </si>
  <si>
    <t>908.00.790</t>
  </si>
  <si>
    <t>Ручки 8 поліамід колір чорний 90</t>
  </si>
  <si>
    <t>908.50.390</t>
  </si>
  <si>
    <t>Розетка поліамід колір чорний 90</t>
  </si>
  <si>
    <t>908.52.190</t>
  </si>
  <si>
    <t>Розетка PC поліамід колір чорний 90</t>
  </si>
  <si>
    <t>908.53.190</t>
  </si>
  <si>
    <t>Розетка WC поліамід колір чорний 90</t>
  </si>
  <si>
    <t>908.96.390</t>
  </si>
  <si>
    <t>Комплект ручок PC поліамід колір чорний 90 8мм</t>
  </si>
  <si>
    <t>908.96.590</t>
  </si>
  <si>
    <t>Комплект ручок WC поліамід колір чорний 90 8мм</t>
  </si>
  <si>
    <t>909.00.382</t>
  </si>
  <si>
    <t>Комплект кріплення ручки-скоби CLAUDIO для дерев'яних дверей товщиною 40-57мм</t>
  </si>
  <si>
    <t>909.04.855</t>
  </si>
  <si>
    <t>Набір для кріплення ручки-скоби для скляних дверей 8мм</t>
  </si>
  <si>
    <t>909.04.856</t>
  </si>
  <si>
    <t>Набір для кріплення ручки-скоби для скляних дверей 10мм</t>
  </si>
  <si>
    <t>909.04.857</t>
  </si>
  <si>
    <t>Набір для кріплення ручки-скоби для скляних дверей 12мм</t>
  </si>
  <si>
    <t>909.04.858</t>
  </si>
  <si>
    <t>Набір для кріплення ручки-скоби для скляних дверей 8мм односторонній</t>
  </si>
  <si>
    <t>909.04.859</t>
  </si>
  <si>
    <t>Набір для кріплення ручки-скоби для скляних дверей 10мм односторонній</t>
  </si>
  <si>
    <t>909.04.860</t>
  </si>
  <si>
    <t>Набір для кріплення ручки-скоби для скляних дверей 12мм односторонній</t>
  </si>
  <si>
    <t>909.04.861</t>
  </si>
  <si>
    <t>Набір для кріплення ручки-скоби на дерев`яні двері під кутом 45° одностороннє</t>
  </si>
  <si>
    <t>909.04.862</t>
  </si>
  <si>
    <t>909.04.867</t>
  </si>
  <si>
    <t>Набір для кріплення ручки-скоби універсальний 45-70 мм під кутом 45°</t>
  </si>
  <si>
    <t>909.04.868</t>
  </si>
  <si>
    <t>Набір для кріплення ручки-скоби універсальний 58-85 мм під кутом 45°</t>
  </si>
  <si>
    <t>909.04.869</t>
  </si>
  <si>
    <t>Набір для кріплення ручки-скоби універсальний 28 мм</t>
  </si>
  <si>
    <t>909.09.723</t>
  </si>
  <si>
    <t>Комплект для монтажу дверної ручки 38-55 мм</t>
  </si>
  <si>
    <t>909.09.727</t>
  </si>
  <si>
    <t>909.09.730</t>
  </si>
  <si>
    <t>Комплект для монтажу дверної ручки для скляних дверей 8-12 мм</t>
  </si>
  <si>
    <t>909.09.732</t>
  </si>
  <si>
    <t>909.46.090</t>
  </si>
  <si>
    <t>Гвинт для фіксації ручки SW3 M6x6мм</t>
  </si>
  <si>
    <t>909.91.441</t>
  </si>
  <si>
    <t>Гвинт з'єднувальний сталь колір сірий M4x40мм</t>
  </si>
  <si>
    <t>910.52.913</t>
  </si>
  <si>
    <t>Програмне забезпечення SW 300 Hotel 200/200 Mail software</t>
  </si>
  <si>
    <t>911.03.228</t>
  </si>
  <si>
    <t>Замок врізний К3 WC правий латунь полірований 55/24</t>
  </si>
  <si>
    <t>911.07.281</t>
  </si>
  <si>
    <t>Електро магнітний замок WC нержавіюча сталь матова 55/20</t>
  </si>
  <si>
    <t>911.07.282</t>
  </si>
  <si>
    <t>Магнітний замок PC нержавіюча сталь матова 55/20</t>
  </si>
  <si>
    <t>911.07.289</t>
  </si>
  <si>
    <t>911.23.65X</t>
  </si>
  <si>
    <t>Замок врізний магнітний B-FIVE WC хром матовий 18x196 мм</t>
  </si>
  <si>
    <t>911.23.790</t>
  </si>
  <si>
    <t>911.23.799</t>
  </si>
  <si>
    <t>Шпінгалет врізний, сталь, 20/250 мм</t>
  </si>
  <si>
    <t>911.82.141</t>
  </si>
  <si>
    <t>Комплект натискної ручки з замком покриття 626 VA</t>
  </si>
  <si>
    <t>911.82.145</t>
  </si>
  <si>
    <t>911.82.151</t>
  </si>
  <si>
    <t>Комплект натискної ручки з замком покриття 626 VT</t>
  </si>
  <si>
    <t>911.82.244</t>
  </si>
  <si>
    <t>Комплект натискної ручки з замком покриття 613 VA</t>
  </si>
  <si>
    <t>911.82.245</t>
  </si>
  <si>
    <t>Комплект натискної ручки з замком покриття 605 VA</t>
  </si>
  <si>
    <t>911.82.246</t>
  </si>
  <si>
    <t>Комплект натискної ручки з замком покриття 613 VT</t>
  </si>
  <si>
    <t>911.82.247</t>
  </si>
  <si>
    <t>Комплект натискної ручки з замком покриття 605 VT</t>
  </si>
  <si>
    <t>911.82.261</t>
  </si>
  <si>
    <t>911.82.262</t>
  </si>
  <si>
    <t>911.82.263</t>
  </si>
  <si>
    <t>Замок врізний К4 PC лівий нержавіюча сталь D 20/60/72 (2)</t>
  </si>
  <si>
    <t>Відмикач дверей 12V DC з освітленням кнопки червон./зелен. кольором</t>
  </si>
  <si>
    <t>912.03.025</t>
  </si>
  <si>
    <t>Коробка для прихованого монтажу кнопки</t>
  </si>
  <si>
    <t>Картка Reset 7C Tag-it ISO</t>
  </si>
  <si>
    <t>Дверний термінал зовнішний DTSH V2</t>
  </si>
  <si>
    <t>917.62.030</t>
  </si>
  <si>
    <t>Дверний термінал DT600 FP DG2 внутрішня частина нержавіюча сталь матова 9/92 лівий</t>
  </si>
  <si>
    <t>917.62.031</t>
  </si>
  <si>
    <t>Дверний термінал DT600 FP DG2 зовнішня частинанержавіюча сталь матова 9/92 лівий</t>
  </si>
  <si>
    <t>917.62.035</t>
  </si>
  <si>
    <t>Дверний термінал DT600 FP DG2 внутрішня частина нержавіюча сталь матова 9/92 правий</t>
  </si>
  <si>
    <t>917.62.036</t>
  </si>
  <si>
    <t>Дверний термінал DT600 FP DG2 зовнішня частинанержавіюча сталь матова 9/92 правий</t>
  </si>
  <si>
    <t>917.80.471</t>
  </si>
  <si>
    <t>Монтажний комплект №1, латунь полірована</t>
  </si>
  <si>
    <t>917.80.613</t>
  </si>
  <si>
    <t>Заглушка до дверного терміналу DT700 нержавіюча сталь матова</t>
  </si>
  <si>
    <t>917.80.831</t>
  </si>
  <si>
    <t>Комплект штифтів №1 DT700 &amp; DT710</t>
  </si>
  <si>
    <t>917.80.851</t>
  </si>
  <si>
    <t>Комплект шурупів №1 DT700 &amp; DT710 нержавіюча сталь</t>
  </si>
  <si>
    <t>917.81.735</t>
  </si>
  <si>
    <t>Замок для дверного терміналу нержавіюча сталь колір латунь полірована 55/20мм лівий DT700/710 відкриття назовні</t>
  </si>
  <si>
    <t>917.81.736</t>
  </si>
  <si>
    <t>Замок для дверного терміналу нержавіюча сталь колір латунь полірована 65/20мм лівий DT700/710 відкриття назовні</t>
  </si>
  <si>
    <t>917.81.745</t>
  </si>
  <si>
    <t>Замок для дверного терміналу нержавіюча сталь колір латунь полірована 55/20мм правий DT700/710 відкриття назовні</t>
  </si>
  <si>
    <t>917.81.746</t>
  </si>
  <si>
    <t>Замок для дверного терміналу нержавіюча сталь колір латунь полірована 65/20мм правий DT700/710 відкриття назовні</t>
  </si>
  <si>
    <t>917.90.504</t>
  </si>
  <si>
    <t>Монтажний комплект DT600 8 для дверей 71-81мм</t>
  </si>
  <si>
    <t>917.90.614</t>
  </si>
  <si>
    <t>Монтажний комплект DT600 FP 9 для дверей 71-81мм</t>
  </si>
  <si>
    <t>917.91.024</t>
  </si>
  <si>
    <t>U - подібна шина DINEN 50022 сталь оцинкована 2м</t>
  </si>
  <si>
    <t>922.13.810</t>
  </si>
  <si>
    <t>Петля BAKA PROTECT 4010 3D нержавіюча сталь матова</t>
  </si>
  <si>
    <t>922.13.817</t>
  </si>
  <si>
    <t>Петля BAKA PROTECT 4010 3D сталь порошкове покриття колір білий</t>
  </si>
  <si>
    <t>924.02.22X</t>
  </si>
  <si>
    <t>Петля прихована TECTUS TE 380 3D алюміній колір: білий матовий</t>
  </si>
  <si>
    <t>924.17.04X</t>
  </si>
  <si>
    <t>Петля прихована TECTUS TE 380 3D латунь полірована</t>
  </si>
  <si>
    <t>924.17.09X</t>
  </si>
  <si>
    <t>Петля прихована TECTUS TE 240 3D N алюміній колір: нікель полірований</t>
  </si>
  <si>
    <t>924.17.223</t>
  </si>
  <si>
    <t>Петля прихована TECTUS TE 540 3D алюміній колір: срібний</t>
  </si>
  <si>
    <t>924.17.29X</t>
  </si>
  <si>
    <t>Петля прихована TECTUS TE 540 3D алюміній колір: нікель полірований</t>
  </si>
  <si>
    <t>Петля прихована TECTUS TE 640 3D A8 алюміній колір: F1</t>
  </si>
  <si>
    <t>924.22.203</t>
  </si>
  <si>
    <t>Петля карточна нержавіюча сталь матова 35/120 мм</t>
  </si>
  <si>
    <t>926.30.000</t>
  </si>
  <si>
    <t>Петля нержавіюча сталь матова 180мм</t>
  </si>
  <si>
    <t>926.37.303</t>
  </si>
  <si>
    <t>Петля для фальцьованих дверей права нержавіюча сталь матова 100мм навантаження: 60кг заокруглена</t>
  </si>
  <si>
    <t>926.37.403</t>
  </si>
  <si>
    <t>Петля для фальцьованих дверей ліва нержавіюча сталь матова 140мм навантаження: 60кг прямокутна</t>
  </si>
  <si>
    <t>926.37.503</t>
  </si>
  <si>
    <t>Петля для фальцьованих дверей права нержавіюча сталь матова 140мм навантаження: 60кг прямокутна</t>
  </si>
  <si>
    <t>926.37.603</t>
  </si>
  <si>
    <t>Петля для фальцьованих дверей ліва нержавіюча сталь матова 140мм навантаження: 60кг заокруглена</t>
  </si>
  <si>
    <t>927.91.343</t>
  </si>
  <si>
    <t>Петля прихована 3D колір: F1 хромована матова 180° вага дверей: 40/52кг</t>
  </si>
  <si>
    <t>Петля прихована 3D колір: F2 нікельована матова 180° вага дверей: 40/52кг</t>
  </si>
  <si>
    <t>931.00.739</t>
  </si>
  <si>
    <t>931.00.795</t>
  </si>
  <si>
    <t>Обмежувач кута відкривання TS90Impulse</t>
  </si>
  <si>
    <t>931.01.89X</t>
  </si>
  <si>
    <t>Монтажний комплект до доводчика 931.01.089</t>
  </si>
  <si>
    <t>931.06.299</t>
  </si>
  <si>
    <t>931.10.509</t>
  </si>
  <si>
    <t>Затискна пластина для доводчика TS3000 колір срібний</t>
  </si>
  <si>
    <t>931.20.863</t>
  </si>
  <si>
    <t>Механізм фіксації електромеханічний DCL 94</t>
  </si>
  <si>
    <t>931.20.889</t>
  </si>
  <si>
    <t>Заглушка для механізму фіксації FEM</t>
  </si>
  <si>
    <t>931.21.020</t>
  </si>
  <si>
    <t>Доводчик для дверей з шиною DCL 94 EN 2-5 колір нержавіюча сталь</t>
  </si>
  <si>
    <t>931.21.029</t>
  </si>
  <si>
    <t>Доводчик для дверей з шиною DCL 94 EN 2-5 колір срібний лакований</t>
  </si>
  <si>
    <t>931.21.030</t>
  </si>
  <si>
    <t>931.21.039</t>
  </si>
  <si>
    <t>931.21.109</t>
  </si>
  <si>
    <t>Доводчик для дверей з шиною DCL 94 FEM, EN 2-5 колір срібний</t>
  </si>
  <si>
    <t>931.21.119</t>
  </si>
  <si>
    <t>Доводчик для дверей з шиною DCL 94 FEM,BG EN 2-5 колір срібний</t>
  </si>
  <si>
    <t>937.14.610</t>
  </si>
  <si>
    <t>Стопор дверний настінний колір нержавіюча сталь 10 мм</t>
  </si>
  <si>
    <t>937.55.802</t>
  </si>
  <si>
    <t>Стопор дверний для підлоги цамак хромований полірований 44x39мм</t>
  </si>
  <si>
    <t>940.42.03X</t>
  </si>
  <si>
    <t>Направляючий шип до Design 80-M</t>
  </si>
  <si>
    <t>940.42.311</t>
  </si>
  <si>
    <t>Амортизатор з магнітом 80 кг</t>
  </si>
  <si>
    <t>940.42.422</t>
  </si>
  <si>
    <t>Комплект ущільнювачів для Slido Classic 3 м</t>
  </si>
  <si>
    <t>940.60.06X</t>
  </si>
  <si>
    <t>Механізм ходовий 40-120 кг</t>
  </si>
  <si>
    <t>940.66.0X8</t>
  </si>
  <si>
    <t>Комплект фурнітури SwingLife Wood Universal 715-965/1984 мм колір: чорний</t>
  </si>
  <si>
    <t>940.66.0X9</t>
  </si>
  <si>
    <t>Комплект пластикових кріплень Swing Life Wood</t>
  </si>
  <si>
    <t>940.67.840</t>
  </si>
  <si>
    <t>940.82.010</t>
  </si>
  <si>
    <t>940.82.03X</t>
  </si>
  <si>
    <t>Ходовий механізм 80 кг</t>
  </si>
  <si>
    <t>940.82.076</t>
  </si>
  <si>
    <t>Направляючий елемент для скла 8-13мм цамак колір срібний</t>
  </si>
  <si>
    <t>940.82.702</t>
  </si>
  <si>
    <t>Шина ходова алюміній колір срібний 2,0 м</t>
  </si>
  <si>
    <t>940.82.709</t>
  </si>
  <si>
    <t>Комплект шини ходової та монтажної рейки 2000 мм</t>
  </si>
  <si>
    <t>940.82.731</t>
  </si>
  <si>
    <t>Шина ходова алюміній колір срібний 1,9 м</t>
  </si>
  <si>
    <t>940.82.732</t>
  </si>
  <si>
    <t>Шина ходова алюміній колір срібний 2,05 м</t>
  </si>
  <si>
    <t>940.82.734</t>
  </si>
  <si>
    <t>Шина ходова алюміній колір срібний 4,1 м</t>
  </si>
  <si>
    <t>940.82.737</t>
  </si>
  <si>
    <t>Комплект шини ходової та монтажної рейки 4100 мм</t>
  </si>
  <si>
    <t>940.82.738</t>
  </si>
  <si>
    <t>Комплект шини ходової та монтажної рейки 2050 мм</t>
  </si>
  <si>
    <t>940.82.739</t>
  </si>
  <si>
    <t>Комплект шини ходової та монтажної рейки 1900 мм</t>
  </si>
  <si>
    <t>940.82.902</t>
  </si>
  <si>
    <t>Монтажна рейка алюміній колір срібний 2,0м</t>
  </si>
  <si>
    <t>940.82.971</t>
  </si>
  <si>
    <t>Монтажна рейка алюміній колір срібний 1,9м</t>
  </si>
  <si>
    <t>940.82.972</t>
  </si>
  <si>
    <t>Монтажна рейка алюміній колір срібний 2,05м</t>
  </si>
  <si>
    <t>940.82.974</t>
  </si>
  <si>
    <t>Монтажна рейка алюміній колір срібний 4,1м</t>
  </si>
  <si>
    <t>Комплект фурнітури Slido Classic Synchro 80, вагою дверного полотна до 80 кг, з 1-стороннім доводчиком, ходовою шиною 3 м</t>
  </si>
  <si>
    <t>941.02.03X</t>
  </si>
  <si>
    <t>Амортизатор 40 кг</t>
  </si>
  <si>
    <t>941.02.041</t>
  </si>
  <si>
    <t>Амортизатор 120 кг</t>
  </si>
  <si>
    <t>941.02.04X</t>
  </si>
  <si>
    <t>Амортизатор 60/80 кг</t>
  </si>
  <si>
    <t>941.15.005</t>
  </si>
  <si>
    <t>Електропривід для 1-го скляного полотна 2200мм</t>
  </si>
  <si>
    <t>941.20.008</t>
  </si>
  <si>
    <t>Набір фурнітури JUNIOR 120/A</t>
  </si>
  <si>
    <t>941.30.400</t>
  </si>
  <si>
    <t>Комплект додаткових кріплень до стелі</t>
  </si>
  <si>
    <t>941.32.000</t>
  </si>
  <si>
    <t>Набір фурнітури BD100 для одногодверного полотна 2 м, сталевий колір чорний</t>
  </si>
  <si>
    <t>941.32.004</t>
  </si>
  <si>
    <t>Набір фурнітури BD100 для одногодверного полотна 2,5 м, сталевий колір чорний</t>
  </si>
  <si>
    <t>941.58.013</t>
  </si>
  <si>
    <t>950.05.340</t>
  </si>
  <si>
    <t>950.05.341</t>
  </si>
  <si>
    <t>950.05.343</t>
  </si>
  <si>
    <t>950.05.344</t>
  </si>
  <si>
    <t>950.07.418</t>
  </si>
  <si>
    <t>Профіль утримуючий 2,55м алюміній, без покриття</t>
  </si>
  <si>
    <t>950.07.420</t>
  </si>
  <si>
    <t>Поріг алюміній без покриття 2,55м</t>
  </si>
  <si>
    <t>950.07.421</t>
  </si>
  <si>
    <t>Ущільнювач подвійний колір чорний 2,5м</t>
  </si>
  <si>
    <t>950.10.123</t>
  </si>
  <si>
    <t>Ущільнювач для скляних дверей KG-S алюміній колір: срібний/срібний 959мм</t>
  </si>
  <si>
    <t>950.10.287</t>
  </si>
  <si>
    <t>981.10.072</t>
  </si>
  <si>
    <t>Ручка-кнопка для скляних дверей латунь хромована полірована 25x40мм</t>
  </si>
  <si>
    <t>981.27.903</t>
  </si>
  <si>
    <t>Защіпка для скляних дверей колір чорний</t>
  </si>
  <si>
    <t>Комплект петель нерж. сталь, мат (3 частини)</t>
  </si>
  <si>
    <t>981.49.213</t>
  </si>
  <si>
    <t>981.49.590</t>
  </si>
  <si>
    <t>Змінна защіпка сталева нікельована матова</t>
  </si>
  <si>
    <t>986.12.341</t>
  </si>
  <si>
    <t xml:space="preserve"> max.  50 кг (для двох дверей)</t>
  </si>
  <si>
    <t>36 - 45 мм</t>
  </si>
  <si>
    <t>Compack Living 180 ° И 90 °</t>
  </si>
  <si>
    <t>901.02.363</t>
  </si>
  <si>
    <t>902.52.179</t>
  </si>
  <si>
    <t>Розетка PC нержавіюча сталь колір чорний</t>
  </si>
  <si>
    <t>903.00.983</t>
  </si>
  <si>
    <t>Ручка для вхідних дверей нержавіюча сталь колір чорний 25х25х400х600мм</t>
  </si>
  <si>
    <t>903.06.033</t>
  </si>
  <si>
    <t>Ручка дверна нержавіюча сталь колір чорний D25x400x600мм</t>
  </si>
  <si>
    <t>903.92.160</t>
  </si>
  <si>
    <t>Комплект дверних ручок PC 8 нержавіюча сталь матова модель LDH2170</t>
  </si>
  <si>
    <t>909.46.331</t>
  </si>
  <si>
    <t>Гвинт SW3 M6x7мм</t>
  </si>
  <si>
    <t>911.22.080</t>
  </si>
  <si>
    <t>Замок магнітний S359 PC 18х196мм хром матовий 8мм</t>
  </si>
  <si>
    <t>911.22.081</t>
  </si>
  <si>
    <t>Замок магнітний S359 PC 18х196мм хром сатин 8мм</t>
  </si>
  <si>
    <t>911.22.082</t>
  </si>
  <si>
    <t>Замок магнітний S359 PC 18х196мм хром полірований 8мм</t>
  </si>
  <si>
    <t>911.22.083</t>
  </si>
  <si>
    <t>Замок магнітний S359 PC 18х196мм чорний матовий 8мм</t>
  </si>
  <si>
    <t>911.22.084</t>
  </si>
  <si>
    <t>Замок магнітний S359 PC 18х196мм нікель полірований 8мм</t>
  </si>
  <si>
    <t>911.22.090</t>
  </si>
  <si>
    <t>Замок магнітний S351 WC 18х196мм хром матовий 8/6мм</t>
  </si>
  <si>
    <t>911.22.091</t>
  </si>
  <si>
    <t>Замок магнітний S351 WC 18х196мм хром сатин 8/6мм</t>
  </si>
  <si>
    <t>911.22.092</t>
  </si>
  <si>
    <t>Замок магнітний S351 WC 18х196мм хром полірований 8/6мм</t>
  </si>
  <si>
    <t>911.22.093</t>
  </si>
  <si>
    <t>Замок магнітний S351 WC 18х196мм чорний матовий 8/6мм</t>
  </si>
  <si>
    <t>911.22.094</t>
  </si>
  <si>
    <t>Замок магнітний S351 WC 18х196мм нікель полірований 8/6мм</t>
  </si>
  <si>
    <t>911.25.200</t>
  </si>
  <si>
    <t>Замок врізний PC нержавіюча сталь колір чорний 55/24, форма заокруглена</t>
  </si>
  <si>
    <t>911.25.420</t>
  </si>
  <si>
    <t>Замок врізний PC нержавіюча сталь колір чорний 55/20, форма квадратна</t>
  </si>
  <si>
    <t>911.25.421</t>
  </si>
  <si>
    <t>Замок врізний PC нержавіюча сталь колір чорний 55/20, форма заокруглена</t>
  </si>
  <si>
    <t>911.25.422</t>
  </si>
  <si>
    <t>Замок врізний PC нержавіюча сталь колір чорний 55/24, форма квадратна</t>
  </si>
  <si>
    <t>911.38.410</t>
  </si>
  <si>
    <t>Відповідна планка S91 до магнітного замка S351 і S359 82х22мм сталь покриття: хром матовий</t>
  </si>
  <si>
    <t>911.38.411</t>
  </si>
  <si>
    <t>Відповідна планка S91 до магнітного замка S351 і S359 82х22мм сталь покриття: хром сатин</t>
  </si>
  <si>
    <t>911.38.412</t>
  </si>
  <si>
    <t>Відповідна планка S91 до магнітного замка S351 і S359 82х22мм сталь покриття: хром полірований</t>
  </si>
  <si>
    <t>911.38.413</t>
  </si>
  <si>
    <t>Відповідна планка S91 до магнітного замка S351 і S359 82х22мм сталь покриття: чорний матовий</t>
  </si>
  <si>
    <t>911.59.029</t>
  </si>
  <si>
    <t>Стопор дверний захисний цамак колір чорний</t>
  </si>
  <si>
    <t>916.91.930</t>
  </si>
  <si>
    <t>Циліндр з закруткою WC латунь колір чорний 30,5/30,5 мм</t>
  </si>
  <si>
    <t>916.91.931</t>
  </si>
  <si>
    <t>Циліндр з закруткою WC латунь колір чорний 35,5/30,5 мм</t>
  </si>
  <si>
    <t>916.91.932</t>
  </si>
  <si>
    <t>Циліндр з закруткою WC латунь колір чорний 35,5/35,5 мм</t>
  </si>
  <si>
    <t>922.12.X08</t>
  </si>
  <si>
    <t>Петля штирева BAKA Protect 2010 2D FD MSTS до 120 кг цинк</t>
  </si>
  <si>
    <t>922.15.75X</t>
  </si>
  <si>
    <t>922.23.2X2</t>
  </si>
  <si>
    <t>Заглушка декоративна №11 до BAKA PROTECT 2020 2D пластик колір: золото Н9 D20мм</t>
  </si>
  <si>
    <t>922.23.2X3</t>
  </si>
  <si>
    <t>Заглушка декоративна №11 до BAKA PROTECT 2020 2D пластик колір: бронза металік D20мм</t>
  </si>
  <si>
    <t>926.98.043</t>
  </si>
  <si>
    <t>Петля карточна DHB 3222 нержавіюча сталь колір чорний 102х76х3мм</t>
  </si>
  <si>
    <t>926.98.053</t>
  </si>
  <si>
    <t>Петля карточна DHB 3221 нержавіюча сталь колір чорний 102х76х3мм</t>
  </si>
  <si>
    <t>927.91.633</t>
  </si>
  <si>
    <t>Петля прихована К7080 3D колір: чорний матовий 180° вага дверей: 80/100кг</t>
  </si>
  <si>
    <t>Петля прихована 3D колір: чорний 180° вага дверей: 40/52кг</t>
  </si>
  <si>
    <t>931.01.347</t>
  </si>
  <si>
    <t>931.02.077</t>
  </si>
  <si>
    <t>931.84.033</t>
  </si>
  <si>
    <t>931.84.043</t>
  </si>
  <si>
    <t>931.84.233</t>
  </si>
  <si>
    <t>Доводчик DCL 33 W/I HO колір: чорний матовий</t>
  </si>
  <si>
    <t>931.84.273</t>
  </si>
  <si>
    <t>Доводчик DCL 34 W/I HO колір: чорний матовий</t>
  </si>
  <si>
    <t>931.84.313</t>
  </si>
  <si>
    <t>931.84.323</t>
  </si>
  <si>
    <t>Доводчик DCL 84 W/I HO алюміній колір чорний</t>
  </si>
  <si>
    <t>Доводчик DCL 15 EN 2-4 колір: срібний, ширина дверного полотна &lt;1100мм, вага: 80кг</t>
  </si>
  <si>
    <t>Доводчик DCL 16 EN 2-4 з фіксацією колір: срібний, ширина дверного полотна &lt;1100мм, вага: 80кг</t>
  </si>
  <si>
    <t>Доводчик DCL 11 EN (3) колір: срібний, ширина дверного полотна &lt;1100мм, вага: &lt;60кг</t>
  </si>
  <si>
    <t>Доводчик DCL 12 EN 3 з фіксацією колір: срібний, ширина дверного полотна &lt;1100мм, вага: &lt;60кг</t>
  </si>
  <si>
    <t>931.84.663</t>
  </si>
  <si>
    <t>Доводчик DCL 51 з фіксацією алюміній колір чорний</t>
  </si>
  <si>
    <t>931.84.823</t>
  </si>
  <si>
    <t>Доводчик DCL 51 EN2-5 латунь колір чорний</t>
  </si>
  <si>
    <t>931.97.902</t>
  </si>
  <si>
    <t>Координатор послідовності закривання дверей з доводчиком сталь нікельована</t>
  </si>
  <si>
    <t>931.99.900</t>
  </si>
  <si>
    <t>Координатор послідовності закривання дверей з доводчиком нержавіюча сталь</t>
  </si>
  <si>
    <t>937.13.553</t>
  </si>
  <si>
    <t>Стопор дверний настінний нержавіюча сталь колір чорний 19 мм</t>
  </si>
  <si>
    <t>937.55.144</t>
  </si>
  <si>
    <t>Стопор дверний для підлоги нержавіюча сталь колір: чорний 44мм</t>
  </si>
  <si>
    <t>940.42.04X</t>
  </si>
  <si>
    <t>Направляючий шип</t>
  </si>
  <si>
    <t>940.42.421</t>
  </si>
  <si>
    <t>Комплект ущільнювачів для Slido Classic 2,5 м</t>
  </si>
  <si>
    <t>940.59.008</t>
  </si>
  <si>
    <t>Комплект фурнітури DESIGN 80-M M2 для 1-ого дверного полотна 1100мм</t>
  </si>
  <si>
    <t>940.59.009</t>
  </si>
  <si>
    <t>Комплект фурнітури DESIGN 80-M M2 для 1-ого дверного полотна 1800мм</t>
  </si>
  <si>
    <t>Комплект фурнітури Ergon Living T. E., LA (ширина дверей) = 81,5 см колір: чорний</t>
  </si>
  <si>
    <t>Комплект фурнітури Ergon Living T. E., LA (ширина дверей) = 91,5 см колір: чорний</t>
  </si>
  <si>
    <t>Комплект фурнітури Ergon Living T. E., LA (ширина дверей) = 96,5 см колір: чорний</t>
  </si>
  <si>
    <t>Комплект фурнітури Ergon Living T. E., LA (ширина дверей) = 81,5 см колір: срібний</t>
  </si>
  <si>
    <t>Комплект фурнітури Ergon Living T. E., LA (ширина дверей) = 91,5 см колір: срібний</t>
  </si>
  <si>
    <t>Комплект фурнітури Ergon Living T. E., LA (ширина дверей) = 96,5 см колір: срібний</t>
  </si>
  <si>
    <t>940.97.420</t>
  </si>
  <si>
    <t>Панель алюмінієва колір: срібний 82/2000 мм</t>
  </si>
  <si>
    <t>942.61.001</t>
  </si>
  <si>
    <t>Комплект фурнітури Slido Classic 750-Q (ST-9250) для одного дверного полотна без ходової шини</t>
  </si>
  <si>
    <t>942.61.015</t>
  </si>
  <si>
    <t>942.61.021</t>
  </si>
  <si>
    <t>Монтажна пластина Classic 750-Q для дверного полотна</t>
  </si>
  <si>
    <t>942.61.092</t>
  </si>
  <si>
    <t>Настінне кріплення для однієї ходової шини сталь оцинкована</t>
  </si>
  <si>
    <t>942.61.730</t>
  </si>
  <si>
    <t>Шина направляюча без отворів сталь оцинкована 3м</t>
  </si>
  <si>
    <t>943.55.08X</t>
  </si>
  <si>
    <t>З'єднувач Т-подібний</t>
  </si>
  <si>
    <t>943.55.09X</t>
  </si>
  <si>
    <t>З'єднувач I-подібний</t>
  </si>
  <si>
    <t>946.49.078</t>
  </si>
  <si>
    <t>950.10.284</t>
  </si>
  <si>
    <t>959.00.121</t>
  </si>
  <si>
    <t>Вічко для дверей 200° вогнетривкий латунь колір чорний матовий D 14 мм</t>
  </si>
  <si>
    <t>959.30.003</t>
  </si>
  <si>
    <t>Вічко для дверей 200° латунь колір чорний графіт</t>
  </si>
  <si>
    <t>(з 2-стороннім амортизатором)</t>
  </si>
  <si>
    <t>Комплект фурнітури Slido Classic 40-P з 2-стороннім амортизатором з ходовою шиною 2 м  (монтаж до стелі)</t>
  </si>
  <si>
    <t>Комплект фурнітури Slido Classic 60-80P з 2-стороннім амортизатором з ходовою шиною 2 м  (монтаж до стелі)</t>
  </si>
  <si>
    <t>Комплект фурнітури Slido Classic 120-P з 2-стороннім амортизатором з ходовою шиною 2 м  (монтаж до стелі)</t>
  </si>
  <si>
    <t>(тримач з магнітом)</t>
  </si>
  <si>
    <t>\</t>
  </si>
  <si>
    <t xml:space="preserve"> Петля прихована  "Ä" K1000 3D колір: чорний 180° вага дверей: 40/52кг (на дві/три завіси)</t>
  </si>
  <si>
    <t xml:space="preserve"> Петля прихована  "Ä" K1000 3D колір: біла матова 180° вага дверей: 40/52кг (на дві/три завіси)</t>
  </si>
  <si>
    <t xml:space="preserve"> Петля прихована "Ä" K1000 3D колір: F2 нікельована матова 180° вага дверей: 40/52кг (на дві/три завіси)</t>
  </si>
  <si>
    <t xml:space="preserve"> Петля прихована  "Ä" K1000 3D колір: F1 хромована матова 180° вага дверей: 40/52кг (на дві/три завіси)</t>
  </si>
  <si>
    <t>Design 100-S</t>
  </si>
  <si>
    <t>Набір фурнітури Design 100-S для одногодверного полотна 2 м, сталевий колір чорний</t>
  </si>
  <si>
    <t>Набір фурнітури Design 100-S для одногодверного полотна 2,5 м, сталевий колір чорний</t>
  </si>
  <si>
    <t>750 - 1250 мм</t>
  </si>
  <si>
    <t xml:space="preserve"> 35 - 45 мм</t>
  </si>
  <si>
    <t>max.  100 кг</t>
  </si>
  <si>
    <t>Комплект фурнітури Slido Classic 80-I, вагою дверного полотна до 80 кг, з ходовою шиною, алюміній без покриття 2 м та з магнітним тримачем</t>
  </si>
  <si>
    <t>Комплект фурнітури Slido Classic 80-I, вагою дверного полотна до 80 кг, ширина  ≥ 594 мм, з 1-стороннім доводчиком, ходовою шиною 2 м та з магнітним тримачем</t>
  </si>
  <si>
    <t>Комплект фурнітури Slido Classic 80-I, вагою дверного полотна до 80 кг, ширина ≥ 920 мм, з 2-стороннім доводчиком, ходовою шиною 2 м та з магнітним тримачем</t>
  </si>
  <si>
    <t xml:space="preserve">Замок врізний магнітний WC чорний матовий 18x196мм з відповідною планкою </t>
  </si>
  <si>
    <t xml:space="preserve">Комплект фурнітури Ergon Living T. E., LA (ширина дверей)=81,5 см колір: чорний, штанга HP=220 см, набір щіток H8, 4 шт. по 260 см, колір: чорний (до магнітного замка) та замок врізний магнітний WC чорний матовий 18x196мм з відповідною планкою </t>
  </si>
  <si>
    <t xml:space="preserve">Комплект фурнітури Ergon Living T. E., LA (ширина дверей)=91,5 см колір: чорний, штанга HP=220 см, набір щіток H8, 4 шт. по 260 см, колір: чорний (до магнітного замка) та замок врізний магнітний WC чорний матовий 18x196мм з відповідною планкою </t>
  </si>
  <si>
    <t xml:space="preserve">Комплект фурнітури Ergon Living T. E., LA (ширина дверей)=96,5 см колір: чорний, штанга HP=220 см, набір щіток H8, 4 шт. по 260 см, колір: чорний (до магнітного замка) та замок врізний магнітний WC чорний матовий 18x196мм з відповідною планкою </t>
  </si>
  <si>
    <t>(комплекти)</t>
  </si>
  <si>
    <t>(комплектуючі)</t>
  </si>
  <si>
    <t>911.2X.744</t>
  </si>
  <si>
    <t>Комплект фурнітури Ergon Living T. E., LA (ширина дверей)=81,5 см колір: срібний штанга HP=220 см, набір щіток H8, 4 шт. по 260 см, колір: чорний (до магнітного замка) та замок врізний магнітний WC хром матовий18x196мм з відповідною планкою та чотирма шурупами 3.5х20мм</t>
  </si>
  <si>
    <t>Комплект фурнітури Ergon Living T. E., LA (ширина дверей)=91,5 см колір: чорний, штанга HP=220 см, набір щіток H8, 4 шт. по 260 см, колір: чорний (до магнітного замка) та замок врізний магнітний WC хром матовий18x196мм з відповідною планкою та чотирма шурупами 3.5х20мм</t>
  </si>
  <si>
    <t>Комплект фурнітури Ergon Living T. E., LA (ширина дверей)=96,5 см колір: чорний, штанга HP=220 см, набір щіток H8, 4 шт. по 260 см, колір: чорний (до магнітного замка) та замок врізний магнітний WC хром матовий18x196мм з відповідною планкою та чотирма шурупами 3.5х20мм</t>
  </si>
  <si>
    <t>940.60.05X</t>
  </si>
  <si>
    <t>940.60.07X</t>
  </si>
  <si>
    <t>940.60.08X</t>
  </si>
  <si>
    <t>940.60.09X</t>
  </si>
  <si>
    <t>940.60.10X</t>
  </si>
  <si>
    <t>940.60.11X</t>
  </si>
  <si>
    <t>940.60.12X</t>
  </si>
  <si>
    <t>940.60.13X</t>
  </si>
  <si>
    <t>940.60.14X</t>
  </si>
  <si>
    <t>940.66.27X</t>
  </si>
  <si>
    <t>940.66.28X</t>
  </si>
  <si>
    <t>940.66.29X</t>
  </si>
  <si>
    <t>940.66.30X</t>
  </si>
  <si>
    <t>940.66.31X</t>
  </si>
  <si>
    <t>940.66.32X</t>
  </si>
  <si>
    <r>
      <t>(з 1-стороннім доводчиком)</t>
    </r>
    <r>
      <rPr>
        <b/>
        <sz val="11"/>
        <color rgb="FFFF0000"/>
        <rFont val="Calibri"/>
        <family val="2"/>
        <charset val="204"/>
        <scheme val="minor"/>
      </rPr>
      <t>*</t>
    </r>
  </si>
  <si>
    <t>* При оформлении заказа, просим обратиться к менеджеру компании "Хефеле Украина"</t>
  </si>
  <si>
    <t>911.38.182</t>
  </si>
  <si>
    <t>Відповідна планка GR97 до магнітного замка S351 і S359 122х24мм сталь покриття: хром полірований</t>
  </si>
  <si>
    <t>911.38.183</t>
  </si>
  <si>
    <t>Відповідна планка GR97 до магнітного замка S351 і S359 122х24мм сталь покриття: хром матовий</t>
  </si>
  <si>
    <t>911.38.184</t>
  </si>
  <si>
    <t>Відповідна планка GR97 до магнітного замка S351 і S359 122х24мм сталь покриття: хром сатин</t>
  </si>
  <si>
    <t>911.38.188</t>
  </si>
  <si>
    <t>Відповідна планка GR97 до магнітного замка S351 і S359 122х24мм сталь покриття: чорний матовий</t>
  </si>
  <si>
    <t>911.38.180</t>
  </si>
  <si>
    <t>Відповідна планка GR97 до магнітного замка S351 і S359 122х24мм сталь покриття: нікель полірований</t>
  </si>
  <si>
    <t>902.52.020</t>
  </si>
  <si>
    <t>902.52.173</t>
  </si>
  <si>
    <t>Розетка PC нержавіюча сталь колір латунь полірована</t>
  </si>
  <si>
    <t>902.52.174</t>
  </si>
  <si>
    <t>902.91.906</t>
  </si>
  <si>
    <t>903.00.980</t>
  </si>
  <si>
    <t>Ручка дверна нержавіюча сталь матова D25x25x400x600мм</t>
  </si>
  <si>
    <t>903.00.988</t>
  </si>
  <si>
    <t>Ручка дверна нержавіюча сталь колір латунь полірована D25x25x400x600мм</t>
  </si>
  <si>
    <t>903.06.030</t>
  </si>
  <si>
    <t>Ручка дверна нержавіюча сталь матова D25x400x600мм</t>
  </si>
  <si>
    <t>903.06.038</t>
  </si>
  <si>
    <t>Ручка дверна нержавіюча сталь колір латунь полірована D25x400x600мм</t>
  </si>
  <si>
    <t>903.10.006</t>
  </si>
  <si>
    <t>Ручка для вхідних дверей PH1121 нержавіюча сталь матова 30x600мм</t>
  </si>
  <si>
    <t>903.10.036</t>
  </si>
  <si>
    <t>Ручка для вхідних дверей PH1122 нержавіюча сталь матова 30x600мм</t>
  </si>
  <si>
    <t>903.82.824</t>
  </si>
  <si>
    <t>903.83.824</t>
  </si>
  <si>
    <t>903.91.281</t>
  </si>
  <si>
    <t>903.92.558</t>
  </si>
  <si>
    <t>Комплект дверних ручок WC 8 нержавіюча сталь колір латунь полірована</t>
  </si>
  <si>
    <t>903.92.585</t>
  </si>
  <si>
    <t>Комплект ручок LDH 2170 PC нержавіюча сталь колір латунь полірована</t>
  </si>
  <si>
    <t>903.92.589</t>
  </si>
  <si>
    <t>Комплект ручок LDH 2176 PC нержавіюча сталь колір латунь полірована</t>
  </si>
  <si>
    <t>903.93.558</t>
  </si>
  <si>
    <t>Комплект ручок LDH 2171 WC нержавіюча сталь колір латунь полірована</t>
  </si>
  <si>
    <t>903.93.585</t>
  </si>
  <si>
    <t>Комплект ручок LDH 2170 WC нержавіюча сталь колір латунь полірована</t>
  </si>
  <si>
    <t>903.93.589</t>
  </si>
  <si>
    <t>Комплект ручок LDH 2176 WC нержавіюча сталь колір латунь полірована</t>
  </si>
  <si>
    <t>903.94.556</t>
  </si>
  <si>
    <t>903.94.586</t>
  </si>
  <si>
    <t>903.94.616</t>
  </si>
  <si>
    <t>904.33.161</t>
  </si>
  <si>
    <t>Ручка 8 алюміній колір срібний</t>
  </si>
  <si>
    <t>905.30.381</t>
  </si>
  <si>
    <t>909.00.350</t>
  </si>
  <si>
    <t>Комплект одностороннього кріплення ручки для скляних дверей товщиною 8-15мм</t>
  </si>
  <si>
    <t>Комплект парного кріплення ручки для скляних дверей товщиною 8-15мм</t>
  </si>
  <si>
    <t>909.19.90X</t>
  </si>
  <si>
    <t>Фіксуючий шуруп сталь М6</t>
  </si>
  <si>
    <t>909.20.01X</t>
  </si>
  <si>
    <t>Шестигранний ключ</t>
  </si>
  <si>
    <t>911.25.204</t>
  </si>
  <si>
    <t>Замок врізний WC нержавіюча сталь колір чорний 55/24, форма заокруглена</t>
  </si>
  <si>
    <t>911.25.430</t>
  </si>
  <si>
    <t>Замок врізний WC нержавіюча сталь колір чорний 55/20, форма квадратна</t>
  </si>
  <si>
    <t>911.25.431</t>
  </si>
  <si>
    <t>Замок врізний WC нержавіюча сталь колір чорний 55/20, форма заокруглена</t>
  </si>
  <si>
    <t>911.25.432</t>
  </si>
  <si>
    <t>Замок врізний WC нержавіюча сталь колір чорний 55/24, форма квадратна</t>
  </si>
  <si>
    <t>911.25.444</t>
  </si>
  <si>
    <t>Замок врізний PC нержавіюча сталь колір латунь 55/20, форма квадратна</t>
  </si>
  <si>
    <t>911.25.446</t>
  </si>
  <si>
    <t>Замок врізний PC нержавіюча сталь колір латунь 55/24, форма квадратна</t>
  </si>
  <si>
    <t>911.25.448</t>
  </si>
  <si>
    <t>Замок врізний WC нержавіюча сталь колір латунь 55/20, форма квадратна</t>
  </si>
  <si>
    <t>911.25.450</t>
  </si>
  <si>
    <t>Замок врізний WC нержавіюча сталь колір латунь 55/24, форма квадратна</t>
  </si>
  <si>
    <t>911.25.452</t>
  </si>
  <si>
    <t>Замок врізний PC нержавіюча сталь колір латунь 55/20, форма заокруглена</t>
  </si>
  <si>
    <t>911.25.454</t>
  </si>
  <si>
    <t>Замок врізний PC нержавіюча сталь колір латунь 55/24, форма заокруглена</t>
  </si>
  <si>
    <t>911.25.456</t>
  </si>
  <si>
    <t>Замок врізний WC нержавіюча сталь колір латунь 55/20, форма заокруглена</t>
  </si>
  <si>
    <t>911.25.458</t>
  </si>
  <si>
    <t>Замок врізний WC нержавіюча сталь колір латунь 55/24, форма заокруглена</t>
  </si>
  <si>
    <t>911.26.322</t>
  </si>
  <si>
    <t>Замок для розсувних дверей PC цамак колір нержавіюча сталь 55/20</t>
  </si>
  <si>
    <t>911.26.367</t>
  </si>
  <si>
    <t>911.26.368</t>
  </si>
  <si>
    <t>911.26.522</t>
  </si>
  <si>
    <t>Замок для розсувних дверей PC цамак колір чорний 55/20</t>
  </si>
  <si>
    <t>911.26.527</t>
  </si>
  <si>
    <t>Замок для розсувних дверей PC цамак колір латунь 55/20</t>
  </si>
  <si>
    <t>911.59.028</t>
  </si>
  <si>
    <t>Стопор дверний захисний цамак колір латунь</t>
  </si>
  <si>
    <t>911.59.046</t>
  </si>
  <si>
    <t>Стопор дверний захисний цамак нікельований</t>
  </si>
  <si>
    <t>911.59.421</t>
  </si>
  <si>
    <t>911.59.425</t>
  </si>
  <si>
    <t>Стопор дверний захисний цамак нікельований матовий</t>
  </si>
  <si>
    <t>911.59.427</t>
  </si>
  <si>
    <t>Стопор дверний захисний цамак латунь полірована</t>
  </si>
  <si>
    <t>911.59.640</t>
  </si>
  <si>
    <t>Розпірна пластина для 911.59.046</t>
  </si>
  <si>
    <t>911.59.641</t>
  </si>
  <si>
    <t>Розпірна пластина для 911.59.028</t>
  </si>
  <si>
    <t>911.59.642</t>
  </si>
  <si>
    <t>Розпірна пластина для 911.59.029</t>
  </si>
  <si>
    <t>912.02.084</t>
  </si>
  <si>
    <t>912.02.089</t>
  </si>
  <si>
    <t>Монтажний набір для деревяних дверей 24 мм</t>
  </si>
  <si>
    <t>912.05.359</t>
  </si>
  <si>
    <t>Дверний термінал з електронним замком</t>
  </si>
  <si>
    <t>916.91.953</t>
  </si>
  <si>
    <t>Циліндр з закруткою WC латунь полірована 30,5/30,5 мм</t>
  </si>
  <si>
    <t>916.91.954</t>
  </si>
  <si>
    <t>Циліндр з закруткою WC латунь полірована 35,5/30,5 мм</t>
  </si>
  <si>
    <t>916.91.955</t>
  </si>
  <si>
    <t>Циліндр з закруткою WC латунь полірована 35,5/35,5 мм</t>
  </si>
  <si>
    <t>917.63.003</t>
  </si>
  <si>
    <t>Дверний термінал внутрішня частина DT7 нержавіюса сталь колір чорний матовий G</t>
  </si>
  <si>
    <t>917.63.008</t>
  </si>
  <si>
    <t>Дверний термінал внутрішня частина DT7 нержавіюса сталь колір чорний матовий U</t>
  </si>
  <si>
    <t>917.63.013</t>
  </si>
  <si>
    <t>Дверний термінал внутрішня частина DT7 нержавіюса сталь колір чорний матовий J</t>
  </si>
  <si>
    <t>917.63.503</t>
  </si>
  <si>
    <t>Дверний термінал зовнішня частина DT7 нержавіюча сталь колір чорний матовий G</t>
  </si>
  <si>
    <t>917.63.508</t>
  </si>
  <si>
    <t>Дверний термінал зовнішня частина DT7 нержавіюча сталь колір чорний матовий U</t>
  </si>
  <si>
    <t>917.63.513</t>
  </si>
  <si>
    <t>Дверний термінал зовнішня частина DT7 нержавіюча сталь колір чорний матовий J</t>
  </si>
  <si>
    <t>917.63.603</t>
  </si>
  <si>
    <t>Дверний термінал зовнішня частина DT710 нержавіюча сталь колір чорний матовий G</t>
  </si>
  <si>
    <t>917.63.608</t>
  </si>
  <si>
    <t>Дверний термінал зовнішня частина DT710 нержавіюча сталь колір чорний матовий U</t>
  </si>
  <si>
    <t>917.63.613</t>
  </si>
  <si>
    <t>Дверний термінал зовнішня частина DT710 нержавіюча сталь колір чорний матовий J</t>
  </si>
  <si>
    <t>917.64.200</t>
  </si>
  <si>
    <t>Дверний термінал DT700 нержавіюча сталь колір чорний матовий G</t>
  </si>
  <si>
    <t>917.64.202</t>
  </si>
  <si>
    <t>Дверний термінал DT700 нержавіюча сталь колір чорний матовий U</t>
  </si>
  <si>
    <t>917.64.204</t>
  </si>
  <si>
    <t>Дверний термінал DT700 нержавіюча сталь колір чорний матовий J</t>
  </si>
  <si>
    <t>917.64.300</t>
  </si>
  <si>
    <t>Дверний термінал DT710 нержавіюча сталь колір чорний матовий G</t>
  </si>
  <si>
    <t>917.64.302</t>
  </si>
  <si>
    <t>Дверний термінал DT710 нержавіюча сталь колір чорний матовий U</t>
  </si>
  <si>
    <t>917.64.304</t>
  </si>
  <si>
    <t>Дверний термінал DT710 нержавіюча сталь колір чорний матовий J</t>
  </si>
  <si>
    <t>917.64.540</t>
  </si>
  <si>
    <t>Дверний термінал DT750 нержавіюча сталь матова G</t>
  </si>
  <si>
    <t>917.64.550</t>
  </si>
  <si>
    <t>917.64.560</t>
  </si>
  <si>
    <t>922.13.81X</t>
  </si>
  <si>
    <t>Петля BAKA Protect 4010 3D FD MSTS (5 080823 0 07975) латунь полірована</t>
  </si>
  <si>
    <t>922.13.82X</t>
  </si>
  <si>
    <t>Середня петля BAKA Protect 4010 3D FD (5 900030 0 00000) латунь полірована</t>
  </si>
  <si>
    <t>Петля BAKA PROTECT 4040 3D FD (5 080828 0 11085) сталь оцинкована</t>
  </si>
  <si>
    <t>922.15.71X</t>
  </si>
  <si>
    <t>Заглушка до BAKA PROTECT 4000 3D (5 100680 0 02185) пластик колір: бронза</t>
  </si>
  <si>
    <t>924.03.30X</t>
  </si>
  <si>
    <t>Петля для дверей VariantVX 7939/160-4 FD N MSTS (5 051510 0 07975) латунь полірована</t>
  </si>
  <si>
    <t>924.03.83X</t>
  </si>
  <si>
    <t>Кутова накладка Variant VX 7561KK (5 900030 0 00000) латунь полірована</t>
  </si>
  <si>
    <t>924.07.939</t>
  </si>
  <si>
    <t>Петля прихована TECTUS TE 240 3D N (5 400679 0 03002) алюміній колір: латунь полірована</t>
  </si>
  <si>
    <t>924.25.203</t>
  </si>
  <si>
    <t>927.91.32X</t>
  </si>
  <si>
    <t>Кріпильна пластина до петлі К8000 STAFFA</t>
  </si>
  <si>
    <t>927.91.33X</t>
  </si>
  <si>
    <t>Зразок петлі K8060 хром сатин</t>
  </si>
  <si>
    <t>927.91.344</t>
  </si>
  <si>
    <t>927.91.34X</t>
  </si>
  <si>
    <t>Каталог Atomika Slim</t>
  </si>
  <si>
    <t>927.91.35X</t>
  </si>
  <si>
    <t>Зразок петлі Atomika Slim хром сатин</t>
  </si>
  <si>
    <t>927.91.36X</t>
  </si>
  <si>
    <t>Зразок петлі Atomika Slim нікель сатин</t>
  </si>
  <si>
    <t>927.91.37X</t>
  </si>
  <si>
    <t>Демонстраційна модель петлі Atomika Slim K8060</t>
  </si>
  <si>
    <t>931.16.379</t>
  </si>
  <si>
    <t>Затискна пластина TS 2000 колір срібний</t>
  </si>
  <si>
    <t>931.84.01X</t>
  </si>
  <si>
    <t>Доводчик TS Compact EN2-3-4 з стандартним важелем, коричневий</t>
  </si>
  <si>
    <t>931.84.035</t>
  </si>
  <si>
    <t>931.84.048</t>
  </si>
  <si>
    <t>931.84.238</t>
  </si>
  <si>
    <t>Доводчик DCL 33 латунь полірована з фіксацією</t>
  </si>
  <si>
    <t>931.84.278</t>
  </si>
  <si>
    <t>931.84.318</t>
  </si>
  <si>
    <t>931.84.328</t>
  </si>
  <si>
    <t>937.00.608</t>
  </si>
  <si>
    <t>Стопор дверний настінний, латунь полірована 120мм</t>
  </si>
  <si>
    <t>937.13.550</t>
  </si>
  <si>
    <t>Стопор дверний настінний нержавіюча сталь матова 19 мм</t>
  </si>
  <si>
    <t>937.13.551</t>
  </si>
  <si>
    <t>Стопор дверний настінний нержавіюча сталь полірована19 мм</t>
  </si>
  <si>
    <t>937.13.558</t>
  </si>
  <si>
    <t>Стопор дверний настінний нержавіюча сталь колір латунь 19 мм</t>
  </si>
  <si>
    <t>937.13.840</t>
  </si>
  <si>
    <t>Стопор дверний настінний нержавіюча сталь матова 120мм</t>
  </si>
  <si>
    <t>937.21.001</t>
  </si>
  <si>
    <t>Стопор дверний настінний алюміній колір срібний 120мм</t>
  </si>
  <si>
    <t>937.55.140</t>
  </si>
  <si>
    <t>Стопор дверний для підлоги нержавіюча сталь матова 44мм</t>
  </si>
  <si>
    <t>937.55.148</t>
  </si>
  <si>
    <t>Стопор дверний для підлоги нержавіюча сталь колір латунь 44мм</t>
  </si>
  <si>
    <t>940.42.075</t>
  </si>
  <si>
    <t>Регулюючий інструмент Slido Classic I</t>
  </si>
  <si>
    <t>940.60.02X</t>
  </si>
  <si>
    <t>940.60.03X</t>
  </si>
  <si>
    <t>Комплект фурнітури Slido Classic 80-I, вагою дверного полотна до 80 кг, ширина ≥ 920 мм, з 2-стороннім доводчиком, ходовою шиною 2 м та з магнітним тр</t>
  </si>
  <si>
    <t>Комплект фурнітури Ergon Living T. E., LA (ширина дверей)=96,5см колір: чорний, штанга HP=220см, набір щіток H8, 4шт. по 260 см, та замок магнітний WC</t>
  </si>
  <si>
    <t>Комплект фурнітури Ergon Living T. E., LA (ширина дверей)=91,5 см колір: чорний, штанга HP=220см, набір щіток H8, 4шт. по 260см, та замок магнітний WC</t>
  </si>
  <si>
    <t>940.66.33X</t>
  </si>
  <si>
    <t>Комплект фурнітури Ergon Living T. E., LA (ширина дверей) = 66,5 см колір: чорний</t>
  </si>
  <si>
    <t>940.66.34X</t>
  </si>
  <si>
    <t>Комплект фурнітури Ergon Living T. E., LA (ширина дверей) = 71,5 см колір: чорний</t>
  </si>
  <si>
    <t>940.66.35X</t>
  </si>
  <si>
    <t>Комплект фурнітури Ergon Living T. E., LA (ширина дверей) = 76,5 см колір: чорний</t>
  </si>
  <si>
    <t>940.66.36X</t>
  </si>
  <si>
    <t>Комплект фурнітури Ergon Living T. E., LA (ширина дверей) = 66,5 см колір: срібний</t>
  </si>
  <si>
    <t>940.66.37X</t>
  </si>
  <si>
    <t>Комплект фурнітури Ergon Living T. E., LA (ширина дверей) = 71,5 см колір: срібний</t>
  </si>
  <si>
    <t>940.66.38X</t>
  </si>
  <si>
    <t>Комплект фурнітури Ergon Living T. E., LA (ширина дверей) = 76,5 см колір: срібний</t>
  </si>
  <si>
    <t>940.80.090</t>
  </si>
  <si>
    <t>Комплект фурнітури Hawa Telescopic 80/G</t>
  </si>
  <si>
    <t>940.81.024</t>
  </si>
  <si>
    <t>Фіксуюче кріплення до Junior 80G M12x48mm</t>
  </si>
  <si>
    <t>940.84.037</t>
  </si>
  <si>
    <t>Направляюча нижня для кріплення до підлоги пластик</t>
  </si>
  <si>
    <t>941.13.435</t>
  </si>
  <si>
    <t>Шина ходова потрійна алюміній колір срібний 3,5м</t>
  </si>
  <si>
    <t>950.05.25X</t>
  </si>
  <si>
    <t>Висувний ущільнювач силікон, сірий по DIN лівий 950 мм для зовнішніх дверей</t>
  </si>
  <si>
    <t>950.05.342</t>
  </si>
  <si>
    <t>950.05.345</t>
  </si>
  <si>
    <t>950.05.820</t>
  </si>
  <si>
    <t>950.05.830</t>
  </si>
  <si>
    <t>Ущільнювач випадаючий алюміній/силікон сірий 900мм 1-сторонній</t>
  </si>
  <si>
    <t>950.05.831</t>
  </si>
  <si>
    <t>Ущільнювач випадаючий алюміній/силікон сірий 975мм 1-сторонній</t>
  </si>
  <si>
    <t>950.05.832</t>
  </si>
  <si>
    <t>Ущільнювач випадаючий алюміній/силікон сірий 1050 мм 1-сторонній</t>
  </si>
  <si>
    <t>950.05.833</t>
  </si>
  <si>
    <t>Ущільнювач випадаючий алюміній/силікон сірий 1125 мм 1-сторонній</t>
  </si>
  <si>
    <t>950.05.834</t>
  </si>
  <si>
    <t>Ущільнювач випадаючий алюміній/силікон сірий 1200 мм 1-сторонній</t>
  </si>
  <si>
    <t>950.05.961</t>
  </si>
  <si>
    <t>Ущільнювач випадаючий алюміній/силікон сірий 730мм 2-ох сторонній</t>
  </si>
  <si>
    <t>950.05.962</t>
  </si>
  <si>
    <t>Ущільнювач випадаючий алюміній/силікон сірий 830мм 2-ох сторонній</t>
  </si>
  <si>
    <t>950.05.963</t>
  </si>
  <si>
    <t>Ущільнювач випадаючий алюміній/силікон сірий 930мм 2-ох сторонній</t>
  </si>
  <si>
    <t>950.05.964</t>
  </si>
  <si>
    <t>Ущільнювач випадаючий алюміній/силікон сірий 1030мм 2-ох сторонній</t>
  </si>
  <si>
    <t>950.05.965</t>
  </si>
  <si>
    <t>Ущільнювач випадаючий алюміній/силікон сірий 1130мм 2-ох сторонній</t>
  </si>
  <si>
    <t>950.11.123</t>
  </si>
  <si>
    <t>Набір протипожежної фурнітури для дверних петель</t>
  </si>
  <si>
    <t>959.30.001</t>
  </si>
  <si>
    <t>Вічко для дверей 200° латунь полірована</t>
  </si>
  <si>
    <t>959.30.006</t>
  </si>
  <si>
    <t>Вічко для дверей 200° латунь матова нікельована</t>
  </si>
  <si>
    <t>981.02.081</t>
  </si>
  <si>
    <t>Петля для душової кабіни для скла 8-12мм 90° латунь хромована полірована</t>
  </si>
  <si>
    <t>981.02.091</t>
  </si>
  <si>
    <t>Затискач для скла 135° латунь хромована полірована</t>
  </si>
  <si>
    <t>981.02.244</t>
  </si>
  <si>
    <t>Затискач для скла U-форма 90° латунь хромована полірована</t>
  </si>
  <si>
    <t>981.02.254</t>
  </si>
  <si>
    <t>Затискач для скла 135° латунь хромована полірована 50х54мм</t>
  </si>
  <si>
    <t>981.02.264</t>
  </si>
  <si>
    <t>Затискач для скла 90° латунь хромована полірована 50х54мм</t>
  </si>
  <si>
    <t>981.02.274</t>
  </si>
  <si>
    <t>Затискач для скла 180° латунь хромована полірована</t>
  </si>
  <si>
    <t>981.51.004</t>
  </si>
  <si>
    <t>981.51.014</t>
  </si>
  <si>
    <t>981.51.021</t>
  </si>
  <si>
    <t>Петля для душової кабіни для скла 8-12мм 135° латунь хромована полірована</t>
  </si>
  <si>
    <t>981.51.031</t>
  </si>
  <si>
    <t>Петля для душової кабіни для скла 8-12мм 180° латунь хромована полірована</t>
  </si>
  <si>
    <t>981.52.109</t>
  </si>
  <si>
    <t>Ручка-кнопка для дверей душової кабіни нержавіюча сталь полірована 25/35мм</t>
  </si>
  <si>
    <t>981.52.520</t>
  </si>
  <si>
    <t>Ручка для скляних дверей нержавіюча сталь матова 8х12,7 мм</t>
  </si>
  <si>
    <t>981.52.521</t>
  </si>
  <si>
    <t>Ручка для скляних дверей нержавіюча сталь полірована 8х12,7 мм</t>
  </si>
  <si>
    <t>981.52.530</t>
  </si>
  <si>
    <t>981.52.531</t>
  </si>
  <si>
    <t>981.52.570</t>
  </si>
  <si>
    <t>Ручка для скляних дверей нержавіюча сталь матова 70х70мм</t>
  </si>
  <si>
    <t>981.52.571</t>
  </si>
  <si>
    <t>Ручка для скляних дверей нержавіюча сталь полірована 70х70мм</t>
  </si>
  <si>
    <t>981.52.580</t>
  </si>
  <si>
    <t>981.52.581</t>
  </si>
  <si>
    <t>981.77.006</t>
  </si>
  <si>
    <t>Ручка-кнопка для дверей душової кабіни нержавіюча сталь полірована 35/25мм</t>
  </si>
  <si>
    <t>987.30.000</t>
  </si>
  <si>
    <t>Табличка з символом "Ж/Ч" нержавіюча сталь матова 100мм</t>
  </si>
  <si>
    <t>987.30.010</t>
  </si>
  <si>
    <t>Табличка з символом "Чоловіки" нержавіюча сталь матова 100мм</t>
  </si>
  <si>
    <t>987.30.020</t>
  </si>
  <si>
    <t>Табличка з символом "Жінки" нержавіюча сталь матова 100мм</t>
  </si>
  <si>
    <t>987.30.030</t>
  </si>
  <si>
    <t>Табличка з символом "Люди з інвалідністю" нержавіюча сталь матова 100мм</t>
  </si>
  <si>
    <t>987.30.040</t>
  </si>
  <si>
    <t>Табличка з символом "Кімната матері та дитини" нержавіюча сталь матова 100мм</t>
  </si>
  <si>
    <t>987.30.050</t>
  </si>
  <si>
    <t>Табличка з символом"Душова" нержавіюча сталь матова 100мм</t>
  </si>
  <si>
    <t>987.30.060</t>
  </si>
  <si>
    <t>987.30.070</t>
  </si>
  <si>
    <t>Табличка з символом "WC" нержавіюча сталь матова 100 мм</t>
  </si>
  <si>
    <t>987.37.000</t>
  </si>
  <si>
    <t>Табличка з символом "WC" нержавіюча сталь матова 76 мм</t>
  </si>
  <si>
    <t>Ціна без ПДВ, EUR</t>
  </si>
  <si>
    <t>Номенклатура</t>
  </si>
  <si>
    <t>може бути вкорочений до 583 мм</t>
  </si>
  <si>
    <t>може бути вкорочений до 708 мм</t>
  </si>
  <si>
    <t>може бути вкорочений до 833 мм</t>
  </si>
  <si>
    <t>може бути вкорочений до 958 мм</t>
  </si>
  <si>
    <t>може бути вкорочений до 1083 мм</t>
  </si>
  <si>
    <t>25 м</t>
  </si>
  <si>
    <t>922.24.839</t>
  </si>
  <si>
    <t>940.42.048</t>
  </si>
  <si>
    <t xml:space="preserve">Комплект ручок РС нержавіюча сталь Dorma Pure </t>
  </si>
  <si>
    <t xml:space="preserve">Комплект ручка з кнобом нержавіюча сталь Dorma Pure </t>
  </si>
  <si>
    <t xml:space="preserve">Комплект ручок WC нержавіюча сталь Dorma Pure </t>
  </si>
  <si>
    <t>900.01.25X</t>
  </si>
  <si>
    <t>Замок врізний</t>
  </si>
  <si>
    <t>900.04.121</t>
  </si>
  <si>
    <t>Комплект шаф демонстраційних</t>
  </si>
  <si>
    <t>900.04.12P</t>
  </si>
  <si>
    <t xml:space="preserve">Шафа демонстраційна </t>
  </si>
  <si>
    <t>900.17.360</t>
  </si>
  <si>
    <t>Шпінгалет автоматичний латунь полірована</t>
  </si>
  <si>
    <t xml:space="preserve">Ручка для дверей латунь хромована полірована </t>
  </si>
  <si>
    <t>900.29.026</t>
  </si>
  <si>
    <t>Ручка нікельована матова/полірована</t>
  </si>
  <si>
    <t xml:space="preserve">Ручка LORETTA 8 латунь поверхня хромована полірована / нержавіюча сталь матова </t>
  </si>
  <si>
    <t xml:space="preserve">Ручка LUZILLA 8 латунь поверхня хромована полірована / нержавіюча сталь матова </t>
  </si>
  <si>
    <t xml:space="preserve">Ручка LUCIANA 8 латунь поверхня хромована полірована / нержавіюча сталь матова </t>
  </si>
  <si>
    <t xml:space="preserve">Ручка LONDA 8 латунь поверхня хромована полірована / нержавіюча сталь матова </t>
  </si>
  <si>
    <t xml:space="preserve">Ручка Londa 8 цамак поверхня хромована полірована / нержавіюча сталь матова </t>
  </si>
  <si>
    <t xml:space="preserve">Ручка LEXIA 8 латунь поверхня хромована полірована / нержавіюча сталь матова </t>
  </si>
  <si>
    <t xml:space="preserve">Ручка LINDA 8 латунь поверхня хромована полірована / нержавіюча сталь матова </t>
  </si>
  <si>
    <t>900.30.312</t>
  </si>
  <si>
    <t>Ручка LIANA хром. полірована/нержав. сталь матов. 8мм</t>
  </si>
  <si>
    <t xml:space="preserve">Ручка LYDIA 8 латунь поверхня хромована полірована / нержавіюча сталь матова права </t>
  </si>
  <si>
    <t xml:space="preserve">Ручка LUISA 8 латунь поверхня хромована полірована / нержавіюча сталь матова </t>
  </si>
  <si>
    <t xml:space="preserve">Ручка LARIA 8 латунь поверхня хромована полірована / нержавіюча сталь матова </t>
  </si>
  <si>
    <t xml:space="preserve">Ручка Laria 8 цамак поверхня хромована полірована / нержавіюча сталь матова </t>
  </si>
  <si>
    <t>900.39.321</t>
  </si>
  <si>
    <t>Комплект ручок РС Resista 72 пластик</t>
  </si>
  <si>
    <t>900.50.091</t>
  </si>
  <si>
    <t>Розетка під ручку латунь полірована</t>
  </si>
  <si>
    <t xml:space="preserve">Ручка-розетка, латунь, поліров. </t>
  </si>
  <si>
    <t>900.50.181</t>
  </si>
  <si>
    <t xml:space="preserve">Розетка під ручку латунь хромована полірована </t>
  </si>
  <si>
    <t>900.52.241</t>
  </si>
  <si>
    <t>Розетка PC латунь полірована</t>
  </si>
  <si>
    <t>900.52.331</t>
  </si>
  <si>
    <t xml:space="preserve">Розетка WC латунь полірована вкрита PVD </t>
  </si>
  <si>
    <t>Внутрішня розетка PC  латунь полірована</t>
  </si>
  <si>
    <t xml:space="preserve">Комплект ручок PC PISА латунь полірована resista , 72 мм,  товщина дверей 37-42 мм </t>
  </si>
  <si>
    <t xml:space="preserve">Комплект ручок PC VERONA латунь полірована resista , 72 мм,  товщина дверей 37-42 мм </t>
  </si>
  <si>
    <t xml:space="preserve">Комплект ручок PC латунь полірована </t>
  </si>
  <si>
    <t>900.82.402</t>
  </si>
  <si>
    <t xml:space="preserve">Комплект ручок VERONA PC латунь хром. полірована </t>
  </si>
  <si>
    <t>Комплект ручок WC  BERGEN латунь, хромована полірована/колір сталь</t>
  </si>
  <si>
    <t xml:space="preserve">Комплект ручок ALMERIA WC,латунь,полір.  </t>
  </si>
  <si>
    <t>900.83.402</t>
  </si>
  <si>
    <t xml:space="preserve">Комплект ручок WC, латунь хром.полір.  </t>
  </si>
  <si>
    <t xml:space="preserve">Набір ручок WC,цинк, хром,мат. </t>
  </si>
  <si>
    <t>900.87.181</t>
  </si>
  <si>
    <t>Комплект ручок на планці ES1 CC 15 Опір</t>
  </si>
  <si>
    <t xml:space="preserve">Набір ручок "ARISTOTELES" CB цамак  хромована полірована / матова </t>
  </si>
  <si>
    <t>Комплект ручок LEVA CB  цамак нікельована матова/нікельована полірована PVD покриття</t>
  </si>
  <si>
    <t xml:space="preserve">Набір ручок "LIANA" CB латунь нікельована матова вкрита PVD </t>
  </si>
  <si>
    <t xml:space="preserve">Набір ручок "LIOBA" CB латунь нікельована матова вкрита PVD </t>
  </si>
  <si>
    <t>Комплект дверних ручок MILVA BB латунь матова  полірована, вкрита PVD</t>
  </si>
  <si>
    <t>900.91.428</t>
  </si>
  <si>
    <t>Комплект ручок CB VITORIA 1515/19KVлатунь полірована</t>
  </si>
  <si>
    <t>Комплект ручок CB GALERIE латунь полірована  900.61.111 900.29.291</t>
  </si>
  <si>
    <t xml:space="preserve">Набір ручок WEIMAR CB , латунь, бронзова </t>
  </si>
  <si>
    <t>Комплект ручок LEVA PС латунь нікельована  полірована/ нікельована матова PVD 8мм</t>
  </si>
  <si>
    <t>900.92.055</t>
  </si>
  <si>
    <t>PZ-GARN.8/90 MS.VERN.MATT</t>
  </si>
  <si>
    <t>900.92.056</t>
  </si>
  <si>
    <t xml:space="preserve">Комплект ручок PC цамак колір бронза PVD </t>
  </si>
  <si>
    <t xml:space="preserve">Комплект дверних ручок Luzilla PZ латунь  хромована полірована / нержавіюча сталь матова </t>
  </si>
  <si>
    <t xml:space="preserve">Комплект "Luciana" PZ, латунь, хром. полір./нерж. </t>
  </si>
  <si>
    <t>900.92.143</t>
  </si>
  <si>
    <t>Комплект ручок PZ, латунь, хром. полір., нерж./чорна</t>
  </si>
  <si>
    <t>Комплект ручок LEVA PC  цамак нікельована матова/нікельована полірована PVD покриття</t>
  </si>
  <si>
    <t>Комплект ручок LIANA PC  цамак колір: латунь полірована PVD покриття</t>
  </si>
  <si>
    <t>Комплект ручок LIANA PC  цамак колір: нікельована матова PVD покриття</t>
  </si>
  <si>
    <t xml:space="preserve">Комплект ручок PC JUGENDSTIL§1890/850 латунь полірована/червоне дерево </t>
  </si>
  <si>
    <t xml:space="preserve">Комплект ручок PC JUGENDSTIL§1890/850 латунь полірована/чорне дерево </t>
  </si>
  <si>
    <t>900.92.428</t>
  </si>
  <si>
    <t xml:space="preserve">Комплект ручок VITORIA 1515/19KV PC латунь полірована </t>
  </si>
  <si>
    <t xml:space="preserve">Комплект ручок DRESDEN PC латунь полірована 72 мм 31х240 мм </t>
  </si>
  <si>
    <t xml:space="preserve">Набір ручок WEIMAR PC , латунь, бронзова </t>
  </si>
  <si>
    <t>900.92.601</t>
  </si>
  <si>
    <t>Комплект ручок PC латунь полір.</t>
  </si>
  <si>
    <t>Комплект ручок на розетці  PC латунь полірована</t>
  </si>
  <si>
    <t>Комплект ручок на розетці  PC латунь нікел. полірована</t>
  </si>
  <si>
    <t>Комплект ручок на розетці  PC латунь нікел. матова</t>
  </si>
  <si>
    <t>Комплект ручок на розетці  PC LINEA RHODAMINE цамак, хромована, полірована/нержавіюча сталь, матова</t>
  </si>
  <si>
    <t>900.93.046</t>
  </si>
  <si>
    <t>WC-GARN.8/78 MS.VERN.MATT ¶</t>
  </si>
  <si>
    <t xml:space="preserve">Комплект ручок  LARIA WC 8 латунь полірована / нержавіюча сталь матова </t>
  </si>
  <si>
    <t>Комплект "Luciana"  WC, хром. полір., нерж.ст.мато</t>
  </si>
  <si>
    <t>Комплект "Lorentia"  WC, латунь, хр. пол., нерж.ст</t>
  </si>
  <si>
    <t>Комплект ручок LEVA WC  цамак колір: нікельована матова/нікельована полірована PVD покриття</t>
  </si>
  <si>
    <t xml:space="preserve">Комплект "Luzilla"  WC, латунь хромована полірована / нержавіюча сталь матова </t>
  </si>
  <si>
    <t>Комплект "Luzilla"  WC, цамак ніко\ельована матова PVD</t>
  </si>
  <si>
    <t>Комплект ручок WC цамак хромований  полірований</t>
  </si>
  <si>
    <t>Ручка WC комплект  латунь, поліров./пласт., білий</t>
  </si>
  <si>
    <t>Ручка WC  комплект, латунь поліров.пласт. чорн.</t>
  </si>
  <si>
    <t>Комплект ручок MILVA  WC латунь нікельована матова/полірована PVD</t>
  </si>
  <si>
    <t>900.93.428</t>
  </si>
  <si>
    <t>Комплект ручок WC Vitoria 1515/19KV латунь полірована</t>
  </si>
  <si>
    <t xml:space="preserve">Набір ручок WEIMAR WC , латунь, бронзова </t>
  </si>
  <si>
    <t>Комплект ручок WC Los Angeles латунь, хромована,  матова Resista</t>
  </si>
  <si>
    <t>900.93.962</t>
  </si>
  <si>
    <t>Комплект ручок WC латунь антична  8 мм</t>
  </si>
  <si>
    <t xml:space="preserve">Дверна ручка 8 латунь полірована </t>
  </si>
  <si>
    <t xml:space="preserve">Комплект ручок LAURINA з кнобом PC  лівий латунь матова /полірована вкрита PVD </t>
  </si>
  <si>
    <t xml:space="preserve">Комплект ручок LAURINA з кнобом PC  лівий  латунь нікельована матова / нікельована полірована вкрита PVD </t>
  </si>
  <si>
    <t>Комплект ручка з кнопкою ліва ultra латунь полірована  SANSSOUCIR 949-99</t>
  </si>
  <si>
    <t xml:space="preserve">Комплект SANSSOUCIR 949-99 ручка з кнопкою ліва латунь полірована/біла </t>
  </si>
  <si>
    <t>900.95.152</t>
  </si>
  <si>
    <t>Комплект ручок LORENTIA латунь хромована полірована/нержавіюча сталь матова, ліва</t>
  </si>
  <si>
    <t xml:space="preserve">Комплект BELLEEPOQUES 933 ручка з кнопкою латунь ліва полірована </t>
  </si>
  <si>
    <t xml:space="preserve">Комплект ручка з кнопкою LIA, латунь хромована полірована/нержав. сталь матова, ліва </t>
  </si>
  <si>
    <t xml:space="preserve">Комплект ручка з кнопкою LUZILLA латунь хромована полірована/нержавіюча сталь матова, лііва </t>
  </si>
  <si>
    <t xml:space="preserve">Комплект ручка з кнопкою MILVA латунь нікел. матова/полірова PVD, ліва </t>
  </si>
  <si>
    <t xml:space="preserve">Комплект ручок LAURINA з кнобом PC  правий латунь матова /полірована вкрита PVD </t>
  </si>
  <si>
    <t xml:space="preserve">Комплект ручок LAURINA з кнобом PC  правий  латунь нікельована матова / нікельована полірована вкрита PVD </t>
  </si>
  <si>
    <t xml:space="preserve">Комплект ручка з кнопкою LUZILLA латунь хромована полірована/нержавіюча сталь матова, права </t>
  </si>
  <si>
    <t>900.96.152</t>
  </si>
  <si>
    <t>Комплект ручка з кнопкою LORENTIA латунь хромована полірована/нержавіюча сталь матова, права</t>
  </si>
  <si>
    <t>900.96.162</t>
  </si>
  <si>
    <t>Комплект ручка з кнопкою LORETTA латунь хромована полірована/нержавіюча сталь матова, права</t>
  </si>
  <si>
    <t xml:space="preserve">Комплект BELLEEPOQUES 933 ручка з кнопкою латунь права полірована </t>
  </si>
  <si>
    <t xml:space="preserve">Комплект ручка з кнопкою LIOBA латунь нікельована матова PVD, права </t>
  </si>
  <si>
    <t>900.99.XX1</t>
  </si>
  <si>
    <t>Набір для авaрійних дверей з 1-ого дверного полотна</t>
  </si>
  <si>
    <t>900.99.XX2</t>
  </si>
  <si>
    <t>Набір для аварійних дверей з 2-х дверних полотен</t>
  </si>
  <si>
    <t>900.99.XX3</t>
  </si>
  <si>
    <t>Набір для аварійних дверей</t>
  </si>
  <si>
    <t>Набір ручок дверних ALASEPT демонстраційний</t>
  </si>
  <si>
    <t xml:space="preserve">Ручка NIKLAS для вхідних дверей  латунь хромована полірована / шкіра колір коричневий </t>
  </si>
  <si>
    <t xml:space="preserve">Ручка NIKLAS для вхідних дверей  латунь хромована полірована / шкіра колір чорний </t>
  </si>
  <si>
    <t xml:space="preserve">Ручка-мушля D11мм, алюміній, срібляста </t>
  </si>
  <si>
    <t xml:space="preserve">Ручка для розсувних скляних дверей,  товщина скла 8-10 мм алюміній, колір нержавіюча сталь </t>
  </si>
  <si>
    <t xml:space="preserve">Ручка для розсувних скляних дверей, товщина скла 8-10 мм латунь, колір срібляста  </t>
  </si>
  <si>
    <t xml:space="preserve">Ручка для розсувних скляних дверей,  товщина скла 8-10 мм латунь, колір нержавіюча сталь </t>
  </si>
  <si>
    <t xml:space="preserve">Система для аварійних дверей горизонтальне замикання колір сірий  </t>
  </si>
  <si>
    <t xml:space="preserve">Натискна штанга PED 100 штанга: сталь, колір червоний </t>
  </si>
  <si>
    <t xml:space="preserve">Система для аварійних дверей PED 100 штанга сталева , колір червоний </t>
  </si>
  <si>
    <t xml:space="preserve">Натискна штанга PED 200 сталь колір: червоний </t>
  </si>
  <si>
    <t xml:space="preserve">Система для аварійних дверей PED 210 штанга сталева , колір червоний </t>
  </si>
  <si>
    <t xml:space="preserve">Система для аварійних дверей з вертикальним замиканням колір сірий </t>
  </si>
  <si>
    <t xml:space="preserve">Дверна ручка ліва 8 кована стійка до корозії </t>
  </si>
  <si>
    <t>Частина ручки  рухома для дверей 8 латунь,коричн.,</t>
  </si>
  <si>
    <t xml:space="preserve">Частина ручки рухома для дверей 8 сталь колір сірий </t>
  </si>
  <si>
    <t>901.31.092</t>
  </si>
  <si>
    <t>Ручка "Skyline" до замка д/скл.двер., лат/ст,лів.</t>
  </si>
  <si>
    <t xml:space="preserve">Дверна ручка права 8 кована стійка до корозії </t>
  </si>
  <si>
    <t>901.32.092</t>
  </si>
  <si>
    <t>Ручка "Skyline" до замка д/скл.двер., лат/ст,пр.</t>
  </si>
  <si>
    <t>Рухома частина ручки для дверей  10 латунь, коричн</t>
  </si>
  <si>
    <t xml:space="preserve">Ручка-розетка сталь, колір чорний </t>
  </si>
  <si>
    <t xml:space="preserve">Ручка-розетка латунь,коричн.,кольор. </t>
  </si>
  <si>
    <t xml:space="preserve">Ручка-розетка сталь колір сірий </t>
  </si>
  <si>
    <t xml:space="preserve">Вороток WC зі штифтом, сталь колір сірий </t>
  </si>
  <si>
    <t xml:space="preserve">Внутрішня розетка WC зі штифтом сталь колір латунь </t>
  </si>
  <si>
    <t xml:space="preserve">Зовнішня розетка для WC сталь колір латунь </t>
  </si>
  <si>
    <t xml:space="preserve">Ручка-кнопка під розетку сталь колір чорний </t>
  </si>
  <si>
    <t xml:space="preserve">Ручка-кнопка під розетку колір латунь </t>
  </si>
  <si>
    <t>Комплект ручок PC з кнобом для міжкімнатних дверей колір латунь модель лівий  lSI-K291/12/194H</t>
  </si>
  <si>
    <t>901.82.002</t>
  </si>
  <si>
    <t>Комплект ручок GENT 1820/8002 PC латунь хром. полірована</t>
  </si>
  <si>
    <t xml:space="preserve">Комплект ручка з кнобом латунь права </t>
  </si>
  <si>
    <t>Комплект ручок PC з кнобом для міжкімнатних дверей колір латунь модель правий  lSI-K291/12/194H</t>
  </si>
  <si>
    <t xml:space="preserve">Комплект ручок WC латунь нікель матовий </t>
  </si>
  <si>
    <t xml:space="preserve">Комплект дверних ручок LEONORA  WC 8  цамак нікельована матова / полірована, вкрита PVD </t>
  </si>
  <si>
    <t xml:space="preserve">Комплект ручок на планці латунь </t>
  </si>
  <si>
    <t>Комплект ручок для дверей авар. виходу  латунь,коричн. кольор.</t>
  </si>
  <si>
    <t>Комплект ручок CB  колір латунь модель 184Z/231</t>
  </si>
  <si>
    <t xml:space="preserve">Комплект ручок CB ESCALIER 900/993 латунь полірована </t>
  </si>
  <si>
    <t xml:space="preserve">Комплект ручок CB латунь полірована </t>
  </si>
  <si>
    <t xml:space="preserve">Комплект ручок CB латунь хромована велюр </t>
  </si>
  <si>
    <t xml:space="preserve">Комплект ручок CB SANSSOUCIS 949-95 латунь полірована </t>
  </si>
  <si>
    <t xml:space="preserve">Комплект ручок CB SANSSOUCIS 949-95 латунь полірована/ пласт. біла </t>
  </si>
  <si>
    <t xml:space="preserve">Комплект ручок PC модель 184Z/231, сталевий , колір сірий </t>
  </si>
  <si>
    <t xml:space="preserve">Комплект ручок PC модель 184Z/23, сталевий , колір латунь </t>
  </si>
  <si>
    <t>901.92.137</t>
  </si>
  <si>
    <t>Комплект ручок PC латунь антич.</t>
  </si>
  <si>
    <t xml:space="preserve">Комплект ручок PC латунь хромована велюр </t>
  </si>
  <si>
    <t xml:space="preserve">Комплект ручок PC SANSSOUCIS 949-95 латунь полірована </t>
  </si>
  <si>
    <t xml:space="preserve">Комплект ручок PC SANSSOUCIS 949-95 латунь полірована/ пласт. біла </t>
  </si>
  <si>
    <t>901.92.805</t>
  </si>
  <si>
    <t>PZ-GARNITUR 8 MS.CHR.POL¶</t>
  </si>
  <si>
    <t>901.92.815</t>
  </si>
  <si>
    <t xml:space="preserve"> PZ-GARNITUR 8 MS.CHR.POL¶</t>
  </si>
  <si>
    <t>901.92.852</t>
  </si>
  <si>
    <t>Комплект ручок PC цамак хром. поліров./нержавіч. сталь матов.</t>
  </si>
  <si>
    <t xml:space="preserve">Комплект ручок WC модель 184Z/231, сталевий , колір латунь </t>
  </si>
  <si>
    <t xml:space="preserve">Комплект ручок WC модель 184Z/284, сталевий , колір латунь </t>
  </si>
  <si>
    <t xml:space="preserve">Комплект ручок WC латунь хромована  полірована </t>
  </si>
  <si>
    <t xml:space="preserve">Комплект ручок WC латунь полірована </t>
  </si>
  <si>
    <t xml:space="preserve">Комплект ручок WC цамак хром велюр </t>
  </si>
  <si>
    <t xml:space="preserve">Комплект ручок WC латунь хромована полірована </t>
  </si>
  <si>
    <t xml:space="preserve">Комплект ручок WC латунь хромована велюр </t>
  </si>
  <si>
    <t xml:space="preserve">Комплект ручок WC SANSSOUCIS 949-95 латунь полірована </t>
  </si>
  <si>
    <t xml:space="preserve">Комплект ручок WC SANSSOUCIS 949-95 латунь полірована/ пласт. біла </t>
  </si>
  <si>
    <t>901.93.805</t>
  </si>
  <si>
    <t>WC-GARNITUR 8 MS.CHR.POL.¶</t>
  </si>
  <si>
    <t xml:space="preserve">Комплект ручок з кнобом латунь хромована велюр лівий </t>
  </si>
  <si>
    <t xml:space="preserve">Комплект ручок з кнобом латунь хромована велюр правий </t>
  </si>
  <si>
    <t>901.99.127</t>
  </si>
  <si>
    <t>Комплект ручок PC латунь поліров.</t>
  </si>
  <si>
    <t>901.99.129</t>
  </si>
  <si>
    <t>901.99.132</t>
  </si>
  <si>
    <t xml:space="preserve">Поворотна ручка з квадратним штифтом нержавіюча сталь, матова </t>
  </si>
  <si>
    <t xml:space="preserve">Поворотна ручка з квадратним штифтом нержавіюча сталь, полірована </t>
  </si>
  <si>
    <t xml:space="preserve">Ручка-врізна нержавіюча сталь матова модель 4250 </t>
  </si>
  <si>
    <t>Ручка для розсувних дверей  без отворів нержавіюча сталь матова 40х120мм</t>
  </si>
  <si>
    <t xml:space="preserve">Ручка врізна для розсувних дверей PC нержавіюча сталь матова </t>
  </si>
  <si>
    <t xml:space="preserve">Ручка врізна нержавіюча сталь матова </t>
  </si>
  <si>
    <t xml:space="preserve">Ручка врізна для скляних дверей нержавіюча сталь матова </t>
  </si>
  <si>
    <t xml:space="preserve">Ручка дверна нержавіюча сталь матова 8 </t>
  </si>
  <si>
    <t xml:space="preserve">Ручка дверна бронза 8 </t>
  </si>
  <si>
    <t>Ручка для дверей  8 ст.ст.,мат.</t>
  </si>
  <si>
    <t>902.21.413</t>
  </si>
  <si>
    <t>Ручка 8 FH нержавіюча сталь полірована</t>
  </si>
  <si>
    <t>Ручка дверна LDH 2180 нержавіюча сталь матова/полірована  8</t>
  </si>
  <si>
    <t>902.30.002</t>
  </si>
  <si>
    <t>Ручка натискна нержавіюча сталь матова 58x128мм D19мм</t>
  </si>
  <si>
    <t>902.30.008</t>
  </si>
  <si>
    <t>Ручка натискна 8 нержавіюч.ст. латунь поліров.PVDSANDRA</t>
  </si>
  <si>
    <t>902.30.141</t>
  </si>
  <si>
    <t>Ручка до врізного замка 8 нержавіюч.ст.поліров./мат.VILLEA</t>
  </si>
  <si>
    <t xml:space="preserve">Ручка "Saria" до замка д/скл.двер., нержавіюча сталь, латунь полірована </t>
  </si>
  <si>
    <t xml:space="preserve">Ручка нержавіюча сталь матова ліва </t>
  </si>
  <si>
    <t xml:space="preserve">Ручка нержавіюча сталь матова права </t>
  </si>
  <si>
    <t xml:space="preserve">Розетка під ручку нержавіюча сталь матова </t>
  </si>
  <si>
    <t xml:space="preserve">Розетка під ручку нержавіюча сталь матова /полірована </t>
  </si>
  <si>
    <t xml:space="preserve">Розетка BB нержавіюча сталь матова </t>
  </si>
  <si>
    <t>902.51.714</t>
  </si>
  <si>
    <t>Розетка CB нержавіюча сталь матова</t>
  </si>
  <si>
    <t xml:space="preserve">Розетка PZ нержавіюча сталь матова </t>
  </si>
  <si>
    <t xml:space="preserve">Розетка PC нержавіюча сталь матова </t>
  </si>
  <si>
    <t>Розетка WC  нержавіюча сталь матова</t>
  </si>
  <si>
    <t>902.53.714</t>
  </si>
  <si>
    <t xml:space="preserve">Розетка WC нержавіюча сталь матова </t>
  </si>
  <si>
    <t xml:space="preserve">Розетка WC  нержавіюча сталь матова </t>
  </si>
  <si>
    <t xml:space="preserve">Розетка WC для ванни нержавіюча сталь матова </t>
  </si>
  <si>
    <t xml:space="preserve">Розетка WC для неповносправних нержавіюча сталь матова </t>
  </si>
  <si>
    <t xml:space="preserve">Розетки заглушки нержавіюча сталь матова </t>
  </si>
  <si>
    <t xml:space="preserve">Розетка для ручки PC нержавіюча сталь матова </t>
  </si>
  <si>
    <t>Розетка PC захищені нержавіюча сталь колір латунь  15мм D52мм</t>
  </si>
  <si>
    <t xml:space="preserve">Накладка для дверного замка 72 PC нержавіюча сталь матова </t>
  </si>
  <si>
    <t>902.83.204</t>
  </si>
  <si>
    <t>Комплект ручок Amsterdam PC нержавіюча сталь матова</t>
  </si>
  <si>
    <t xml:space="preserve">Комплект ручок CB "SISSIA" 8 нержавіюча сталь матова </t>
  </si>
  <si>
    <t xml:space="preserve">Комплект ручок CB "STELLIA" 8 нержавіюча сталь матова </t>
  </si>
  <si>
    <t xml:space="preserve">Комплект ручок CB "LEILA" 8 нержавіюча сталь полірована / матова </t>
  </si>
  <si>
    <t xml:space="preserve">Комплект ручок CB MELISSA 8 нержавіюча сталь, матовий </t>
  </si>
  <si>
    <t xml:space="preserve">Комплект ручок CB "PLATON" 8 нержавіюча сталь матова </t>
  </si>
  <si>
    <t xml:space="preserve">Комплект ручок СВ Saria нержавіюча сталь матова 8мм </t>
  </si>
  <si>
    <t xml:space="preserve">Комплект ручок CB Leila нержавіюча сталь матова 8мм </t>
  </si>
  <si>
    <t xml:space="preserve">Комплект ручок CB "ROLAND" 8 нержавіюча сталь матова </t>
  </si>
  <si>
    <t xml:space="preserve">Комплект ручок CB "WERNER" 8 нержавіюча сталь матова </t>
  </si>
  <si>
    <t>902.91.441</t>
  </si>
  <si>
    <t>CBhandleset8stst.pol./mattVILLEA</t>
  </si>
  <si>
    <t>902.91.990</t>
  </si>
  <si>
    <t>CBhandleset8stst.matt/bee.LENJA</t>
  </si>
  <si>
    <t xml:space="preserve">Комплект ручок PC нержавіюча сталь матова 8мм </t>
  </si>
  <si>
    <t xml:space="preserve">Комплект ручок PC нержавіюча сталь полірована 8мм </t>
  </si>
  <si>
    <t xml:space="preserve">Комплект дверних ручек MARIA PC 8 нержавіюча сталь матова </t>
  </si>
  <si>
    <t>902.92.152</t>
  </si>
  <si>
    <t>Комплект ручок РС нержав. сталь матов.</t>
  </si>
  <si>
    <t>902.92.162</t>
  </si>
  <si>
    <t>902.92.192</t>
  </si>
  <si>
    <t xml:space="preserve">Комплект дверних ручок PC 8  нержавіюча сталь матова / полірована/ цамак хромована полірована  </t>
  </si>
  <si>
    <t>Набір ручок PC  8 нержавіюч,ст.,мат.,/ал.,срібл.</t>
  </si>
  <si>
    <t>902.92.290</t>
  </si>
  <si>
    <t>Комплект ручок SINEA PC нержавіюча сталь матова 8мм</t>
  </si>
  <si>
    <t>902.92.441</t>
  </si>
  <si>
    <t>Комплект "LILLIA" PZ нерж. сталь, пол./мат.</t>
  </si>
  <si>
    <t>902.92.450</t>
  </si>
  <si>
    <t>Комплект ручок VERA РС нержавіюча сталь матова 8мм</t>
  </si>
  <si>
    <t>902.92.460</t>
  </si>
  <si>
    <t>Комплект ручок VELCIA РС нержавіюча сталь матова 8мм</t>
  </si>
  <si>
    <t>902.92.630</t>
  </si>
  <si>
    <t>Комплект ручок VARNA РС нержавіюча сталь матова 8мм</t>
  </si>
  <si>
    <t xml:space="preserve">Комплект ручок MARTA PZ 8 нержавіюча сталь матова  </t>
  </si>
  <si>
    <t>Комплект ручок STOCKHOLM  PC нержавіюча сталь матова 8 мм</t>
  </si>
  <si>
    <t>902.92.840</t>
  </si>
  <si>
    <t>902.92.870</t>
  </si>
  <si>
    <t>902.92.880</t>
  </si>
  <si>
    <t>902.92.890</t>
  </si>
  <si>
    <t xml:space="preserve">Комплект ручок PC 8, нержавіюча сталь матова </t>
  </si>
  <si>
    <t>902.92.950</t>
  </si>
  <si>
    <t>Комплект "STEFFA" PZ нерж. сталь, матова</t>
  </si>
  <si>
    <t>902.92.990</t>
  </si>
  <si>
    <t>Комплект ручок PC Lenja нерж. сталь, матова</t>
  </si>
  <si>
    <t xml:space="preserve">Комплект ручок WC "SISSIA" 8 нержавіюча сталь матова </t>
  </si>
  <si>
    <t xml:space="preserve">Комплект ручок WC "STELLIA" лівий 8 нержавіюча сталь матова </t>
  </si>
  <si>
    <t xml:space="preserve">Комплект ручок WC "LEILA" 8 нержавіюча сталь полірована / матова </t>
  </si>
  <si>
    <t xml:space="preserve">Комплект ручок WC 8 нержавіюча сталь матова </t>
  </si>
  <si>
    <t>902.93.046</t>
  </si>
  <si>
    <t>Комплект ручок MARTA WC нержавіюча сталь матова 8мм</t>
  </si>
  <si>
    <t xml:space="preserve">Комплект ручок WC нержавіюча сталь матова 8мм </t>
  </si>
  <si>
    <t xml:space="preserve">Комплект ручок WC нержавіюча сталь матова 8мм лівий </t>
  </si>
  <si>
    <t xml:space="preserve">Комплект ручок WC 8 MELISSA нержавіюча сталь матова </t>
  </si>
  <si>
    <t>Комплект ручок для ванної кімнати  8 нержавіюч.сталь мат</t>
  </si>
  <si>
    <t>902.93.441</t>
  </si>
  <si>
    <t>Комплект "LILLIA" WC- нерж. сталь, пол./мат.</t>
  </si>
  <si>
    <t>902.93.630</t>
  </si>
  <si>
    <t>Комплект ручок WC Bordeaux  нержавіюча сталь матова 8 мм</t>
  </si>
  <si>
    <t>Комплект ручок MARTA WC  нержавіюча сталь матова 8 мм</t>
  </si>
  <si>
    <t>Комплект ручок STOCKHOLM  WC нержавіюча сталь матова 8 мм</t>
  </si>
  <si>
    <t>902.93.950</t>
  </si>
  <si>
    <t>Комплект "STEFFA" WC нерж. сталь, матова</t>
  </si>
  <si>
    <t xml:space="preserve">Комплект ручок з кнопкою 8 нержавіюча сталь матова  </t>
  </si>
  <si>
    <t xml:space="preserve">Комплект ручок для вхідних дверей 8 SANDRA нержавіюча сталь матова лівий </t>
  </si>
  <si>
    <t xml:space="preserve">Комплект ручок для вхідних дверей 8 SOFEA нержавіюча сталь матова лівий </t>
  </si>
  <si>
    <t xml:space="preserve">Комплект ручка з кнопкою 8 SARIA, нержавіюча сталь матова, лівий </t>
  </si>
  <si>
    <t xml:space="preserve">Комплект ручок Leila лівий нержавіюча сталь полірована/матова 8мм </t>
  </si>
  <si>
    <t xml:space="preserve">Комплект ручок для вхідних дверей 8 SOFEA нержавіюча сталь матова правий </t>
  </si>
  <si>
    <t xml:space="preserve">Комплект ручок Lola для вхідних дверей нержавіюча сталь 8  матова права </t>
  </si>
  <si>
    <t>Кріплення ручки труби  45° ліве, нержавіюча сталь матова до моделі 6801</t>
  </si>
  <si>
    <t>Кріплення ручки труби  45° праве, нержавіюча сталь матова до моделі 6801</t>
  </si>
  <si>
    <t xml:space="preserve">Ручка для вхідних дверей  нержавіюч.сталь  мат.30x210мм ALO </t>
  </si>
  <si>
    <t xml:space="preserve">Ручка для вхідних дверей  ALO нержавіюча сталь матова 30x210 мм </t>
  </si>
  <si>
    <t xml:space="preserve">Ручка для вхідних дверей  TIM нержавіюча сталь матова 25x600 мм </t>
  </si>
  <si>
    <t xml:space="preserve">Ручка для вхідних дверей  TIM нержавіюча сталь матова 25x800 мм </t>
  </si>
  <si>
    <t>Ручка для вхідних дверей  TIM нержавіюча сталь матова 25x1000 мм</t>
  </si>
  <si>
    <t xml:space="preserve">Ручка для вхідних дверей  TIM нержавіюча сталь матова 25x1200 мм </t>
  </si>
  <si>
    <t xml:space="preserve">Ручка для вхідних дверей  TIM нержавіюча сталь матова 25x1400 мм </t>
  </si>
  <si>
    <t xml:space="preserve">Ручка для вхідних дверей  TIM нержавіюча сталь матова 25x1600 мм </t>
  </si>
  <si>
    <t xml:space="preserve">Ручка скоба ARNO нержавіюча сталь матова 30x350 мм </t>
  </si>
  <si>
    <t>Ручка ARNO для вхідних дверей нержавіюча сталь матова D30мм  1600мм</t>
  </si>
  <si>
    <t>Ручка ARNO для вхідних дверей нержавіюча сталь матова D30мм  1800мм</t>
  </si>
  <si>
    <t xml:space="preserve">Дверна ручка одностороння для товщини скла 8-10 мм нержавіюча сталь матова 450 мм </t>
  </si>
  <si>
    <t xml:space="preserve">Ручка для вхідних дверей 6670 нержавіюча сталь матова 350мм </t>
  </si>
  <si>
    <t xml:space="preserve">Ручка для скляних дверей  Bodo нержавіюча сталь матова D=19мм 225х225 мм </t>
  </si>
  <si>
    <t xml:space="preserve">Ручка для скляних дверей  Bodo нержавіюча сталь матова D=19мм 300х300 мм </t>
  </si>
  <si>
    <t xml:space="preserve">Ручка для скляних дверей нержавіюча сталь матова 450мм </t>
  </si>
  <si>
    <t xml:space="preserve">Ручка для скляних дверей нержавіюча сталь матова 600мм </t>
  </si>
  <si>
    <t xml:space="preserve">Ручка для дверей нержавіюча сталь матова 325 мм </t>
  </si>
  <si>
    <t xml:space="preserve">Ручка для дверей нержавіюча сталь матова 625 мм </t>
  </si>
  <si>
    <t xml:space="preserve">Ручка для дверей нержавіюча сталь матова 925 мм </t>
  </si>
  <si>
    <t xml:space="preserve">Ручка для дверей нержавіюча сталь матова 1225 мм </t>
  </si>
  <si>
    <t>903.10.018</t>
  </si>
  <si>
    <t>Ручка для вхідних дверей PH1121 нержавіюча сталь матова 30x1800мм</t>
  </si>
  <si>
    <t xml:space="preserve">Ручка для вхідних дверей 6681 нержавіюча сталь матова 150мм </t>
  </si>
  <si>
    <t xml:space="preserve">Ручка для вхідних дверей 6501 нержавіюча сталь матова 350мм </t>
  </si>
  <si>
    <t xml:space="preserve">Ручка для вхідних дверей 6504 нержавіюча сталь матова 350мм </t>
  </si>
  <si>
    <t xml:space="preserve">Ручки для скляних дверей нержавіюча сталь матова 35  мм </t>
  </si>
  <si>
    <t xml:space="preserve">Ручки для скляних дверей нержавіюча сталь матова 35  мм  з можливістю закриття з середини </t>
  </si>
  <si>
    <t xml:space="preserve">Комплект ручок 7235 PC нержавіюча сталь матова </t>
  </si>
  <si>
    <t>903.22.330</t>
  </si>
  <si>
    <t>Комплект ручок PC 9 FSB 72 1076, нержавіюча сталь матова, вогнетривкий</t>
  </si>
  <si>
    <t xml:space="preserve">Комплект ручок з кнобом 8 нержавіюча сталь матова </t>
  </si>
  <si>
    <t xml:space="preserve">Комплект ручок з кнобом PC 9 лівий/правий протипожежний, нержавіюча сталь матова </t>
  </si>
  <si>
    <t>903.30.905</t>
  </si>
  <si>
    <t>DT 300 LT J MESS.MAT.38-65/336</t>
  </si>
  <si>
    <t>903.30.925</t>
  </si>
  <si>
    <t xml:space="preserve"> DT 300 LT C MESS.MAT.38-65/336</t>
  </si>
  <si>
    <t xml:space="preserve">Розетка WC нержавіюча сталь полірована колір латунь вкрита PVD </t>
  </si>
  <si>
    <t xml:space="preserve">Ручка кругла сферична нержавіюча сталь матова </t>
  </si>
  <si>
    <t>903.80.013</t>
  </si>
  <si>
    <t>Ручка дверна нержавіюча сталь матова 8 модель PDH 4110</t>
  </si>
  <si>
    <t>903.80.600</t>
  </si>
  <si>
    <t>Knobstst.matt</t>
  </si>
  <si>
    <t>903.80.609</t>
  </si>
  <si>
    <t>Ручка-кнопка нержавіюч.сталь матова</t>
  </si>
  <si>
    <t xml:space="preserve">Розетка PC нержавіюча сталь </t>
  </si>
  <si>
    <t xml:space="preserve">Розетка глуха нержавіюча сталь матова </t>
  </si>
  <si>
    <t>903.80.704</t>
  </si>
  <si>
    <t>Розетка нержавіюча сталь матова</t>
  </si>
  <si>
    <t>Комплект ручок PC  LDH 2188 нержавіюча сталь матова 8 мм</t>
  </si>
  <si>
    <t>Комплект ручок PС нержавіюча сталь  матова 8мм</t>
  </si>
  <si>
    <t>Комплект дверних ручок WC 8 нержавіюча сталь матова/полірована  LDH2194</t>
  </si>
  <si>
    <t>Комплект дверних ручок WC 8 нержавіюча сталь матова/полірована  LDH2191</t>
  </si>
  <si>
    <t>Комплект ручок WС  LDH 2188 нержавіюча сталь матова 8 мм</t>
  </si>
  <si>
    <t>Комплект ручок WС  LDH 2188 нержавіюча сталь полірована 8 мм</t>
  </si>
  <si>
    <t>Комплект дверних ручок WC 8 нержавіюча сталь полірована  LDH2193</t>
  </si>
  <si>
    <t>Комплект ручок WС нержавіюча сталь  матова 8мм</t>
  </si>
  <si>
    <t>Комплект ручок LDH 2187  PC нержавіюча сталь матова лівий</t>
  </si>
  <si>
    <t>Комплект ручок LDH 2187  PC нержавіюча сталь полірована лівий</t>
  </si>
  <si>
    <t>Комплект ручок LDH 2187  PC нержавіюча сталь матова правий</t>
  </si>
  <si>
    <t>Комплект ручок LDH 2187  PC нержавіюча сталь полірована правий</t>
  </si>
  <si>
    <t>Комплект дверних ручок PC 8  нержавіюча сталь полірована, колір латунь, вкрита PVD модель PDH4178</t>
  </si>
  <si>
    <t>Комплект дверних ручок PC 8  нержавіюча сталь полірована,  модель PDH4179</t>
  </si>
  <si>
    <t>Комплект дверних ручок PC 8  нержавіюча сталь полірована, колір латунь, вкрита PVD модель PHD4179</t>
  </si>
  <si>
    <t xml:space="preserve">Комплект дверних ручок PZ 8 нержавіюча сталь матова модель PHD4171 вогнетривкі </t>
  </si>
  <si>
    <t xml:space="preserve">Комплект дверних ручок PZ 8 нержавіюча сталь полірована, колір латунь, вкрита PVD модель PHD4171 вогнетривкі </t>
  </si>
  <si>
    <t xml:space="preserve">Комплект дверних ручок PZ 8 нержавіюча сталь матова модель PHD4172 вогнетривкі </t>
  </si>
  <si>
    <t xml:space="preserve">Комплект дверних ручок PZ 8 нержавіюча сталь полірована модель PHD4172 вогнетривкі </t>
  </si>
  <si>
    <t xml:space="preserve">Комплект дверних ручок PZ 8 нержавіюча сталь полірована, колір латунь, вкрита PVD модель PHD4172 вогнетривкі </t>
  </si>
  <si>
    <t xml:space="preserve">Комплект дверних ручок PZ 8 нержавіюча сталь матова модель PHD4173 вогнетривкі </t>
  </si>
  <si>
    <t xml:space="preserve">Комплект дверних ручок PZ 8 нержавіюча сталь полірована модель PHD4173 вогнетривкі </t>
  </si>
  <si>
    <t xml:space="preserve">Комплект дверних ручок PZ 8 нержавіюча сталь полірована, колір латунь, вкрита PVD модель PHD4173 вогнетривкі </t>
  </si>
  <si>
    <t>Комплект ручок PC  нержавіюча сталь матова 9 мм</t>
  </si>
  <si>
    <t xml:space="preserve">Комплект дверних ручок PZ 8 нержавіюча сталь матова модель PHD4174 вогнетривкі </t>
  </si>
  <si>
    <t xml:space="preserve">Комплект дверних ручок PZ 8 нержавіюча сталь полірована модель PHD4174 вогнетривкі </t>
  </si>
  <si>
    <t xml:space="preserve">Комплект дверних ручок PZ 9 нержавіюча сталь матова </t>
  </si>
  <si>
    <t xml:space="preserve">Комплект дверних ручок PZ 8 нержавіюча сталь матова модель PHD4175 вогнетривкі </t>
  </si>
  <si>
    <t xml:space="preserve">Комплект дверних ручок PZ 8 нержавіюча сталь полірована модель PHD4175 вогнетривкі </t>
  </si>
  <si>
    <t xml:space="preserve">Комплект дверних ручок PZ 8 нержавіюча сталь матова модель PHD4176 вогнетривкі </t>
  </si>
  <si>
    <t xml:space="preserve">Комплект дверних ручок PZ 8 нержавіюча сталь полірована модель PHD4176 вогнетривкі </t>
  </si>
  <si>
    <t xml:space="preserve">Комплект дверних ручок PZ 8 нержавіюча сталь полірована, колір латунь, вкрита PVD  модель PHD4176 вогнетривкі </t>
  </si>
  <si>
    <t xml:space="preserve">Комплект дверних ручок PZ 8 нержавіюча сталь матова модель PHD4177 вогнетривкі </t>
  </si>
  <si>
    <t xml:space="preserve">Комплект дверних ручок PZ 8 нержавіюча сталь полірована модель PHD4177 вогнетривкі </t>
  </si>
  <si>
    <t xml:space="preserve">Комплект дверних ручок PZ 8 нержавіюча сталь полірована, колір латунь, вкрита PVD модель PHD4177 вогнетривкі </t>
  </si>
  <si>
    <t xml:space="preserve">Комплект дверних ручок PZ 8 нержавіюча сталь матова модель PHD4178 вогнетривкі </t>
  </si>
  <si>
    <t xml:space="preserve">Комплект дверних ручок PZ 8 нержавіюча сталь полірована  модель PHD4178 вогнетривкі </t>
  </si>
  <si>
    <t xml:space="preserve">Комплект дверних ручок PZ 8 нержавіюча сталь полірована, колір латунь, вкрита PVD  модель PHD4178 вогнетривкі </t>
  </si>
  <si>
    <t xml:space="preserve">Комплект дверних ручок PZ 8 нержавіюча сталь матова модель PHD4179  вогнетривкі </t>
  </si>
  <si>
    <t xml:space="preserve">Комплект дверних ручок PZ 8 нержавіюча сталь полірована  модель PHD4179  вогнетривкі </t>
  </si>
  <si>
    <t xml:space="preserve">Комплект дверних ручок PZ 8 нержавіюча сталь полірована, колір латунь, вкрита PVD  модель PHD4179  вогнетривкі </t>
  </si>
  <si>
    <t xml:space="preserve">Комплект дверних ручок PZ 8 нержавіюча сталь полірована / матова модель PHD4180  вогнетривкі </t>
  </si>
  <si>
    <t xml:space="preserve">Комплект дверних ручок PZ 8 нержавіюча сталь  матова модель PHD4181  вогнетривкі </t>
  </si>
  <si>
    <t xml:space="preserve">Комплект дверних ручок PZ 8 нержавіюча сталь  полірована модель PHD4181  вогнетривкі </t>
  </si>
  <si>
    <t xml:space="preserve">Комплект дверних ручок PZ 8 нержавіюча сталь  полірована колір латунь, вкрита PVD модель PHD4181  вогнетривкі </t>
  </si>
  <si>
    <t>Ручка на розетці PC  8 нержавіюча сталь матова</t>
  </si>
  <si>
    <t>Ручка на розетці PC  8 нержавіюча сталь матова/скло колір чорний</t>
  </si>
  <si>
    <t xml:space="preserve">Ручка на розетці PC  8 нержавіюча сталь матова/скло колір умбра </t>
  </si>
  <si>
    <t>Ручка на розетці PC  8 нержавіюча сталь матова/скло колір білий</t>
  </si>
  <si>
    <t xml:space="preserve">Комплект ручок PC протипожежний нержавіюча сталь матова </t>
  </si>
  <si>
    <t xml:space="preserve">Комплект ручок PC 9 протипожежний нержавіюча сталь матова </t>
  </si>
  <si>
    <t xml:space="preserve">Комплект ручок PC нержавіюча сталь матова </t>
  </si>
  <si>
    <t>Комплект ручок PDH5102  PC нержавіюча с таль матова 9 мм FH</t>
  </si>
  <si>
    <t xml:space="preserve">Комплект ручок PDH5103  PC 8 нержавіюча с таль матова </t>
  </si>
  <si>
    <t>903.92.920</t>
  </si>
  <si>
    <t>Комплект дверних ручок PZ 8 нержавіюча сталь матова модель  PDH4102</t>
  </si>
  <si>
    <t xml:space="preserve">Комплект ручок PDH4103 PC вогнетривкі нержавіюча сталь матовий 9мм </t>
  </si>
  <si>
    <t xml:space="preserve">Комплект дверних ручок WC  8 нержавіюча сталь матова модель PHD4173 </t>
  </si>
  <si>
    <t>Комплект ручок 8  WC нержавіюча сталь модель PDH 4176</t>
  </si>
  <si>
    <t>Комплект ручок 8  WC нержавіюча сталь полірована вкрита PVD колір латунь  модель PDH 4176</t>
  </si>
  <si>
    <t xml:space="preserve">Комплект дверних ручок 8 WC нержавіюча сталь полірована/матова </t>
  </si>
  <si>
    <t>Комплект дверних ручок WC 8 нержавіюча сталь, колір латуні полірованої, покриття PVD, модель  PDH4181</t>
  </si>
  <si>
    <t>Комплект WC дверних ручок  8 нержавіюча сталь колір бронза PVD</t>
  </si>
  <si>
    <t>Ручка на розетці WC  8 нержавіюча сталь матова</t>
  </si>
  <si>
    <t>Ручка на розетці WC  8 нержавіюча сталь матова/скло колір чорний</t>
  </si>
  <si>
    <t xml:space="preserve">Ручка на розетці WC  8 нержавіюча сталь матова/скло колір умбра </t>
  </si>
  <si>
    <t>Ручка на розетці WC  8 нержавіюча сталь матова/скло колір білий</t>
  </si>
  <si>
    <t>Ручка на розетці WC  8 нержавіюча сталь полірована</t>
  </si>
  <si>
    <t>903.99.005</t>
  </si>
  <si>
    <t xml:space="preserve">Комплект ручок нержавіюча сталь матовий/полір. 8 мм </t>
  </si>
  <si>
    <t>903.99.010</t>
  </si>
  <si>
    <t xml:space="preserve">Комплект ручок нержавіюча сталь матов. 8 мм </t>
  </si>
  <si>
    <t>903.99.011</t>
  </si>
  <si>
    <t>903.99.013</t>
  </si>
  <si>
    <t>Комплект ручок нержавіюча сталь матов. 8 мм</t>
  </si>
  <si>
    <t>903.99.017</t>
  </si>
  <si>
    <t>904.00.011</t>
  </si>
  <si>
    <t>Ручка алюміній колір: сірий</t>
  </si>
  <si>
    <t xml:space="preserve">Ручка алюміній колір: нержавіюча сталь </t>
  </si>
  <si>
    <t>904.00.411</t>
  </si>
  <si>
    <t>Ручка врізна алюміній колір сірий 155x45 мм</t>
  </si>
  <si>
    <t>904.00.431</t>
  </si>
  <si>
    <t>Ручка врізна алюміній колір срібний</t>
  </si>
  <si>
    <t xml:space="preserve">Ручка врізна алюміній колір нержавіюча сталь 110 мм </t>
  </si>
  <si>
    <t>Ручка без шпинделя  алюміній колір: срібний</t>
  </si>
  <si>
    <t>904.34.201</t>
  </si>
  <si>
    <t>Ручка без шпінделя Dialock 9 алюм. колір срібляст.мат.</t>
  </si>
  <si>
    <t xml:space="preserve">Розетка алюм. колір сріблястий </t>
  </si>
  <si>
    <t xml:space="preserve">Розетка WC для ванни алюміній сріблястий </t>
  </si>
  <si>
    <t>Розетка PC з захистом 14 мм алюміній колір сріблястий  7393</t>
  </si>
  <si>
    <t xml:space="preserve">Планка задня, коротка WC алюм.,срібляст. </t>
  </si>
  <si>
    <t>Комплект ручок для вхідних дверей  12 London 78G, алюміній колір срібний</t>
  </si>
  <si>
    <t>904.83.101</t>
  </si>
  <si>
    <t>Комлект ручок London PC для зовнішніх дверей колір:сірий анодований</t>
  </si>
  <si>
    <t>904.83.102</t>
  </si>
  <si>
    <t>Комлект ручок London PC для зовнішніх дверй колір: новий сірий анодований</t>
  </si>
  <si>
    <t>904.83.104</t>
  </si>
  <si>
    <t>Комлект ручок London PC для зовнішніх дверй колір: бронза анодована</t>
  </si>
  <si>
    <t>904.83.321</t>
  </si>
  <si>
    <t>Комлект ручок London PC колір: сірий анодований</t>
  </si>
  <si>
    <t>904.83.322</t>
  </si>
  <si>
    <t>Комлект ручок London PC колір: новий сірий анодований</t>
  </si>
  <si>
    <t xml:space="preserve">Комплект ручок для вхідних дверей  London 61G, 92 мм , товщина дверей 67-72мм, алюміній, бронзовий </t>
  </si>
  <si>
    <t xml:space="preserve">Комплект ручок дверних London 61G, товщина дверей 67-72мм, алюміній, бронзовий </t>
  </si>
  <si>
    <t xml:space="preserve">Комплек ручок CB 8 PARIS  138L/300K алюміній сріблястий </t>
  </si>
  <si>
    <t xml:space="preserve">Комплект ручок PC 8 алюміній сріблястий NEW YORK </t>
  </si>
  <si>
    <t xml:space="preserve">Комплект ручок PC 9 протипожежний алюміній колір сріблястий </t>
  </si>
  <si>
    <t xml:space="preserve">Комплект ручок PC 8 алюм., сірий </t>
  </si>
  <si>
    <t>Комплек ручок PC  8 Marseille 1138/42KV/42KVS алюміній, колір: сталь</t>
  </si>
  <si>
    <t xml:space="preserve">Комплек ручок PC  8 MARSEILLE алюміній сріблястий </t>
  </si>
  <si>
    <t xml:space="preserve">Комплек ручок PC  LONDON алюміній сріблястий </t>
  </si>
  <si>
    <t xml:space="preserve">Комплек ручок PC  MELBOURNE алюміній сріблястий </t>
  </si>
  <si>
    <t xml:space="preserve">Комплект ручок PZ 8 алюміній сріблястий </t>
  </si>
  <si>
    <t xml:space="preserve">Комплек ручок PC  PARIS алюміній сріблястий </t>
  </si>
  <si>
    <t xml:space="preserve">Комплек ручок PC BONN алюміній сріблястий </t>
  </si>
  <si>
    <t xml:space="preserve">Комплек ручок PC  8 VERONA алюміній сріблястий  </t>
  </si>
  <si>
    <t xml:space="preserve">Комплект ручок 8 PC VERONA 1510/42KV/4 алюміній колір бронза </t>
  </si>
  <si>
    <t xml:space="preserve">Комплект ручок PC VERONA 1510/273P алюміній колір бронза </t>
  </si>
  <si>
    <t xml:space="preserve">Комплект дверних ручок PC з штифтом 8 мм, алюміній сріблястий </t>
  </si>
  <si>
    <t xml:space="preserve">Комплек ручок PC 8 PARIS  138L/300K алюміній сріблястий </t>
  </si>
  <si>
    <t>Комплект ручок для дверей WC  8 алюміній колір сірий 1051/1731/1735</t>
  </si>
  <si>
    <t>Комплект ручок для дверей WC  8 алюміній колір сірий 1144/1731/1735</t>
  </si>
  <si>
    <t>904.93.233</t>
  </si>
  <si>
    <t xml:space="preserve">Комплект ручок WC, алюміній, колір: золотий </t>
  </si>
  <si>
    <t>Комплект руччок WC ATLANTA  алюміній колір сталевий анодований</t>
  </si>
  <si>
    <t xml:space="preserve">Комплект ручок WC 8 алюміній сріблястий </t>
  </si>
  <si>
    <t xml:space="preserve">Комплек ручок WC 8 PARIS  138L/300K алюміній сріблястий </t>
  </si>
  <si>
    <t xml:space="preserve">Комплект ручок з кнобом PC 9 лівий/правий протипожежний, алюміній колір сріблястий </t>
  </si>
  <si>
    <t xml:space="preserve">Комплект ручок A91.34TW-KS алюміній, сріблястий </t>
  </si>
  <si>
    <t>Комплект ручка з кнопкою, алюміній колір: срібний,  модель A91.34TW-R</t>
  </si>
  <si>
    <t>Комплект ручка з кнопкою, алюміній колір: срібний,  модель A91.38TW-R</t>
  </si>
  <si>
    <t>905.22.881</t>
  </si>
  <si>
    <t>Комплект ручок PC 9 FSB, 72 1076, алюміній, колір срібний, вогнетривкий</t>
  </si>
  <si>
    <t xml:space="preserve">Ручка 8 колір алюміній сатин </t>
  </si>
  <si>
    <t xml:space="preserve">Ручка PC 72 з кнобом аюміній, колір: сірий </t>
  </si>
  <si>
    <t>Розетка PC з захистом 15 мм алюміній колір сріблястий  3244</t>
  </si>
  <si>
    <t xml:space="preserve">Комплек ручок PC 8  STOCKHOLM алюміній сріблястий </t>
  </si>
  <si>
    <t xml:space="preserve">Комплек ручок PC 8  Dallas алюміній сріблястий </t>
  </si>
  <si>
    <t>Комплек ручок PC 8  Dallas алюміній колір сталь</t>
  </si>
  <si>
    <t xml:space="preserve">Комплек ручок PC 8  VITORIA алюміній сріблястий </t>
  </si>
  <si>
    <t>Комплек ручок PC 8  Vitoria 1515/42KV/42KVS алюміній колір сталь</t>
  </si>
  <si>
    <t xml:space="preserve">Комплек ручок PC 8  LUXEMBOURG алюміній сріблястий </t>
  </si>
  <si>
    <t>Комплек ручок PC 9 FH  Paris 138/42H/42HKVS (FS) алюміній сірий</t>
  </si>
  <si>
    <t>Комплек ручок PC 9 FH  Paris 138/353KH (FS) алюміній сірий</t>
  </si>
  <si>
    <t>Комплек ручок WC 9 FH  Paris 138/42H/42HKVS (FS) алюміній сірий</t>
  </si>
  <si>
    <t>Комплек ручок WC 9 FH  Paris 138/353KH (FS) алюміній сірий</t>
  </si>
  <si>
    <t>905.92.880</t>
  </si>
  <si>
    <t>Ручка PZ алюміній срібний</t>
  </si>
  <si>
    <t xml:space="preserve">905.XX. 1 </t>
  </si>
  <si>
    <t>Набір демонстраційний ручок JADO</t>
  </si>
  <si>
    <t>Ручка-замок</t>
  </si>
  <si>
    <t>Ручка-кнопка</t>
  </si>
  <si>
    <t>Комплект ручок PC 820 PA колір білий  модель K94.20TW-KS</t>
  </si>
  <si>
    <t xml:space="preserve">Комплект ручок WC 8 20 PA білий </t>
  </si>
  <si>
    <t>Комлпект ручок WC 8 20 PA  сірий</t>
  </si>
  <si>
    <t>Комлпект ручок WC 8 20 PA  чорний</t>
  </si>
  <si>
    <t xml:space="preserve">Комплект ручок  9 PDH0301 PC вогнетривкі поліамід колір чорний </t>
  </si>
  <si>
    <t>Комплект ручок з кнобом PC 9  лівий/правий, протипожежний поліамід колір чорний 90</t>
  </si>
  <si>
    <t>Комплект ручок CB8  20 поліамід колір синій</t>
  </si>
  <si>
    <t>Ручка для вхідних дверей поліамід колір коричневий 80  300mm</t>
  </si>
  <si>
    <t>Ручка для вхідних дверей поліамід колір сірий 92  300mm</t>
  </si>
  <si>
    <t>908.53.192</t>
  </si>
  <si>
    <t>Розетка WC PA пластик сірий</t>
  </si>
  <si>
    <t>Планка коротка CB,  колір синій 50</t>
  </si>
  <si>
    <t>Планка коротка,  колір сірий 95</t>
  </si>
  <si>
    <t>Планка коротка,  колір сірий 97</t>
  </si>
  <si>
    <t>Комплект ручок PC 8 23 протипожежний, поліамід колір чорний  90</t>
  </si>
  <si>
    <t>Комплект ручок PC 9 23 протипожежний, поліамід колір чорний  90</t>
  </si>
  <si>
    <t xml:space="preserve">Монтажний гвинт сталевий M4х80 мм </t>
  </si>
  <si>
    <t xml:space="preserve">Натискний штифт сталевий оцинкований  8х110мм </t>
  </si>
  <si>
    <t xml:space="preserve">Натискний штифт сталевий оцинкований  8х120 мм </t>
  </si>
  <si>
    <t xml:space="preserve">Монтажний набір для кріплення ручки для товщини дверей 53-57 мм </t>
  </si>
  <si>
    <t xml:space="preserve">Монтажний набір для кріплення ручки для товщини двері 40-44 мм </t>
  </si>
  <si>
    <t xml:space="preserve">Монтажний набір для кріплення ручки для товщини двері 45-49 мм </t>
  </si>
  <si>
    <t>Кріплення для ручки-скоби на деревяні двері товщиною  62 мм</t>
  </si>
  <si>
    <t xml:space="preserve">Набір для кріплення ручки-скоби на дерев'яні, пластмасові та металеві двері , односторонній монтаж </t>
  </si>
  <si>
    <t>Набір для кріплення ручки-скоби на дерев'яні, пластмасові та металеві двері двері, попарний монтаж  35-50 мм</t>
  </si>
  <si>
    <t>909.04.878</t>
  </si>
  <si>
    <t>Монтажний комплект для ручки скоби</t>
  </si>
  <si>
    <t>909.35.123</t>
  </si>
  <si>
    <t>Шпиндель квадратний 9мм довжина: 130мм</t>
  </si>
  <si>
    <t>909.46.020</t>
  </si>
  <si>
    <t>Адаптер ручки до замка д/скляних дверей, нейлон</t>
  </si>
  <si>
    <t>909.46.021</t>
  </si>
  <si>
    <t>Адаптер ручки до замка д/скляних дверей, пластм.чорн.</t>
  </si>
  <si>
    <t>909.46.043</t>
  </si>
  <si>
    <t>Шпиндель сталевий оцинкований 8х125мм</t>
  </si>
  <si>
    <t xml:space="preserve">Шпиндель 9х120 мм </t>
  </si>
  <si>
    <t xml:space="preserve">Шпиндель 9х130 мм </t>
  </si>
  <si>
    <t>909.61.544</t>
  </si>
  <si>
    <t>Squarespindle9x75mm</t>
  </si>
  <si>
    <t xml:space="preserve">Шпиндель сталевий 9x125 мм </t>
  </si>
  <si>
    <t>909.65.810</t>
  </si>
  <si>
    <t>Квадрат для ручок 8х8х100 мм, ст. оцинков.</t>
  </si>
  <si>
    <t>909.65.811</t>
  </si>
  <si>
    <t>Шпиндель 8x8x105мм</t>
  </si>
  <si>
    <t>909.79.740</t>
  </si>
  <si>
    <t>Шпиндель 8*140мм</t>
  </si>
  <si>
    <t>909.79.750</t>
  </si>
  <si>
    <t>Шпиндель 8*150мм</t>
  </si>
  <si>
    <t>909.79.760</t>
  </si>
  <si>
    <t>Шпиндель 8*160мм</t>
  </si>
  <si>
    <t>Шпіндель  8x 90мм</t>
  </si>
  <si>
    <t xml:space="preserve">Шпиндель 8x66мм </t>
  </si>
  <si>
    <t>909.91.845</t>
  </si>
  <si>
    <t xml:space="preserve">Відповідна частина ручки верхня, нержавіюча сталь матова </t>
  </si>
  <si>
    <t>910.51.080</t>
  </si>
  <si>
    <t>Розподілювач на 8 виходів</t>
  </si>
  <si>
    <t>910.51.081</t>
  </si>
  <si>
    <t>910.51.082</t>
  </si>
  <si>
    <t xml:space="preserve">Універсальний адаптер Multi-Lock-Adapter MLA 8 </t>
  </si>
  <si>
    <t>910.51.091</t>
  </si>
  <si>
    <t>Дріт з'єднувальний  1м</t>
  </si>
  <si>
    <t>910.51.106</t>
  </si>
  <si>
    <t xml:space="preserve">Набір для мережевого підключення </t>
  </si>
  <si>
    <t>910.51.108</t>
  </si>
  <si>
    <t>Набір для мережевого підключення OS8TCP/IP</t>
  </si>
  <si>
    <t>910.51.110</t>
  </si>
  <si>
    <t>Набір для мережевого підключення Dialock OS24TCP/IP</t>
  </si>
  <si>
    <t>910.51.132</t>
  </si>
  <si>
    <t>Онлайн адаптер ND100</t>
  </si>
  <si>
    <t xml:space="preserve">Міні блок розподілювач ТЕ 28 2-х рядний </t>
  </si>
  <si>
    <t>910.52.012</t>
  </si>
  <si>
    <t>Програмне забезпечення Personnel SPE</t>
  </si>
  <si>
    <t xml:space="preserve">Програмне забезпечення Personnel XPK </t>
  </si>
  <si>
    <t>910.52.162</t>
  </si>
  <si>
    <t>Програмне забезпечення Hotel plus SHP E</t>
  </si>
  <si>
    <t>910.52.402</t>
  </si>
  <si>
    <t>Програмний оnline модуль</t>
  </si>
  <si>
    <t>910.52.504</t>
  </si>
  <si>
    <t>Програмне забезпечення з макрокомандами</t>
  </si>
  <si>
    <t>910.52.812</t>
  </si>
  <si>
    <t>Програмне забезпечення SW 300 Hotel 100/100</t>
  </si>
  <si>
    <t>910.52.XXX</t>
  </si>
  <si>
    <t>Базовий модуль SERVIO HMS</t>
  </si>
  <si>
    <t>910.54.940</t>
  </si>
  <si>
    <t>Батарейка літієва</t>
  </si>
  <si>
    <t>910.54.960</t>
  </si>
  <si>
    <t>Ячейка для батарейки EPCCR2</t>
  </si>
  <si>
    <t>910.54.980</t>
  </si>
  <si>
    <t>Батарейка ENERGIZER АА 1.5V</t>
  </si>
  <si>
    <t>910.54.981</t>
  </si>
  <si>
    <t>Батарейка 9V</t>
  </si>
  <si>
    <t>Батарейка ENERGIZER мікро  1.5V</t>
  </si>
  <si>
    <t>911.01.001</t>
  </si>
  <si>
    <t>Замок врізний ВC клас 1 золот. 55/18 лівий</t>
  </si>
  <si>
    <t>911.01.002</t>
  </si>
  <si>
    <t>Замок врізний ВC клас 1 золот. 55/18 правий</t>
  </si>
  <si>
    <t>Замок врізний CB  клас 1 нержав. сталь, матовий 55/20 лівий</t>
  </si>
  <si>
    <t>Замок врізний  нержавіюч. сталь K1WC колір білий поліров.DL55/20</t>
  </si>
  <si>
    <t xml:space="preserve">Замок врізний К1 CВ лівий  сталь золотий лакований 18/55/72 (1) </t>
  </si>
  <si>
    <t xml:space="preserve">Замок врізний К1 CВ правий  сталь золотий лакований 18/55/72 (1) </t>
  </si>
  <si>
    <t>911.02.043</t>
  </si>
  <si>
    <t>Замок врізний PC нержавіюча сталь матовий 55/20 мм</t>
  </si>
  <si>
    <t>Замок для ванної кімнати  нержавіюч.сталь колір матовий 55/20</t>
  </si>
  <si>
    <t>911.02.051</t>
  </si>
  <si>
    <t>Замок врізний PC нержавіюча сталь матовий 20/55/72</t>
  </si>
  <si>
    <t>911.02.055</t>
  </si>
  <si>
    <t>Замок врізний WC нержавіюча сталь матовий 55/20/78</t>
  </si>
  <si>
    <t>Замок врізний з проф.циліндром латунь полірована  60/24</t>
  </si>
  <si>
    <t>Замок врізний з проф.циліндром  нержавіюч.сталь колір матовий 45/24</t>
  </si>
  <si>
    <t>Замок врізний з проф. циліндром  латунь полірована 45/24</t>
  </si>
  <si>
    <t xml:space="preserve">Замок врізний К3 PC пластина прямокутна нержавіюча сталь матовий 20/55/72 </t>
  </si>
  <si>
    <t xml:space="preserve">Замок врізний К3 PC пластина прямокутна латунь полырована 20/55/72 мм </t>
  </si>
  <si>
    <t>Замок врізний К3 WC 24/55/78 нержавіюча сталь матовий планка прямокутна  (1)</t>
  </si>
  <si>
    <t xml:space="preserve">Замок врізний К3 WC, пластина замка заокруглена, 24/55/78 нержавіюча сталь, латунь, полірована </t>
  </si>
  <si>
    <t xml:space="preserve">Замок врізний К1 з проф.циліндром 50/18 </t>
  </si>
  <si>
    <t xml:space="preserve">Замок врізний СВ К3  нержавіюча сталь матова  55/20 мм, пластина замка прямокутна  </t>
  </si>
  <si>
    <t xml:space="preserve">Замок врізний СВ К3  нержавіюча сталь полірована 55/20 мм, пластина замка прямокутна  </t>
  </si>
  <si>
    <t>Замок врізний СВ К3  нержавіюча сталь матова  55/20 мм, пластина замка заокруглена</t>
  </si>
  <si>
    <t xml:space="preserve">Замок врізний СВ К3  нержавіюча сталь полірована 55/20 мм, пластина замка заокруглена </t>
  </si>
  <si>
    <t xml:space="preserve">Замок врізний К3 PC нержавіюча сталь полірована 20/55/72 </t>
  </si>
  <si>
    <t xml:space="preserve">Замок врізний К3 PC лівий/правий нержавіюча сталь матова 24/65/72 (2) П </t>
  </si>
  <si>
    <t xml:space="preserve">Замок врізний К3 PC нержавіюча сталь полірована 65/24/72, пластина замка прямокутна </t>
  </si>
  <si>
    <t xml:space="preserve">Замок врізний К3 PC нержавіюча сталь колір латунь полірована 65/24/72, пластина замка прямокутна </t>
  </si>
  <si>
    <t xml:space="preserve">Замок врізний К3 PC нержавіюча сталь полірована 65/24/72, пластина замка заокруглена </t>
  </si>
  <si>
    <t xml:space="preserve">Замок врізний К3 PC нержавіюча сталь колір латунь полірована 65/24/72, пластина замка заокруглена </t>
  </si>
  <si>
    <t xml:space="preserve">Замок врізний WC нержавіюча сталь колір: латунь антік 55/24 </t>
  </si>
  <si>
    <t xml:space="preserve">Замок врізний PC  нержавіюча сталь полірована K3, планка прямокутна 45/24 мм </t>
  </si>
  <si>
    <t xml:space="preserve">Замок врізний PC  нержавіюча сталь полірована K3, планка прямокутна 60/24 мм </t>
  </si>
  <si>
    <t>911.03.025</t>
  </si>
  <si>
    <t>Замок врізний C3 WC, латунь, DL55/18</t>
  </si>
  <si>
    <t>911.03.026</t>
  </si>
  <si>
    <t>Замок врізний К3 WC латунь ДР 55/18</t>
  </si>
  <si>
    <t>911.03.028</t>
  </si>
  <si>
    <t>Замок врізний К3 WC срібний ДР 55/18</t>
  </si>
  <si>
    <t>911.03.049</t>
  </si>
  <si>
    <t>Замок врізний К3 з профільним циліндром латунь DL55/18</t>
  </si>
  <si>
    <t>911.03.050</t>
  </si>
  <si>
    <t xml:space="preserve">Замок врізний К3 з профільним циліндром латунь DR 55/18 </t>
  </si>
  <si>
    <t>911.03.051</t>
  </si>
  <si>
    <t>Замок врізний К3 профільний циліндр срібний ДЛ 55/18</t>
  </si>
  <si>
    <t>911.03.052</t>
  </si>
  <si>
    <t>Замок врізний К3 профільний циліндр срібний ДР 55/18</t>
  </si>
  <si>
    <t>911.03.053</t>
  </si>
  <si>
    <t>Замок врізний К3 РС нержавіюча сталь DL 55/18 лівий</t>
  </si>
  <si>
    <t>911.03.054</t>
  </si>
  <si>
    <t>Замок врізний К3 РС нержавіюча сталь DR 55/18 правий</t>
  </si>
  <si>
    <t>911.03.055</t>
  </si>
  <si>
    <t>Замок врізний К3 з профільним циліндром латунь поліров.DL55/18</t>
  </si>
  <si>
    <t>911.03.056</t>
  </si>
  <si>
    <t>Замок врізний К3 з профільним циліндром латунь полірована 55/18 правий</t>
  </si>
  <si>
    <t>911.03.057</t>
  </si>
  <si>
    <t>Замок врізний К3 профільний циліндр латунь ДЛ 55/20</t>
  </si>
  <si>
    <t>911.03.058</t>
  </si>
  <si>
    <t>Замок врізний К3 профільний циліндр латунь ДР 55/2</t>
  </si>
  <si>
    <t>911.03.074</t>
  </si>
  <si>
    <t>911.03.075</t>
  </si>
  <si>
    <t>911.03.076</t>
  </si>
  <si>
    <t>Замок врізний нержавіюч. сталь C2PC поліров.  DL55/20</t>
  </si>
  <si>
    <t>Замок врізний  нержавіюч. сталь C2PC колір білий поліров. DR55/20</t>
  </si>
  <si>
    <t>Замок врізний  з проф.циліндром лівий латунь полірована 235х18/20/24мм відстань від центру отвору для ключа до краю 55мм</t>
  </si>
  <si>
    <t xml:space="preserve">Замок врізний HD-M-lock C3 PC ,латунь,полірована DL60/24, по DIN лівий </t>
  </si>
  <si>
    <t>Замок врізний K3 WC правий  нержавіюча сталь матовий 20/65/78 (1)</t>
  </si>
  <si>
    <t>911.03.270</t>
  </si>
  <si>
    <t>Mortise lock, WC, stainless steel   DL55/24</t>
  </si>
  <si>
    <t xml:space="preserve">Врізний засув-защіпка сталевий вкритий латунню  44/8/25мм </t>
  </si>
  <si>
    <t>911.03.412</t>
  </si>
  <si>
    <t xml:space="preserve">Врізний засув-защіпка сталевий вкритий латунню  57/8/25мм </t>
  </si>
  <si>
    <t xml:space="preserve">Врізний засув-защіпка сталевий нікельований  57/8/25мм </t>
  </si>
  <si>
    <t xml:space="preserve">Врізний засув-защіпка сталевий вкритий латунню  45/8/25мм </t>
  </si>
  <si>
    <t xml:space="preserve">Врізний засув-защіпка сталевий нікельований  45/8/25мм </t>
  </si>
  <si>
    <t>Замок врізний  C2 CB срібляст. DL55/18</t>
  </si>
  <si>
    <t>Замок врізний  C2 CB срібляст. DR55/18</t>
  </si>
  <si>
    <t>Замок врізний  C2 CB нержавіюча сталь 55/18 лівий</t>
  </si>
  <si>
    <t>Замок врізний  C2 CB нержавіюча сталь 55/18 правий</t>
  </si>
  <si>
    <t>Замок врізний CB лівий нержавіюча сталь  колір матовий 235х18/20/24мм відстань від центру отвору для ключа до краю 55мм</t>
  </si>
  <si>
    <t>Замок врізний  C2 WC срібляст.  DL55/18</t>
  </si>
  <si>
    <t xml:space="preserve">Замок врізний WC по DIN лівий  латунь полірована 55/20 мм </t>
  </si>
  <si>
    <t xml:space="preserve">911.03.XX </t>
  </si>
  <si>
    <t>911.03.XX2</t>
  </si>
  <si>
    <t>911.03.XX3</t>
  </si>
  <si>
    <t>911.04.069</t>
  </si>
  <si>
    <t xml:space="preserve">Замок врізний  К3 WC  нержавіюча сталь по DIN лівий 55/20 мм </t>
  </si>
  <si>
    <t xml:space="preserve">Замок врізний  К3 WC  нержавіюча сталь по DIN правий 55/20 мм </t>
  </si>
  <si>
    <t>Замок HD-M-lock C3 PC,нержавіюч.сталь  DL65/20</t>
  </si>
  <si>
    <t>911.04.172</t>
  </si>
  <si>
    <t>Замок-PZ, DL65 мм, планка 24х235 мм, прав.,срібляст.</t>
  </si>
  <si>
    <t>911.04.183</t>
  </si>
  <si>
    <t>Замок для об'єктів К3 з профільним циліндром латун</t>
  </si>
  <si>
    <t>911.04.184</t>
  </si>
  <si>
    <t>Замок для об'єктів К3 з профільним циліндром DR 80</t>
  </si>
  <si>
    <t xml:space="preserve">Замок врізний для об'єктів клас K4 PZ  нержавіюча сталь матова по DIN лівий 55/20 мм </t>
  </si>
  <si>
    <t xml:space="preserve">Замок врізний для об'єктів клас K4 PZ  нержавіюча сталь матова по DIN правий 55/20 мм </t>
  </si>
  <si>
    <t>Замок врізний для об'єктів клас K4 PZ  нержавіюча сталь матова по DIN лівий 65/20 мм</t>
  </si>
  <si>
    <t>Замок врізний для об'єктів клас K4 PZ  нержавіюча сталь матова по DIN правий 65/20 мм</t>
  </si>
  <si>
    <t>Замок врізний для об'єктів клас K4 PZ  нержавіюча сталь матова по DIN лівий 65/24 мм</t>
  </si>
  <si>
    <t>Замок врізний для об'єктів клас K4 PZ  нержавіюча сталь матова по DIN правий 65/24 мм</t>
  </si>
  <si>
    <t xml:space="preserve">Замок для об'єктів К4 з профільним циліндром латунь полірована по DIN лівий 65/24мм </t>
  </si>
  <si>
    <t xml:space="preserve">Замок для об'єктів К4 з профільним циліндром латунь полірована по DIN правий 65/24мм </t>
  </si>
  <si>
    <t>Замок врізний для об'єктів клас K4 PZ  нержавіюча сталь матова по DIN лівий 80/20 мм</t>
  </si>
  <si>
    <t>Замок врізний для об'єктів клас K4 PZ  нержавіюча сталь матова по DIN лівий 80/24 мм</t>
  </si>
  <si>
    <t>Замок врізний для об'єктів клас K4 PZ  нержавіюча сталь матова по DIN правий  80/24 мм</t>
  </si>
  <si>
    <t>Замок врізний для об'єктів клас K3 PZ  нержавіюча сталь по DIN лівий 60/20 мм</t>
  </si>
  <si>
    <t>Замок врізний для об'єктів клас K3 PZ  нержавіюча сталь по DIN правий 60/20 мм</t>
  </si>
  <si>
    <t xml:space="preserve">Замок врізний К3  WC нержавіюча сталь матова по DIN лівий 55/20 мм </t>
  </si>
  <si>
    <t xml:space="preserve">Замок врізний К3  WC нержавіюча сталь матова по DIN правий  55/20 мм </t>
  </si>
  <si>
    <t>Замок врізний К3 PC  нержавіюча сталь по DIN лівий 55/20 мм</t>
  </si>
  <si>
    <t>Замок врізний К3 PC  нержавіюча сталь по DIN правий  55/20 мм</t>
  </si>
  <si>
    <t xml:space="preserve">911.04.X  </t>
  </si>
  <si>
    <t>Замок врізний електричний</t>
  </si>
  <si>
    <t>911.06.540</t>
  </si>
  <si>
    <t>Врізний замок HD-M, модель 434SL клас 4, лівий , нержавіюча сталь, ширина лицьової планки 20мм, розмір до ручки 60мм</t>
  </si>
  <si>
    <t>911.06.541</t>
  </si>
  <si>
    <t>Врізний замок HD-M, модель 434SL клас 4, правий , нержавіюча сталь, ширина лицьової планки 20мм, розмір до ручки 60мм</t>
  </si>
  <si>
    <t>911.06.542</t>
  </si>
  <si>
    <t>Врізний замок HD-M, модель 434SL клас 4, лівий , нержавіюча сталь, ширина лицьової планки 24мм, розмір до ручки 60мм</t>
  </si>
  <si>
    <t>911.06.692</t>
  </si>
  <si>
    <t>Врізний замок HD-M, клас 4, лівий , нержавіюча сталь, ширина лицьової планки 20мм, розмір до ручки 60мм</t>
  </si>
  <si>
    <t>911.07.017</t>
  </si>
  <si>
    <t>Замок врізний PC,нержавіюч.сталь 55/24</t>
  </si>
  <si>
    <t xml:space="preserve">Магнітний замок BB нержавіюча сталь матова 55/20мм  </t>
  </si>
  <si>
    <t xml:space="preserve">Магнітний замок WC нержавіюча сталь матова 55/20мм  </t>
  </si>
  <si>
    <t xml:space="preserve">Магнітний замок PZ нержавіюча сталь матова 55/20мм  </t>
  </si>
  <si>
    <t xml:space="preserve">Замок врізний BB нержавіюча сталь матова , універсальний 55/20 мм </t>
  </si>
  <si>
    <t xml:space="preserve">Замок врізний BB латунь полірована, вкрита захисним лаком, універсальний 55/24 мм </t>
  </si>
  <si>
    <t xml:space="preserve">Замок врізний WC лівий/правий нержавіюча сталь матова 20/55/78 </t>
  </si>
  <si>
    <t xml:space="preserve">Замок врізний WC лівий/правий сталь 55/20, колір срібний </t>
  </si>
  <si>
    <t xml:space="preserve">Замок врізний WC лівий/правий нержавіюча сталь матова 24/55/78 </t>
  </si>
  <si>
    <t>Замок врізний WC лівий/правий нержавіюча сталь матовий  55/24 мм</t>
  </si>
  <si>
    <t xml:space="preserve">Замок врізний WC лівий/правий сталь срібляста лакована 24/55/78 </t>
  </si>
  <si>
    <t xml:space="preserve">Замок врізний PC лівий/правий нержавіюча сталь матова  20/55/72 </t>
  </si>
  <si>
    <t xml:space="preserve">Замок врізний PC  лівий/правий латунь полірована, вкрита лаком 24/55/72 </t>
  </si>
  <si>
    <t>Магнітний замок з дверною ручкою  Venix нержавіюча сталь матова 55/20 по DIN лівий/правий</t>
  </si>
  <si>
    <t xml:space="preserve">Сенсорний вимикач </t>
  </si>
  <si>
    <t>Монтажний комплект Dione  для товщини дверей 50-55 мм</t>
  </si>
  <si>
    <t>Замок для плоских дверей  PC срібляст. DR65/20</t>
  </si>
  <si>
    <t>Замок GL PC,нержавіюча сталь  по DIN правий 25/20</t>
  </si>
  <si>
    <t>Замок GL PC,нержавіюч.сталь  DR25/20</t>
  </si>
  <si>
    <t xml:space="preserve">Замок PC нержавіюча слаль по DIN лівий 35/20 мм </t>
  </si>
  <si>
    <t xml:space="preserve">Замок PC нержавіюча слаль по DIN правий 35/20 мм </t>
  </si>
  <si>
    <t>Замок врізний K3 PC нержвіюча сталь  правий 55/20</t>
  </si>
  <si>
    <t>911.13.014</t>
  </si>
  <si>
    <t>Замок врізний K3 PC нержвіюча сталь  правий 60/20</t>
  </si>
  <si>
    <t xml:space="preserve">Замок врізний K3 PC нержавіюча сталь по DIN лівий 60/ 24 </t>
  </si>
  <si>
    <t>Замок врізний K3 PZ нержавіюча сталь  DR 65/24</t>
  </si>
  <si>
    <t xml:space="preserve">Замок врізний PC нержавіюча сталь, розмір до ручки 40/80 мм, ширина лицьової планки 20 мм, по DIN правий </t>
  </si>
  <si>
    <t>Замок врізний  лівий M з проф.цил. SL нержавіюч.ст.65/20</t>
  </si>
  <si>
    <t>Замок врізний правий  M з проф.цил. SL нержавіюч.ст.65/20</t>
  </si>
  <si>
    <t>Замок врізний  PC лівий M з проф.цил. SL нержавіюча сталь колір золотистий 65/20</t>
  </si>
  <si>
    <t>911.17.422</t>
  </si>
  <si>
    <t>Замок врізний PC FP лівий нержавіюча сталь лакована 20/55/72мм (1)</t>
  </si>
  <si>
    <t>911.17.423</t>
  </si>
  <si>
    <t>Замок врізний PC FP правий нержавіюча сталь лакована 20/55/72мм (1)</t>
  </si>
  <si>
    <t>911.17.424</t>
  </si>
  <si>
    <t>Замок врізний PC FP лівий нержавіюча сталь лакована 20/65/72мм (1)</t>
  </si>
  <si>
    <t>911.17.442</t>
  </si>
  <si>
    <t>Замок врізний PC FP лівий нержавіюча сталь золотиста  20/55/72мм (1)</t>
  </si>
  <si>
    <t>911.17.443</t>
  </si>
  <si>
    <t>Замок врізний PC FP правий нержавіюча сталь золотиста  20/55/72мм (1)</t>
  </si>
  <si>
    <t>911.17.444</t>
  </si>
  <si>
    <t>Замок врізний PC FP лівий нержавіюча сталь золотиста 20/65/72мм (1)</t>
  </si>
  <si>
    <t>911.19.200</t>
  </si>
  <si>
    <t>Замок врізний в комплекті нержавіюч.ст. поліров.</t>
  </si>
  <si>
    <t>911.19.201</t>
  </si>
  <si>
    <t>Замок врізний в комплекті з защелкою нержавіюч.ст. поліров.</t>
  </si>
  <si>
    <t>Замок врізний з защёлкою WC,нержавіюч.сталь  55/20</t>
  </si>
  <si>
    <t>911.22.368</t>
  </si>
  <si>
    <t>Замок врізний РС нержавіюча сталь матовий 24х100мм /55мм</t>
  </si>
  <si>
    <t xml:space="preserve">Защіпка для WC нержавіюча сталь матова </t>
  </si>
  <si>
    <t>Замок врізний  PC латунь полірована 55/24 мм</t>
  </si>
  <si>
    <t>Замок врізний магнітний  B-FORTY PC хром полірований, 85\50 мм</t>
  </si>
  <si>
    <t>Замок врізний магнітний  B-FORTY WC хром полірований, 90\50 мм</t>
  </si>
  <si>
    <t xml:space="preserve">Замок врізний магнітний B-FORTY PC, хром матовий, 18X196 мм </t>
  </si>
  <si>
    <t>911.22.70X</t>
  </si>
  <si>
    <t>Замок магнітний BB 18х196мм сталь покриття: хром матовий 8мм</t>
  </si>
  <si>
    <t>911.22.71X</t>
  </si>
  <si>
    <t>Замок магнітний BB 18х196мм сталь покриття: хром полірований 8мм</t>
  </si>
  <si>
    <t>911.22.72X</t>
  </si>
  <si>
    <t>Замок магнітний BB 18х196мм сталь нікельована полірована 8мм</t>
  </si>
  <si>
    <t>911.22.73X</t>
  </si>
  <si>
    <t>Замок магнітний BB 18х196мм сталь покриття: латунь полірована 8мм</t>
  </si>
  <si>
    <t>Замок врізний магнітний  B-FORTY N67 WC чорний</t>
  </si>
  <si>
    <t xml:space="preserve">Замок врізний магнітний  B-NOHA mini 937 WC хром матовий </t>
  </si>
  <si>
    <t xml:space="preserve">Замок врізний магнітний  B-NOHA mini 938  хром матовий </t>
  </si>
  <si>
    <t>911.22.X54</t>
  </si>
  <si>
    <t>Замок врізний B-FORTY WC хромований матовий 95мм 8/6мм18х196мм</t>
  </si>
  <si>
    <t>Замок врізний магнітний  B-BITTER T62 WC чорний</t>
  </si>
  <si>
    <t>Замок врізний магнітний  B-SOFT 860 матовий хромований</t>
  </si>
  <si>
    <t>Замок врізний магнітний  B-SOFT 861 WC матовий хромований</t>
  </si>
  <si>
    <t>Замок врізний магнітний  B-SOFT 869 матовий хромований</t>
  </si>
  <si>
    <t>911.23.007</t>
  </si>
  <si>
    <t>Замок врізний сталь поліров. DL 55/18</t>
  </si>
  <si>
    <t>911.23.008</t>
  </si>
  <si>
    <t>Замок врізний DR55/18</t>
  </si>
  <si>
    <t>911.23.009</t>
  </si>
  <si>
    <t>Замок з защіпкою К3 латунь ДЛ 55/20</t>
  </si>
  <si>
    <t>911.23.010</t>
  </si>
  <si>
    <t>Замок з защіпкою врізний К3 латунь ДР 55/20</t>
  </si>
  <si>
    <t xml:space="preserve">Магнітний замок CB латунь полірована 50/R18  </t>
  </si>
  <si>
    <t xml:space="preserve">Магнітний замок CB хромований матовий 50/R18  </t>
  </si>
  <si>
    <t xml:space="preserve">Магнітний замок WC латунь полірована 50/R18  </t>
  </si>
  <si>
    <t xml:space="preserve">Магнітний замок WC хромований матова 50/R18  </t>
  </si>
  <si>
    <t xml:space="preserve">Магнітний замок WC антична бронза 50/R18  </t>
  </si>
  <si>
    <t>911.23.270</t>
  </si>
  <si>
    <t>Защіпка нержавіюч.ст. мат.55/24</t>
  </si>
  <si>
    <t xml:space="preserve">Замок защіпка нержавіюча сталь матова 55/20мм  </t>
  </si>
  <si>
    <t xml:space="preserve">Врізний замок защіпка WC нержавіюча сталь полірована  55/24 мм </t>
  </si>
  <si>
    <t xml:space="preserve">Врізний замок защіпка  К3 нержавіюча сталь матова 55/24 мм </t>
  </si>
  <si>
    <t xml:space="preserve">Замок защіпка врізний сталь колір латунь антік </t>
  </si>
  <si>
    <t>911.24.010</t>
  </si>
  <si>
    <t>Фіксатор-защіпка роликова, 76 мм, латунь, нерж.ст</t>
  </si>
  <si>
    <t>911.26.002</t>
  </si>
  <si>
    <t>Замок врізний для розсувних дверей ВB 55/20  нержав. сталь</t>
  </si>
  <si>
    <t>911.26.005</t>
  </si>
  <si>
    <t>911.26.016</t>
  </si>
  <si>
    <t>Замок врізний для розсувних дверей латунь полірована 55/20</t>
  </si>
  <si>
    <t>911.26.021</t>
  </si>
  <si>
    <t>Замок PC нержавіюча сталь 55/20</t>
  </si>
  <si>
    <t>911.26.022</t>
  </si>
  <si>
    <t>Slid.dr.lockPCbr.pol.55/20</t>
  </si>
  <si>
    <t xml:space="preserve">Врізний замок з защіпкою  55/20 мм сталь колір старе срібло </t>
  </si>
  <si>
    <t xml:space="preserve">Замок врізний з защіпкою для розсувних дверей 55/20 PC нержавіюча сталь матова </t>
  </si>
  <si>
    <t>911.26.070</t>
  </si>
  <si>
    <t xml:space="preserve"> ZIEHGRIFF AL.NEUSILBF</t>
  </si>
  <si>
    <t>911.26.071</t>
  </si>
  <si>
    <t>Ручка, алюмін.позолот.кольор.</t>
  </si>
  <si>
    <t>Врізний замок ВВ з врізною ручкою латунь нікельована матова  50/16</t>
  </si>
  <si>
    <t>911.26.082</t>
  </si>
  <si>
    <t>Замок для розсувних дверей CB,латунь полір. 50/16</t>
  </si>
  <si>
    <t xml:space="preserve">Замок для розсувних дверей WC,латунь,хромована полірована 50/16 мм, з круглою ручкою для розсувних дверей </t>
  </si>
  <si>
    <t>Замок для розсувних дверей WC,латунь, воронена з круглою  врізною ручкою 50/16</t>
  </si>
  <si>
    <t xml:space="preserve">Замок для розсувних дверей WC,латунь,хромована полірована 50/16 мм, з подовгастою ручкою для розсувних дверей </t>
  </si>
  <si>
    <t xml:space="preserve">Врізна ручка для розсувних дверей латунь нікельована матова </t>
  </si>
  <si>
    <t xml:space="preserve">Ручка-скоба латунь полірована </t>
  </si>
  <si>
    <t xml:space="preserve">Врізний замок WC з засувом 55/20 мм нержавіюча сталь матова </t>
  </si>
  <si>
    <t xml:space="preserve">Врізний замок WC з засувом 55/20 мм латунь полірована </t>
  </si>
  <si>
    <t xml:space="preserve">Врізний замок WC з засувом 55/20 мм сталь срібляста </t>
  </si>
  <si>
    <t>Замок для розсувних дверей PC нержавіюча сталь колір латунь полірована  55/20</t>
  </si>
  <si>
    <t>Замок для розсувних дверей PC нержавіюча сталь колір чорний  55/20</t>
  </si>
  <si>
    <t>911.28.011</t>
  </si>
  <si>
    <t>Замок врізний лівий К3 CB латунь полірована 55/18мм</t>
  </si>
  <si>
    <t>911.28.013</t>
  </si>
  <si>
    <t>Замок врізний лівий К3 WC нержавіюча сталь 55/20мм</t>
  </si>
  <si>
    <t>911.28.015</t>
  </si>
  <si>
    <t>Замок врізний лівий К3 CB латунь полірована 55/20мм</t>
  </si>
  <si>
    <t>911.28.019</t>
  </si>
  <si>
    <t>Замок врізний лівий К3 PC латунь полірована 55/18мм</t>
  </si>
  <si>
    <t xml:space="preserve">Система для аварійних дверей PZA 115 по DIN правий ширина планки 24 мм, ширина полотна 450-858 мм </t>
  </si>
  <si>
    <t>911.38.453</t>
  </si>
  <si>
    <t>Комплект відповідна планка сталь колір: стара бронза 82x22/12мм+ 4 шт. шурупів 3.5х20мм сталь колір: бронза</t>
  </si>
  <si>
    <t>911.38.454</t>
  </si>
  <si>
    <t>Комплект відповідна планка сталь нікельована полірована 82x22/12мм+ 4 шт. шурупів 3.5х20мм сталь нікельована</t>
  </si>
  <si>
    <t>911.38.455</t>
  </si>
  <si>
    <t>Комплект відповідна планка сталь колір: хромована полірована 82x22/12мм+ 4 шт. шурупів 3.5х20мм сталь нікельована</t>
  </si>
  <si>
    <t>911.38.456</t>
  </si>
  <si>
    <t>Комплект відповідна планка до магнітного замка 55.2x15.7мм пластик колір: коричневий + 4 шт. шурупів 3.5х20мм сталь колір: бронза</t>
  </si>
  <si>
    <t>911.38.457</t>
  </si>
  <si>
    <t>Комплект відповідна планка сталь колір: бронза 82x22/12мм+ 4 шт. шурупів 3.5х20мм сталь колір: бронза</t>
  </si>
  <si>
    <t>911.38.458</t>
  </si>
  <si>
    <t>Комплект відповідна планка до магнітного замка 55.2x15.7мм пластик хромований матовий + 4 шт. шурупів 3.5х20мм (потай,цинк) "Hospa"</t>
  </si>
  <si>
    <t>911.38.459</t>
  </si>
  <si>
    <t>Комплект відповідна планка до магнітного замка 55.2x15.7мм пластик покриття латунь металізована + 4 шт. шурупів 3.5х20мм сталь покриття: латунь</t>
  </si>
  <si>
    <t>911.38.460</t>
  </si>
  <si>
    <t>Комплект відповідна планка до магнітного замка 55.2x15.7мм пластик хромований + 4 шт. шурупів 3.5х20мм сталь нікельована</t>
  </si>
  <si>
    <t>911.38.461</t>
  </si>
  <si>
    <t>Комплект відповідна планка сталь колір: хромована матова 82x22/12мм+ 4 шт. шурупів 3.5х20мм (потай,цинк) "Hospa"</t>
  </si>
  <si>
    <t>911.38.462</t>
  </si>
  <si>
    <t>Комплект відповідна планка сталь колір: латунь полірована 82x22/12мм+ 4 шт. шурупів 3.5х20мм сталь покриття: латунь</t>
  </si>
  <si>
    <t>911.38.463</t>
  </si>
  <si>
    <t>Комплект відповідна планка сталь колір: стара бронза 82x22 мм + 4 шт. шурупів 3.5х20мм сталь колір: бронза</t>
  </si>
  <si>
    <t>911.38.464</t>
  </si>
  <si>
    <t>Комплект відповідна планка сталь колір: бронза 82x22 мм + 4 шт. шурупів 3.5х20мм сталь колір: бронза</t>
  </si>
  <si>
    <t>911.38.465</t>
  </si>
  <si>
    <t>Комплект відповідна планка сталь хромована матова 82x22 мм + 4 шт. шурупів 3.5х20мм (потай,цинк) "Hospa"</t>
  </si>
  <si>
    <t>911.38.466</t>
  </si>
  <si>
    <t>Комплект відповідна планка сталь покриття: латунь полірована 82x22 мм + 4 шт. шурупів 3.5х20мм сталь покриття: латунь</t>
  </si>
  <si>
    <t>911.38.467</t>
  </si>
  <si>
    <t>Комплект відповідна планка сталь покриття: нікельована полірована 82x22 мм + 4 шт. шурупів 3.5х20мм сталь нікельована</t>
  </si>
  <si>
    <t>911.38.468</t>
  </si>
  <si>
    <t>Комплект відповідна планка сталь покриття: хромована полірована 82x22 мм + 4 шт. шурупів 3.5х20мм сталь нікельована</t>
  </si>
  <si>
    <t>911.38.469</t>
  </si>
  <si>
    <t>Комплект відповідна планка S91 до магнітного замка S351 і S359 82х22мм сталь покриття: хром матовий + 4 шт. шуруп 3,5х20 (потай,цинк) "Hospa"</t>
  </si>
  <si>
    <t>911.38.470</t>
  </si>
  <si>
    <t>Комплект відповідна планка S91 до магнітного замка S351 і S359 82х22мм сталь покриття: хром сатин+ 4 шт. шурупів 3,5х20 (потай,цинк) "Hospa"</t>
  </si>
  <si>
    <t>911.38.471</t>
  </si>
  <si>
    <t>Комплект відповідна планка S91 до магнітного замка S351 і S359 82х22мм сталь покриття: хром полірований+4 шт. шурупів 3.5х20мм сталь нікельована</t>
  </si>
  <si>
    <t xml:space="preserve">Заглушка до відповідної частини замка, пластик колір коричн.		</t>
  </si>
  <si>
    <t xml:space="preserve">Відповідна планка до замка сталева колір: сріблястий лакований 20х20х170мм		</t>
  </si>
  <si>
    <t>Відповідна планка сталева колір срібний  DL24х42мм</t>
  </si>
  <si>
    <t>Відповідна планка сталева колір срібний  DR 24х42мм</t>
  </si>
  <si>
    <t xml:space="preserve">Болт роз'ємний, пласт.,чорн. </t>
  </si>
  <si>
    <t>Відповідна планка латунь полірована  8х20х170мм</t>
  </si>
  <si>
    <t>911.39.126</t>
  </si>
  <si>
    <t>Ang.strik.pl.st.np.matt20x8mm</t>
  </si>
  <si>
    <t>911.39.208</t>
  </si>
  <si>
    <t>Замкова пластина 24х3х227 мм, нержав. сталь</t>
  </si>
  <si>
    <t xml:space="preserve">Відповідна планка латунь вкрита PVD </t>
  </si>
  <si>
    <t xml:space="preserve">Накладка на відповідну планку сіра </t>
  </si>
  <si>
    <t xml:space="preserve">Відповідна частина до замка 20х94мм,сталь,кольор. </t>
  </si>
  <si>
    <t>911.39.527</t>
  </si>
  <si>
    <t>Відповідна планка ліва 25х32мм сталева оцинкована колір: нерж.ст.</t>
  </si>
  <si>
    <t>911.39.528</t>
  </si>
  <si>
    <t>Відповідна планка права 25х32мм сталева оцинкована колір: нерж.ст.</t>
  </si>
  <si>
    <t>911.39.539</t>
  </si>
  <si>
    <t>&lt;&gt;</t>
  </si>
  <si>
    <t>Відповідна планка  сталь, колір срібний 24х170 мм</t>
  </si>
  <si>
    <t>Відповідна планка  сталь, колір золотий 24х170 мм</t>
  </si>
  <si>
    <t>Відповідна планка до замка  B-FORTY, з регулюванням  хром полірований 17,5х112мм</t>
  </si>
  <si>
    <t>Відповідна планка хром матовий  190х20мм</t>
  </si>
  <si>
    <t>Відповідна планка до замка  B-FORTY, хром матовий</t>
  </si>
  <si>
    <t xml:space="preserve">Профіль захисний торцевий для дверей сталь колір білий </t>
  </si>
  <si>
    <t>911.48.120</t>
  </si>
  <si>
    <t>Замок з додатковими ригелями  нержавіюч. сталь 55/20AS2602</t>
  </si>
  <si>
    <t>911.48.125</t>
  </si>
  <si>
    <t xml:space="preserve">Автоматичний відмикач </t>
  </si>
  <si>
    <t>Замок з додатковими ригелями  сталь колір срібний 65/10/16</t>
  </si>
  <si>
    <t>911.50.438</t>
  </si>
  <si>
    <t>Відповідна планка цамак колір: сріблястий ліва 20x220мм</t>
  </si>
  <si>
    <t>911.50.439</t>
  </si>
  <si>
    <t>Відповідна планка цамак колір: сріблястий права 20x220мм</t>
  </si>
  <si>
    <t>911.50.814</t>
  </si>
  <si>
    <t xml:space="preserve">Планка замикаюча ліва </t>
  </si>
  <si>
    <t>911.50.815</t>
  </si>
  <si>
    <t>Планка замикаюча права</t>
  </si>
  <si>
    <t>911.50.816</t>
  </si>
  <si>
    <t>Планка замикаюча ліва сталь колір: нержавіюча сталь</t>
  </si>
  <si>
    <t>911.50.817</t>
  </si>
  <si>
    <t>911.50.835</t>
  </si>
  <si>
    <t xml:space="preserve">Дверна ручка натискна PED 100 чорна </t>
  </si>
  <si>
    <t xml:space="preserve">Дверна ручка кругла  PED 100 чорна </t>
  </si>
  <si>
    <t>Замок для авар. дверей  сталь оцинков.20B 1895</t>
  </si>
  <si>
    <t>Замок для авар. дверей  сталь оцинкована</t>
  </si>
  <si>
    <t>Замок врізний для протипожежних дверей EN1125 B з сенсором  правий нерж. сталь мат. для 2-х дверей товщ. 20 мм</t>
  </si>
  <si>
    <t xml:space="preserve">Комплект для протипожежних дверей PZA 115 з ручкою штангою, алюміній сріблястий для 2-х дверей лівий </t>
  </si>
  <si>
    <t>Замок врізний для протипожежних дверей EN1125 з сенсором  правий нерж. сталь мат. для 2-х дверей товщ. 20 мм</t>
  </si>
  <si>
    <t>Замок врізний з проф. циліндром  FP сталь гальван.</t>
  </si>
  <si>
    <t>911.55.002</t>
  </si>
  <si>
    <t>Замок PZ а=65 мм, правий, пл. 24 мм, сталь оцинков</t>
  </si>
  <si>
    <t>911.55.003</t>
  </si>
  <si>
    <t>Замок врізний з проф. циліндром FP нержавіюч.сталь DL65/24</t>
  </si>
  <si>
    <t>911.55.004</t>
  </si>
  <si>
    <t>Замок врізний з проф. циліндром FP нержавіюч.сталь DR65/24</t>
  </si>
  <si>
    <t>911.55.005</t>
  </si>
  <si>
    <t>Замок врізний з проф. циліндром FP нержавіюч. сталь DL65/20</t>
  </si>
  <si>
    <t>911.55.006</t>
  </si>
  <si>
    <t>Замок врізний з проф. циліндром  FP нержавіюч.сталь DR65/20</t>
  </si>
  <si>
    <t>Замок врізний з проф. циліндром  FP нержавіюч.сталь прав. 65/24</t>
  </si>
  <si>
    <t>Замок врізний PC лівий  вогнетривкий нержавіюча сталь матовий D65/20</t>
  </si>
  <si>
    <t>Замок врізний PC правий  вогнетривкий нержавіюча сталь матовий D65/20</t>
  </si>
  <si>
    <t>Замок врізний PZ лівий  вогнетривкий нержавіюча сталь матовий D65/24</t>
  </si>
  <si>
    <t xml:space="preserve">Адаптер для дверей товщиною 65-70 мм </t>
  </si>
  <si>
    <t xml:space="preserve">Штанга керуюча нержавіюча сталь матова </t>
  </si>
  <si>
    <t xml:space="preserve">Відповідна планка латунь колір нержавіюча сталь </t>
  </si>
  <si>
    <t xml:space="preserve">Дверна ручка на розетці нержавіюча сталь матова </t>
  </si>
  <si>
    <t xml:space="preserve">Дверна ручка на накладці зі стандартним циліндром, нержавіюча сталь матова </t>
  </si>
  <si>
    <t xml:space="preserve">Замок врізний PC лівий нержавіюча сталь матовий D 24/65/72 9 мм  </t>
  </si>
  <si>
    <t>Замок врізний PС  для аварійних дверей сталь оцинкована  D65/24 модель 1758 функція безпеки D</t>
  </si>
  <si>
    <t xml:space="preserve">Замок врізний PС  для аварійних дверей сталь оцинкована  D65/24 модель 1759 функція безпеки Е </t>
  </si>
  <si>
    <t xml:space="preserve">Накладний замок PC сталь </t>
  </si>
  <si>
    <t xml:space="preserve">Стопор дверний захисний латунь нікельований / хромований </t>
  </si>
  <si>
    <t xml:space="preserve">Стопор дверний захисний латунь хромована полірована </t>
  </si>
  <si>
    <t xml:space="preserve">Стопор дверний захисний латунь колір гавлений під латунь </t>
  </si>
  <si>
    <t xml:space="preserve">Стопор дверний захисний латунь колір полірована під латунь </t>
  </si>
  <si>
    <t xml:space="preserve">Захисна фурнітура для вікон пластик колір білий </t>
  </si>
  <si>
    <t>911.59.061</t>
  </si>
  <si>
    <t>Захисний стопор дверей вкритий латунню</t>
  </si>
  <si>
    <t>911.59.076</t>
  </si>
  <si>
    <t>Windowhandlest.whiteFO400</t>
  </si>
  <si>
    <t xml:space="preserve">Захисний стопор дверей цамак, колір нікель матовий </t>
  </si>
  <si>
    <t xml:space="preserve">Захисний стопор дверей цамак вкритий латунню </t>
  </si>
  <si>
    <t>Захисний стопор дверей  нержавіюча сталь, матовий</t>
  </si>
  <si>
    <t>Собачка стопорна як запобііжна фурнітура ліва  цинк бронза колір антік</t>
  </si>
  <si>
    <t>Собачка стопорна як запобііжна фурнітура  лів.  цинк хром.поліров.</t>
  </si>
  <si>
    <t>Собачка стопорна як запобіжна фурнітура  лів. цинк колір латунь</t>
  </si>
  <si>
    <t xml:space="preserve">Ланцюжок дверний нержавіюча сталь матова  </t>
  </si>
  <si>
    <t xml:space="preserve">Ланцюжок дверний цамак нікельований /хромований </t>
  </si>
  <si>
    <t xml:space="preserve">Ланцюжок дверний цамак хромований полірований </t>
  </si>
  <si>
    <t xml:space="preserve">Ланцюжок фіксуючий, дверний, сталь, нікельована </t>
  </si>
  <si>
    <t xml:space="preserve">Ключ універсальний 9-6 мм чавун нікельований </t>
  </si>
  <si>
    <t xml:space="preserve">Гільза латунь блискуча d=14 мм </t>
  </si>
  <si>
    <t>Шпінгалет врізний  алюм. колір срібляст.олив. 50/22мм</t>
  </si>
  <si>
    <t>Висувний штифт до шпінгалету  довжина 1220 мм, сталевий</t>
  </si>
  <si>
    <t>Шпінгалет автоматичний нержавіюча сталь матова  26.7х206.5мм хід 12.7мм</t>
  </si>
  <si>
    <t xml:space="preserve">Втулка, що кріпиться до підлоги, хромована матова 19мм </t>
  </si>
  <si>
    <t xml:space="preserve">Втулка, що кріпиться до підлоги,  латунь полірована 19мм </t>
  </si>
  <si>
    <t xml:space="preserve">Висувний штифт до шпінгалету  M10, довжина 2500мм, сталевий, оцинкований </t>
  </si>
  <si>
    <t xml:space="preserve">Висувний штифт до шпінгалету  M10, довжина 3000мм, сталевий, оцинкований </t>
  </si>
  <si>
    <t xml:space="preserve">Відповідна планка 20x51мм, сталева оцинкована </t>
  </si>
  <si>
    <t xml:space="preserve">Накладна засувка WC алюміній сріблястий </t>
  </si>
  <si>
    <t xml:space="preserve">Врізний засув нержавіюча сталь/латунь 57/8/25 </t>
  </si>
  <si>
    <t xml:space="preserve">Автоматичний дверний шпінгалет для дерев'яних  дверей латунь воронена </t>
  </si>
  <si>
    <t xml:space="preserve">Автоматичний дверний шпінгалет для дерев'яних та металевих дверей латунь воронена </t>
  </si>
  <si>
    <t xml:space="preserve">Шпінгалет врізний 19х151 мм, латунь антична </t>
  </si>
  <si>
    <t xml:space="preserve">Шпінгалет врізний латунь нікельована матова 600 мм </t>
  </si>
  <si>
    <t xml:space="preserve">Шпінгалет врізний  з блокуванням латунь нікельована матова 600 мм </t>
  </si>
  <si>
    <t>911.63.007</t>
  </si>
  <si>
    <t>Дверна накладка для навісного замка нержавіюча сталь 80мм</t>
  </si>
  <si>
    <t xml:space="preserve">Ручка-кнопка  нержавіюча сталь матова шліфована </t>
  </si>
  <si>
    <t xml:space="preserve">Замок дверний з круглими ручками  нержавіюча сталь матова шліфована функція ANSIF75 </t>
  </si>
  <si>
    <t xml:space="preserve">Замок дверний з круглою ручкою  нержавіюча сталь матова шліфована </t>
  </si>
  <si>
    <t>Замок дверний з круглими ручками  нержавіюча сталь матова шліфована функція ANSIF77</t>
  </si>
  <si>
    <t>Замок дверний з круглими ручками  нержавіюча сталь матова шліфована функція ANSIF84</t>
  </si>
  <si>
    <t>Замок дверний з круглими ручками  нержавіюча сталь матова шліфована функція ANSIF86</t>
  </si>
  <si>
    <t>Замок дверний з круглими ручками  нержавіюча сталь матова шліфована функція ANSIF87</t>
  </si>
  <si>
    <t xml:space="preserve">Замок дверний з круглою ручкою  нержавіюча сталь матова шліфована звичайне закриття </t>
  </si>
  <si>
    <t>911.64.130</t>
  </si>
  <si>
    <t>911.64.134</t>
  </si>
  <si>
    <t>911.64.136</t>
  </si>
  <si>
    <t>911.64.150</t>
  </si>
  <si>
    <t>911.64.152</t>
  </si>
  <si>
    <t>Замок-кнопка для прохідних дверей латунь антич.</t>
  </si>
  <si>
    <t>911.64.153</t>
  </si>
  <si>
    <t>Ручка-кулька з замком "WC", нержавіюча сталь матова</t>
  </si>
  <si>
    <t>911.64.156</t>
  </si>
  <si>
    <t>Ручка-кулька з замком нержавіюча сталь матова</t>
  </si>
  <si>
    <t>911.64.158</t>
  </si>
  <si>
    <t>Ручка-КУЛЬКА з ключем, латунь антік</t>
  </si>
  <si>
    <t xml:space="preserve">Замок-кнопка для прохідних дверей латунь полірована </t>
  </si>
  <si>
    <t xml:space="preserve">Замок-кнопка для прохідних дверей латунь, антік </t>
  </si>
  <si>
    <t>Ручка-КУЛЬКА  "WC", нержавіюча сталь</t>
  </si>
  <si>
    <t>Ручка-КУЛЬКА  "WC", латунь полірована</t>
  </si>
  <si>
    <t xml:space="preserve">Замок врізний "КУЛЬКА" з ключем, нержавіюча сталь		</t>
  </si>
  <si>
    <t xml:space="preserve">Замок врізний "КУЛЬКА" з ключем, латунь антік		</t>
  </si>
  <si>
    <t>911.68.013</t>
  </si>
  <si>
    <t>Відповідна планка електронна нержавіюч.ст.лів./прав.25мм</t>
  </si>
  <si>
    <t>911.68.022</t>
  </si>
  <si>
    <t>Електромагнітна защіпка ліва/права 17Е цамак</t>
  </si>
  <si>
    <t>911.68.02Х</t>
  </si>
  <si>
    <t>Відповідна планка електронна ліва/права цамак</t>
  </si>
  <si>
    <t>911.68.054</t>
  </si>
  <si>
    <t>Відповідна планка електронна ліва/права цамак 111U</t>
  </si>
  <si>
    <t>911.68.055</t>
  </si>
  <si>
    <t>Електромагнітна защіпка FAFIX з відповідною планкою ліва/права 116Е цамак</t>
  </si>
  <si>
    <t>911.68.058</t>
  </si>
  <si>
    <t xml:space="preserve">Відповідна планка електронна ліва/права цамак 11805 </t>
  </si>
  <si>
    <t>911.68.059</t>
  </si>
  <si>
    <t>Замикач до відповідної планки електронний лівий/правий цамак нікельована 14.05</t>
  </si>
  <si>
    <t>911.68.064</t>
  </si>
  <si>
    <t>Замикач до відповідної планки електронний лівий/правий нержавіюча сталь матовий 131.05/А01</t>
  </si>
  <si>
    <t>911.68.066</t>
  </si>
  <si>
    <t>Замикач до відповідної планки електронний лівий/правий нержавіюча сталь матовий 131.05/A01/А04</t>
  </si>
  <si>
    <t>911.68.106</t>
  </si>
  <si>
    <t>Замикач до відповідної планки електронний лівий 14.05</t>
  </si>
  <si>
    <t>911.68.107</t>
  </si>
  <si>
    <t>Замикач до відповідної планки електронний правий 14.05</t>
  </si>
  <si>
    <t xml:space="preserve">Електромагнітна защіпка з механічним деблокуваннямпо DIN  кріплення ліве та праве модель 118 Е </t>
  </si>
  <si>
    <t>911.68.307</t>
  </si>
  <si>
    <t>Замикач до відповідної планки електронний</t>
  </si>
  <si>
    <t>911.75.087</t>
  </si>
  <si>
    <t>Замок врізний PZ нержавіюча сталь 24/24</t>
  </si>
  <si>
    <t>Замок врізний для вузькопрофільних дверей PZ сталь срібляста лакована  А 25 мм ширина планки =24 мм модель 1314</t>
  </si>
  <si>
    <t>Замок врізний для вузькопрофільних дверей PZ сталь срібляста лакована  А 30мм ширина планки =24 мм модель 1314</t>
  </si>
  <si>
    <t>Замок врізний для вузькопрофільних дверей PZ сталь срібляста лакована  А 40мм ширина планки =24 мм модель 1314</t>
  </si>
  <si>
    <t>Замок врізний для вузькопрофільних дверей PZ сталь срібляста лакована  А 45мм ширина планки =24 мм модель 1314</t>
  </si>
  <si>
    <t xml:space="preserve">Замок врізний для вузькопрофільних дверей PZ нержавіюча сталь матова 25/24 мм </t>
  </si>
  <si>
    <t>Планка запобіжна,плоска,нержавіюч.ст.  24мм</t>
  </si>
  <si>
    <t>Планка запобіжна плоска  сталь для царг з металу та пластм.світл.оцинков.</t>
  </si>
  <si>
    <t>Замок врізний для вузькопрофільних дверей PZ нержавіюча сталь матова  А 25мм ширина планки =16 мм  модель 1300</t>
  </si>
  <si>
    <t>Замок врізний  для вузькопрофільних дверей PZ нержавіюча сталь матова  А 30 мм ширина планки =16 мм  модель 1300</t>
  </si>
  <si>
    <t>Замок врізний для вузькопрофільних дверей PZ нержавіюча сталь матова  А 40мм ширина планки =16 мм  модель 1300</t>
  </si>
  <si>
    <t>Замок врізний  для вузькопрофільних дверей PZ нержавіюча сталь матова  А 45 мм ширина планки =16 мм  модель 1300</t>
  </si>
  <si>
    <t>Замок врізний для вузькопрофільних дверей PZ сталь срібляста лакована  А 25 мм ширина планки =16 мм  модель 1300</t>
  </si>
  <si>
    <t>Замок врізний для вузькопрофільних дверей PZ сталь срібляста лакована  А 30 мм ширина планки =16 мм  модель 1300</t>
  </si>
  <si>
    <t>Замок врізний для вузькопрофільних дверей PZ сталь срібляста лакована  А 40 мм ширина планки =16 мм  модель 1300</t>
  </si>
  <si>
    <t>Замок врізний для вузькопрофільних дверей PZ сталь срібляста лакована  А 45 мм ширина планки =16 мм  модель 1300</t>
  </si>
  <si>
    <t xml:space="preserve">Замок з защіпкою  PZ нержавіюча сталь  25/24 мм модель 1307 </t>
  </si>
  <si>
    <t>Замок з защіпкою нержавіюча сталь  35/24 мм срібний</t>
  </si>
  <si>
    <t xml:space="preserve">Замок врізний для вузькопрофільних дверей PZ нержавіюча сталь  25/24 мм модель 1328  </t>
  </si>
  <si>
    <t>911.79.086</t>
  </si>
  <si>
    <t>Штанга керуюча для аварійних виходів для ширини дверей 737-914 мм, сталь</t>
  </si>
  <si>
    <t>911.79.212</t>
  </si>
  <si>
    <t>Штанга керуюча для аварійних виходів для 1-2 дверей, ширини  737-914 мм, сталь</t>
  </si>
  <si>
    <t>911.79.332</t>
  </si>
  <si>
    <t>Штанга керуюча для аварійних виходів для ширини дверей 838-1219мм, сталь</t>
  </si>
  <si>
    <t>911.79.335</t>
  </si>
  <si>
    <t>Штанга керуюча для аварійних виходів для ширини дверей 838-1219мм, сталь, вогнестійкість до 3 годин</t>
  </si>
  <si>
    <t xml:space="preserve">Замок врізний електромеханічний YD25 з пластиною 210 мм (відкритий без струму) </t>
  </si>
  <si>
    <t xml:space="preserve">Замок врізний електромеханічний YD25 з пластиною 210 мм (закритий без струму) </t>
  </si>
  <si>
    <t xml:space="preserve">Замок врізний електромеханічний YD25K з пластиною 280 мм (відкритий без струму) </t>
  </si>
  <si>
    <t xml:space="preserve">Замок врізний електромеханічний YD25K з пластиною 280 мм (закритий без струму) </t>
  </si>
  <si>
    <t>912.02.001</t>
  </si>
  <si>
    <t>Контакт розмикання дверей пластиковий білий</t>
  </si>
  <si>
    <t xml:space="preserve">Кабельний перехід KUE 480  нержавіюча сталь матова спіральний шланг 370 мм </t>
  </si>
  <si>
    <t>Кабельний перехід нержавіюча сталь матова  модель 10312-10</t>
  </si>
  <si>
    <t xml:space="preserve">Конічний геркон 25 V модель 10405 пластмаса біла </t>
  </si>
  <si>
    <t>Блок керування моторизованого замка пластмаса біла  модель SVP-S/24DCW</t>
  </si>
  <si>
    <t>912.02.096</t>
  </si>
  <si>
    <t>Блок живлення колір: білий 24В 10306</t>
  </si>
  <si>
    <t>Пластина з'єднувальна для  електромагнітного замикача ASSA MAGAC- L300ST</t>
  </si>
  <si>
    <t>Електромагнітний замикач врізний  ASSA MAG03000STM-D</t>
  </si>
  <si>
    <t xml:space="preserve">Рамка одинарна для дверного терміналу 55 Esprit колір блідо-голубий  </t>
  </si>
  <si>
    <t xml:space="preserve">Рамка одинарна для дверного терміналу 55 Esprit колір чорне скло </t>
  </si>
  <si>
    <t xml:space="preserve">Рамка одинарна  для дверного терміналу 55 Esprit колір латунь </t>
  </si>
  <si>
    <t xml:space="preserve">Рамка одинарна для дверного терміналу 55 Esprit прозора </t>
  </si>
  <si>
    <t xml:space="preserve">Рамка подвійна для дверного терміналу 55 Esprit колір блідо-голубий  </t>
  </si>
  <si>
    <t xml:space="preserve">Рамка подвійна для дверного терміналу 55 Esprit колір чорне скло </t>
  </si>
  <si>
    <t xml:space="preserve">Рамка подвійна для дверного терміналу 55 Esprit колір латунь </t>
  </si>
  <si>
    <t xml:space="preserve">Рамка подвійна для дверного терміналу 55 Esprit прозора </t>
  </si>
  <si>
    <t xml:space="preserve">Рамка одинарна для дверного терміналу 55 Event Opak колір голубий, центральна вставка біла  </t>
  </si>
  <si>
    <t xml:space="preserve">Рамка одинарна для дверного терміналу 55 Event Opak колір темнокоричневий, центральна вставка біла  </t>
  </si>
  <si>
    <t xml:space="preserve">Рамка одинарна для дверного терміналу 55 Event Opak колір янтарний, центральна вставка біла    </t>
  </si>
  <si>
    <t xml:space="preserve">Рамка одинарна для дверного терміналу 55 Event Opak колір помаранчевий, центральна вставка біла </t>
  </si>
  <si>
    <t xml:space="preserve">Рамка одинарна для дверного терміналу 55 Event Opak колір білий, центральна вставка біла </t>
  </si>
  <si>
    <t xml:space="preserve">Рамка одинарна для дверного терміналу 55 Event Opak колір синій, центральна вставка біла </t>
  </si>
  <si>
    <t xml:space="preserve">Рамка одинарна для дверного терміналу 55 Event Opak колір червоний, центральна вставка біла </t>
  </si>
  <si>
    <t xml:space="preserve">Рамка подвійна для дверного терміналу 55 Event Opak колір голубий, центральна вставка біла  </t>
  </si>
  <si>
    <t xml:space="preserve">Рамка подвійна для дверного терміналу 55 Event Opak колір темнокоричневий, центральна вставка біла  </t>
  </si>
  <si>
    <t xml:space="preserve">Рамка подвійна для дверного терміналу 55 Event Opak колір янтарний, центральна вставка біла  </t>
  </si>
  <si>
    <t xml:space="preserve">Рамка подвійна для дверного терміналу 55 Event Opak колір помаранчевий, центральна вставка біла  </t>
  </si>
  <si>
    <t xml:space="preserve">Рамка подвійна для дверного терміналу 55 Event Opak колір білий, центральна вставка біла </t>
  </si>
  <si>
    <t xml:space="preserve">Рамка подвійна для дверного терміналу 55 Event Opak колір синій, центральна вставка біла   </t>
  </si>
  <si>
    <t xml:space="preserve">Рамка подвійна для дверного терміналу 55 Event Opak колір червоний, центральна вставка біла   </t>
  </si>
  <si>
    <t xml:space="preserve">Рамка одинарна для дверного терміналу 55 Event Opak колір голубий, центральна всавка "антрацит"  </t>
  </si>
  <si>
    <t xml:space="preserve">Рамка одинарна для дверного терміналу 55 Event Opak колір янтарний, центральна вставка колір "антрацит"   </t>
  </si>
  <si>
    <t xml:space="preserve">Рамка одинарна для дверного терміналу 55 Event Opak колір помаранчевий, центральна вставка колір "антрацит" </t>
  </si>
  <si>
    <t xml:space="preserve">Рамка одинарна для дверного терміналу 55 Event Opak колір синій, центральна вставка колір "антрацит"  </t>
  </si>
  <si>
    <t xml:space="preserve">Рамка подвійна для дверного терміналу 55 Event Opak колір голубий, центральна вставка колір "антрацит"   </t>
  </si>
  <si>
    <t xml:space="preserve">Рамка подвійна для дверного терміналу 55 Event Opak колір янтарний, центральна вставка колір "антрацит" </t>
  </si>
  <si>
    <t xml:space="preserve">Рамка подвійна для дверного терміналу 55 Event Opak колір помаранчевий, центральна вставка колір "антрацит" </t>
  </si>
  <si>
    <t xml:space="preserve">Рамка подвійна для дверного терміналу 55 Event Opak колір синій, центральна вставка колір "антрацит"  </t>
  </si>
  <si>
    <t xml:space="preserve">Рамка подвійна для дверного терміналу 55 Event Opak колір червоний, центральна вставка колір "антрацит"  </t>
  </si>
  <si>
    <t xml:space="preserve">Рамка одинарна для дверного терміналу 55 Event Opak колір голубий, центральна вставка колір "алюміній"  </t>
  </si>
  <si>
    <t xml:space="preserve">Рамка одинарна для дверного терміналу 55 Event Opak колір темнокоричневий, центральна вставка колір "алюміній" </t>
  </si>
  <si>
    <t xml:space="preserve">Рамка одинарна для дверного терміналу 55 Event Opak колір янтарний, центральна вставка колір"алюміній"   </t>
  </si>
  <si>
    <t xml:space="preserve">Рамка одинарна для дверного терміналу 55 Event Opak колір помаранчевий, центральна вставка "алюміній" </t>
  </si>
  <si>
    <t xml:space="preserve">Рамка одинарна для дверного терміналу 55 Event Opak колір синій, центральна вставка колір "алюміній"  </t>
  </si>
  <si>
    <t xml:space="preserve">Рамка одинарна для дверного терміналу 55 Event Opak колір червоний, центральна ставка колір "алюміній" </t>
  </si>
  <si>
    <t xml:space="preserve">Рамка подвійна для дверного терміналу 55 Event Opak колір голубий, центральна вставка колір "алюміній"  </t>
  </si>
  <si>
    <t xml:space="preserve">Рамка подвійна для дверного терміналу 55 Event Opak колір темнокоричневий, центральна вставка колір"алюміній" </t>
  </si>
  <si>
    <t xml:space="preserve">Рамка подвійна для дверного терміналу 55 Event Opak колір помаранчевий, центральна вставка "алюміній"  </t>
  </si>
  <si>
    <t xml:space="preserve">Рамка подвійна для дверного терміналу 55 Event Opak колір синій, центральна вставка колір "алюміній"  </t>
  </si>
  <si>
    <t xml:space="preserve">Рамка подвійна для дверного терміналу 55 Event Opak колір червоний, центральна вставка колір "алюміній" </t>
  </si>
  <si>
    <t>912.09.115</t>
  </si>
  <si>
    <t>Настінний термінал сканування відбитків пластик чорний/білий</t>
  </si>
  <si>
    <t>912.09.170</t>
  </si>
  <si>
    <t>Комплект для монтування в стіну нержавіюча сталь матова</t>
  </si>
  <si>
    <t>916.00.001</t>
  </si>
  <si>
    <t>Подвійний циліндр латунь 27,5/27,5 мм</t>
  </si>
  <si>
    <t xml:space="preserve">Циліндр двосторонній латунь нікельований 31,5/31,5мм  </t>
  </si>
  <si>
    <t>916.00.014</t>
  </si>
  <si>
    <t>Циліндр двосторонній 35,5/40,5мм латунь нікельована</t>
  </si>
  <si>
    <t>916.00.053</t>
  </si>
  <si>
    <t>Циліндр двосторонній різне закриття латунь полірована 27.5х35.5мм</t>
  </si>
  <si>
    <t>916.00.058</t>
  </si>
  <si>
    <t>Серцевина двостороння лат. поліров.31,5/35,5</t>
  </si>
  <si>
    <t>916.00.153</t>
  </si>
  <si>
    <t>Замок-циліндр латунь полірована 27,5/35,5</t>
  </si>
  <si>
    <t>916.00.157</t>
  </si>
  <si>
    <t>Подвійний циліндр латунь полірована S11 31,5/31,5 мм</t>
  </si>
  <si>
    <t>916.00.403</t>
  </si>
  <si>
    <t>Подвійний циліндр латунь EMK 27,5/31,5 мм</t>
  </si>
  <si>
    <t>916.00.407</t>
  </si>
  <si>
    <t>Подвійний циліндр латунь EMK 31,5/31,5 мм</t>
  </si>
  <si>
    <t>916.00.602</t>
  </si>
  <si>
    <t xml:space="preserve">Напівсерцевина 31,5/10мм латунь </t>
  </si>
  <si>
    <t xml:space="preserve">Напівсерцевина 35,5/10мм латунь </t>
  </si>
  <si>
    <t>916.00.604</t>
  </si>
  <si>
    <t xml:space="preserve">Напівсерцевина 40,5/10мм латунь </t>
  </si>
  <si>
    <t>916.00.605</t>
  </si>
  <si>
    <t>Напівсерцевина латунна нікельована матова 55.5/10</t>
  </si>
  <si>
    <t>916.00.611</t>
  </si>
  <si>
    <t>Напівсерцевина латунна нікельована матова S11 27.5/10</t>
  </si>
  <si>
    <t>916.00.614</t>
  </si>
  <si>
    <t>Півциліндр латунь нікельована 40.5/10мм</t>
  </si>
  <si>
    <t>916.01.001</t>
  </si>
  <si>
    <t>Циліндр алюмінієвий полірований 27.5/27.5мм</t>
  </si>
  <si>
    <t xml:space="preserve">Циліндр алюмінієвий сріблястий  31,5/31,5 мм </t>
  </si>
  <si>
    <t>916.01.022</t>
  </si>
  <si>
    <t>Циліндр алюмінієвий полірований 27.5/31.5мм</t>
  </si>
  <si>
    <t>916.01.024</t>
  </si>
  <si>
    <t>Циліндр алюмінієвий полірований 27.5/40.5мм</t>
  </si>
  <si>
    <t>916.01.101</t>
  </si>
  <si>
    <t>Циліндр латунний нікельований матовий 27.5/27.5мм</t>
  </si>
  <si>
    <t>916.01.122</t>
  </si>
  <si>
    <t>Циліндр латунний нікельований матовий 27.5/31.5мм</t>
  </si>
  <si>
    <t>916.01.123</t>
  </si>
  <si>
    <t>Циліндр латунний нікельований матовий 27.5/35.5мм</t>
  </si>
  <si>
    <t>916.01.357</t>
  </si>
  <si>
    <t>Циліндр латунь поліров. 31,5/31,5</t>
  </si>
  <si>
    <t>916.01.378</t>
  </si>
  <si>
    <t>Циліндр латунь поліров. 31,5/35,5</t>
  </si>
  <si>
    <t>916.01.379</t>
  </si>
  <si>
    <t>Циліндр латунь поліров. 31,5/40,5</t>
  </si>
  <si>
    <t>916.02.134</t>
  </si>
  <si>
    <t>Циліндр з елементом контролю SP5I815CM§ CEMO-N</t>
  </si>
  <si>
    <t xml:space="preserve">Циліндр з закруткою система HS латунь, нікельований матовий 27,5х27,5 мм, тип закривання KB </t>
  </si>
  <si>
    <t xml:space="preserve">Циліндр KB5 HS латунь нікельований матовий </t>
  </si>
  <si>
    <t>Циліндр  WM5 MK цинк хром. матовий</t>
  </si>
  <si>
    <t xml:space="preserve">Напівциліндр з закруткою 31,5/10/41,5  мм </t>
  </si>
  <si>
    <t>Циліндр з закруткою латунь  30/30мм gemini S</t>
  </si>
  <si>
    <t>Циліндр з закруткою латунь  quattro  S</t>
  </si>
  <si>
    <t xml:space="preserve">Циліндр з закруткою JANUS 27/27 мм, латунь нікельована </t>
  </si>
  <si>
    <t>Циліндр двосторонній латунь нікельований Helius   EMK (під розмір)</t>
  </si>
  <si>
    <t xml:space="preserve">Подвійний циліндр латунь нікельована 27/27 мм </t>
  </si>
  <si>
    <t xml:space="preserve">Циліндр двосторонній латунь нікельований 31/35мм </t>
  </si>
  <si>
    <t xml:space="preserve">Циліндр до замка двосторонній латунь нікельований 50/55 мм		</t>
  </si>
  <si>
    <t>916.22.027</t>
  </si>
  <si>
    <t>Циліндр двосторонній 50/60мм, латунь нікельована</t>
  </si>
  <si>
    <t>916.22.028</t>
  </si>
  <si>
    <t>Циліндр двосторонній 50/65мм, латунь нікельована</t>
  </si>
  <si>
    <t>916.22.029</t>
  </si>
  <si>
    <t>Циліндр двосторонній 55/60мм, латунь нікельована</t>
  </si>
  <si>
    <t>916.22.030</t>
  </si>
  <si>
    <t>Циліндр двосторонній 55/65мм, латунь нікельована</t>
  </si>
  <si>
    <t>916.22.070</t>
  </si>
  <si>
    <t>Циліндр двосторонній 40/60мм, латунь нікельована</t>
  </si>
  <si>
    <t>916.22.072</t>
  </si>
  <si>
    <t>Циліндр двосторонній 45/60мм, латунь нікельована</t>
  </si>
  <si>
    <t>916.22.073</t>
  </si>
  <si>
    <t>Циліндр двосторонній 45/65мм, латунь нікельована</t>
  </si>
  <si>
    <t>Циліндр подвійний HF латунь,нікель  35/50</t>
  </si>
  <si>
    <t xml:space="preserve">Циліндр двосторонній HFS1латунь нікельована 27/31 мм  </t>
  </si>
  <si>
    <t xml:space="preserve">Циліндр двосторонній HFS1латунь нікельов.27/35 </t>
  </si>
  <si>
    <t xml:space="preserve">Циліндр двосторонній HFS1латунь нікельована 27/40 мм  </t>
  </si>
  <si>
    <t xml:space="preserve">Циліндр двосторонній HFS1латунь нікельована 27/45 мм  </t>
  </si>
  <si>
    <t xml:space="preserve">Циліндр двосторонній HFS1латунь нікельована 27/50 мм  </t>
  </si>
  <si>
    <t>916.22.427</t>
  </si>
  <si>
    <t>Циліндр з воротком 50/60мм латунь нікельована</t>
  </si>
  <si>
    <t>916.22.429</t>
  </si>
  <si>
    <t>Циліндр з воротком 55/60мм латунь нікельована</t>
  </si>
  <si>
    <t>916.22.430</t>
  </si>
  <si>
    <t>Циліндр з воротком 55/65мм латунь нікельована</t>
  </si>
  <si>
    <t>916.22.472</t>
  </si>
  <si>
    <t>Циліндр з воротком 45/60мм латунь нікельована</t>
  </si>
  <si>
    <t>916.22.601</t>
  </si>
  <si>
    <t>Напівсерцевина латунна нікельована матова 27x10</t>
  </si>
  <si>
    <t>916.22.609</t>
  </si>
  <si>
    <t>Півциліндр латунь нікельована різне закриття 65/10мм</t>
  </si>
  <si>
    <t>916.22.704</t>
  </si>
  <si>
    <t>Напівсерцевина S1 латунь нікельована 40/10</t>
  </si>
  <si>
    <t xml:space="preserve">Додатковий ключ </t>
  </si>
  <si>
    <t xml:space="preserve">Запасний ключ </t>
  </si>
  <si>
    <t xml:space="preserve">Подвійний циліндр латунь нікельований матовий HS </t>
  </si>
  <si>
    <t>Півциліндр  латунь нікельована матова 31,5 /10</t>
  </si>
  <si>
    <t>Півциліндр  латунь нікельована матова 35,5 /10</t>
  </si>
  <si>
    <t xml:space="preserve">Заготовка для ключа </t>
  </si>
  <si>
    <t>916.91.181</t>
  </si>
  <si>
    <t>Вставка-циліндр з закруткою латунь, нікельована матова 35,5/30 мм</t>
  </si>
  <si>
    <t xml:space="preserve">Циліндр з закруткою  для туалета, латунь нікельована  30,5/30,5/61 мм </t>
  </si>
  <si>
    <t xml:space="preserve">Циліндр з закруткою  WC латунь нікельована матова 35,5/30 мм </t>
  </si>
  <si>
    <t xml:space="preserve">Циліндр з закруткою  WC латунь нікельована матова 35,5/35,5 мм </t>
  </si>
  <si>
    <t xml:space="preserve">Циліндр з закруткою  для туалета, латунь полірована 30,5/30,5/61 мм </t>
  </si>
  <si>
    <t>Циліндр з закруткою  для туалета, латунь полірована 35,5/30,5/66 мм</t>
  </si>
  <si>
    <t>Циліндр з закруткою  для туалета, латунь полірована 35,5/30,5/71 мм</t>
  </si>
  <si>
    <t>916.99.001</t>
  </si>
  <si>
    <t>Аерозольне захисне очищувальне мастило "Kaba"</t>
  </si>
  <si>
    <t>916.99.011</t>
  </si>
  <si>
    <t>Столярний розмірний майстер-ключ, пластмас.</t>
  </si>
  <si>
    <t xml:space="preserve">Монтажний ключ PC сталевий нікельований матовий </t>
  </si>
  <si>
    <t>916.99.014</t>
  </si>
  <si>
    <t>Multipurposekey</t>
  </si>
  <si>
    <t>916.99.192</t>
  </si>
  <si>
    <t>Скринька для ключів сталева, колір білий лакований 9002B, 2 відділення</t>
  </si>
  <si>
    <t>916.99.201</t>
  </si>
  <si>
    <t xml:space="preserve">Шафка для ключів сталь колір сірий  на 100 ключів </t>
  </si>
  <si>
    <t>916.99.202</t>
  </si>
  <si>
    <t xml:space="preserve">Шафка для ключів сталь колір сірий  на 200 ключів </t>
  </si>
  <si>
    <t>916.99.203</t>
  </si>
  <si>
    <t>Шафка для ключів сталь колір сірий  на 300 ключів</t>
  </si>
  <si>
    <t>916.99.240</t>
  </si>
  <si>
    <t>Скринька для зберігання ключів сталева колір чорний</t>
  </si>
  <si>
    <t>917.21.045</t>
  </si>
  <si>
    <t>Термінал енергозберігаючий EC активний</t>
  </si>
  <si>
    <t>917.21.104</t>
  </si>
  <si>
    <t>Настіний термінал WT 4R</t>
  </si>
  <si>
    <t>917.21.105</t>
  </si>
  <si>
    <t>Настіний термінал WT 100 Legic 4R R2</t>
  </si>
  <si>
    <t>917.22.023</t>
  </si>
  <si>
    <t>Картка програмування</t>
  </si>
  <si>
    <t>917.22.024</t>
  </si>
  <si>
    <t>Стираюча картка</t>
  </si>
  <si>
    <t>917.22.14X</t>
  </si>
  <si>
    <t>Мобільний програмуючий термінал MDU V2</t>
  </si>
  <si>
    <t>917.23.090</t>
  </si>
  <si>
    <t>Карточка для заміни батарейок EPC (83)</t>
  </si>
  <si>
    <t>917.23.091</t>
  </si>
  <si>
    <t>Карточка EPC для розблокування (84)</t>
  </si>
  <si>
    <t>917.24.167</t>
  </si>
  <si>
    <t>Картка ключ КС колір:білий 4</t>
  </si>
  <si>
    <t>917.30.330</t>
  </si>
  <si>
    <t>Термінал дверний DT TL нержавіюч.ст.мат.</t>
  </si>
  <si>
    <t>917.38.300</t>
  </si>
  <si>
    <t>Термінал DTTLIntegra нержавіюч.ст. мат.</t>
  </si>
  <si>
    <t>917.40.121</t>
  </si>
  <si>
    <t>Термінал DT FH ISO алюм. колір срібляст.</t>
  </si>
  <si>
    <t>917.41.004</t>
  </si>
  <si>
    <t>Термінал настінний ISO 4R</t>
  </si>
  <si>
    <t>917.41.005</t>
  </si>
  <si>
    <t>Термінал настінний WT100 R2 ISO 4R</t>
  </si>
  <si>
    <t>917.41.006</t>
  </si>
  <si>
    <t>Термінал настінний WT100 R2 ISO 4R CAP</t>
  </si>
  <si>
    <t>917.41.045</t>
  </si>
  <si>
    <t xml:space="preserve">Вимикач енергозберігаючий ECISO активний </t>
  </si>
  <si>
    <t>917.41.082</t>
  </si>
  <si>
    <t>Термінал енергозберігаючий ISO білий</t>
  </si>
  <si>
    <t>917.41.083</t>
  </si>
  <si>
    <t>Термінал енергозберігаючий ISO cріблястий</t>
  </si>
  <si>
    <t>917.41.131</t>
  </si>
  <si>
    <t>Термінал настінний ISO 4R коричневий</t>
  </si>
  <si>
    <t>917.41.132</t>
  </si>
  <si>
    <t>Термінал настінний ISO 4R колір: бурштин</t>
  </si>
  <si>
    <t>917.41.133</t>
  </si>
  <si>
    <t>Термінал настінний ISO 4R колір: чорний</t>
  </si>
  <si>
    <t>917.41.135</t>
  </si>
  <si>
    <t>Термінал настінний ISO 4R колір: титан</t>
  </si>
  <si>
    <t>917.41.136</t>
  </si>
  <si>
    <t>Термінал настінний ISO 4R колір: темно-сірий</t>
  </si>
  <si>
    <t>917.41.137</t>
  </si>
  <si>
    <t>Термінал настінний ISO 4R колір: білий</t>
  </si>
  <si>
    <t>917.41.138</t>
  </si>
  <si>
    <t>Термінал настінний ISO 4R колір: білий блискучий</t>
  </si>
  <si>
    <t>917.41.139</t>
  </si>
  <si>
    <t>Термінал настінний ISO 4R колір: срібний</t>
  </si>
  <si>
    <t>917.41.142</t>
  </si>
  <si>
    <t>Термінал настінний ISO MOT</t>
  </si>
  <si>
    <t>917.41.144</t>
  </si>
  <si>
    <t>Термінал настінний ISO MLA8</t>
  </si>
  <si>
    <t>917.41.147</t>
  </si>
  <si>
    <t>Термінал настінний WT100 R2 ISO MOT CAP</t>
  </si>
  <si>
    <t>917.41.200</t>
  </si>
  <si>
    <t>Настінний термінал ISO Merten M</t>
  </si>
  <si>
    <t>917.41.900</t>
  </si>
  <si>
    <t>Зчитувач настінний ISO №0</t>
  </si>
  <si>
    <t>917.41.90P</t>
  </si>
  <si>
    <t>Зчитувач настінний WT Tag.it ISO з тримачем карток 110-0110-20015</t>
  </si>
  <si>
    <t>917.41.90S</t>
  </si>
  <si>
    <t>Комплект GIRA з кнопкою</t>
  </si>
  <si>
    <t>917.41.950</t>
  </si>
  <si>
    <t>Зчитувач настінний WRU100 R2 ISO Nr.0</t>
  </si>
  <si>
    <t>917.41.960</t>
  </si>
  <si>
    <t>Зчитувач настінний ISO Gira 0</t>
  </si>
  <si>
    <t>917.41.XX1</t>
  </si>
  <si>
    <t>Commax DRC-4DC  визивна панель на 4 абонента</t>
  </si>
  <si>
    <t>917.41.XX2</t>
  </si>
  <si>
    <t>Commax CDV-35A  кольоровий відеодомофон</t>
  </si>
  <si>
    <t>917.41.XX3</t>
  </si>
  <si>
    <t>Блок живлення Full Energy BG-122 (12V/2А)</t>
  </si>
  <si>
    <t>917.41.XX4</t>
  </si>
  <si>
    <t xml:space="preserve">Контроллер-зчитувач Vizit KTM600R </t>
  </si>
  <si>
    <t>917.41.XX5</t>
  </si>
  <si>
    <t>Ключ-брелок Vizit 2.1</t>
  </si>
  <si>
    <t>917.42.001</t>
  </si>
  <si>
    <t>Карта програмуюча TAG-IT - ISO</t>
  </si>
  <si>
    <t>917.42.002</t>
  </si>
  <si>
    <t>Карта стираюча TAG-IT - ISO</t>
  </si>
  <si>
    <t>917.42.015</t>
  </si>
  <si>
    <t>Стаціонарний програмуючий термінал ISO</t>
  </si>
  <si>
    <t>917.42.017</t>
  </si>
  <si>
    <t>Стаціонарний програмуючий термінал ESISO міні</t>
  </si>
  <si>
    <t>917.42.028</t>
  </si>
  <si>
    <t>Карта для замка "DIALOCK"</t>
  </si>
  <si>
    <t xml:space="preserve">Картка з параметрами для поцесора Tag-it-ISO </t>
  </si>
  <si>
    <t>917.42.039</t>
  </si>
  <si>
    <t>917.42.061</t>
  </si>
  <si>
    <t xml:space="preserve">Інформаційний термінал ST 100 ISO, настіний </t>
  </si>
  <si>
    <t>917.42.071</t>
  </si>
  <si>
    <t>Інформаційний термінал "DIALOCK", настільний</t>
  </si>
  <si>
    <t>917.42.080</t>
  </si>
  <si>
    <t>Кодуюча станція ES 110</t>
  </si>
  <si>
    <t>917.42.101</t>
  </si>
  <si>
    <t>Мобільний програмуючий термінал DIALOCK</t>
  </si>
  <si>
    <t>917.42.114</t>
  </si>
  <si>
    <t>Карта ISO OneWay 4 кольори</t>
  </si>
  <si>
    <t>917.42.131</t>
  </si>
  <si>
    <t>Макроключ-карточка "Тривога-Викл" ISO f.DM00377/00378</t>
  </si>
  <si>
    <t>917.42.132</t>
  </si>
  <si>
    <t>Макроключ-карточка "Двері відкриті-Тривога" DM00377 EFL1-C</t>
  </si>
  <si>
    <t>917.42.134</t>
  </si>
  <si>
    <t>Макроключ-карточка "Двері відкриті-Тривога"  ISO DM00378 EFL3-C</t>
  </si>
  <si>
    <t>917.42.137</t>
  </si>
  <si>
    <t>Макроключ-картка "Двері відкриті-Тривога" для EFL3/EFL3C</t>
  </si>
  <si>
    <t>917.42.141</t>
  </si>
  <si>
    <t>Мобільний програмуючий термінал з USB  V2 ISO G/E</t>
  </si>
  <si>
    <t>917.42.180</t>
  </si>
  <si>
    <t>Мобільний програмуючий термінал MDU 110</t>
  </si>
  <si>
    <t>917.43.090</t>
  </si>
  <si>
    <t>Карточка для заміни батарейок ISO</t>
  </si>
  <si>
    <t>917.43.091</t>
  </si>
  <si>
    <t>Демонтажна карточка ІSO (84)</t>
  </si>
  <si>
    <t>917.44.011</t>
  </si>
  <si>
    <t>Карта KC TAG-IT - ISO</t>
  </si>
  <si>
    <t>917.44.01X</t>
  </si>
  <si>
    <t>917.44.080</t>
  </si>
  <si>
    <t>Карта програмуюча FOB пластикова зелена</t>
  </si>
  <si>
    <t>917.44.085</t>
  </si>
  <si>
    <t>Карта програмуюча FOB пластикова сіра</t>
  </si>
  <si>
    <t>Ключ-брелок для процесора Tag-it-ISO  пластикова біла</t>
  </si>
  <si>
    <t>917.44.093</t>
  </si>
  <si>
    <t>Ключ-брелок для замка "DIALOCK LL", чорний</t>
  </si>
  <si>
    <t>917.44.098</t>
  </si>
  <si>
    <t>Ключ TAG ISO KT синій</t>
  </si>
  <si>
    <t>917.44.099</t>
  </si>
  <si>
    <t>Ключ TAG ISO KT червоний</t>
  </si>
  <si>
    <t>917.44.103</t>
  </si>
  <si>
    <t>Ключ-брелок TAG-IT ISO KT чорний</t>
  </si>
  <si>
    <t>917.44.200</t>
  </si>
  <si>
    <t>Ключ-браслет KB TAG-IT ISO зелений</t>
  </si>
  <si>
    <t>917.44.203</t>
  </si>
  <si>
    <t>Ключ-браслет KB TAG-IT ISO чорний</t>
  </si>
  <si>
    <t>917.44.206</t>
  </si>
  <si>
    <t>Ключ-браслет KB TAG-IT ISO жовтий</t>
  </si>
  <si>
    <t>917.44.208</t>
  </si>
  <si>
    <t>Ключ-браслет KB TAG-IT ISO синій</t>
  </si>
  <si>
    <t>917.44.209</t>
  </si>
  <si>
    <t>Ключ-браслет KB TAG-IT ISO червоний</t>
  </si>
  <si>
    <t xml:space="preserve">Дверний термніал DT 400 R2 TAGIT SSS нержавіюча сталь </t>
  </si>
  <si>
    <t>917.50.330</t>
  </si>
  <si>
    <t>917.50.331</t>
  </si>
  <si>
    <t>Дверний термінал DT ISO,  алюміній срібний</t>
  </si>
  <si>
    <t>917.50.333</t>
  </si>
  <si>
    <t>Дверний термінал DT ISO,  алюміній золотий</t>
  </si>
  <si>
    <t>917.50.341</t>
  </si>
  <si>
    <t>Дверний термінал DT ISO,  алюміній, колір: срібний</t>
  </si>
  <si>
    <t xml:space="preserve">Дверний термінал DTTLISO колір нержавіюча сталь матова </t>
  </si>
  <si>
    <t>917.50.361</t>
  </si>
  <si>
    <t>Дверний термінал DT ISO, алюміній срібний</t>
  </si>
  <si>
    <t>917.50.401</t>
  </si>
  <si>
    <t>DTTLFPISOalu.silverc.</t>
  </si>
  <si>
    <t>917.50.501</t>
  </si>
  <si>
    <t>Термінал DTSH v2 ISO лівий нержавіюча сталь полірована</t>
  </si>
  <si>
    <t xml:space="preserve">917.50.XX </t>
  </si>
  <si>
    <t>917.51.206</t>
  </si>
  <si>
    <t>Зчитувач настінний ISO Merten M колір білий</t>
  </si>
  <si>
    <t>917.51.209</t>
  </si>
  <si>
    <t>Зчитувач настінний ISO Merten M колір алюміній</t>
  </si>
  <si>
    <t>917.51.919</t>
  </si>
  <si>
    <t>917.52.022</t>
  </si>
  <si>
    <t>Комплект програмного забезпечення для готелів ISO Hotel plus + ES ISO mini</t>
  </si>
  <si>
    <t>917.53.010</t>
  </si>
  <si>
    <t>Зчитувач електронний EPC ISO</t>
  </si>
  <si>
    <t>917.54.500</t>
  </si>
  <si>
    <t>Термінал дверний DTSH ISO V3 нержавіюча сталь матова</t>
  </si>
  <si>
    <t>917.54.501</t>
  </si>
  <si>
    <t>Термінал дверний DTSH ISO V3 нержавіюча сталь полірований</t>
  </si>
  <si>
    <t>917.54.508</t>
  </si>
  <si>
    <t>Дверний термінал DTSH ISO V3 латунь полірована PVD</t>
  </si>
  <si>
    <t>Дверний термінал DTSH ISO V3  нержавіюча сталь колір: латунь полірована</t>
  </si>
  <si>
    <t>917.54.700</t>
  </si>
  <si>
    <t>Дверний термінал DTSHFP ISO V3 нержавіюч.ст.мат.</t>
  </si>
  <si>
    <t>Дверний термінал DT LITE J лівий нержавіюча сталь покриття: латунь PVD матова  для дверей 38-56мм</t>
  </si>
  <si>
    <t>917.56.100</t>
  </si>
  <si>
    <t>Дверний термінал DT LITE нержавіюч.ст.мат для дверей лів. 38-65мм</t>
  </si>
  <si>
    <t>917.56.110</t>
  </si>
  <si>
    <t>Дверний термінал DT Lite, нержавіюча сталь матова 38-65</t>
  </si>
  <si>
    <t>917.56.150</t>
  </si>
  <si>
    <t>Дверний термінал DT Lite, нержавіюча сталь матова Q 38-56</t>
  </si>
  <si>
    <t>917.56.151</t>
  </si>
  <si>
    <t>Дверний термінал DT Lite, нержавіюча сталь полірована Q 38-56</t>
  </si>
  <si>
    <t>917.56.155</t>
  </si>
  <si>
    <t>Дверний термінал DT Lite, покриття: латунь матова Q 38-56</t>
  </si>
  <si>
    <t>917.56.158</t>
  </si>
  <si>
    <t>Дверний термінал DT Lite, покриття: латунь полірована 38-56</t>
  </si>
  <si>
    <t>917.56.160</t>
  </si>
  <si>
    <t>Дверний термінал DT Lite, нержавіюча сталь матова Q 38-56, вправо</t>
  </si>
  <si>
    <t>917.56.161</t>
  </si>
  <si>
    <t>Дверний термінал DT Lite, нержавіюча сталь полірована Q 38-56, вправо</t>
  </si>
  <si>
    <t>917.56.165</t>
  </si>
  <si>
    <t>Дверний термінал DT Lite, покриття: латунь матова Q 38-56 вправо</t>
  </si>
  <si>
    <t>917.56.168</t>
  </si>
  <si>
    <t>Дверний термінал DT Lite, покриття: латунь полірована Q 38-56 вправо</t>
  </si>
  <si>
    <t>917.56.907</t>
  </si>
  <si>
    <t>Енергозберігаючий термінал: білий 110 В</t>
  </si>
  <si>
    <t>917.56.909</t>
  </si>
  <si>
    <t>Енергозберігаючий термінал: сірий 110 В</t>
  </si>
  <si>
    <t>917.56.917</t>
  </si>
  <si>
    <t>Енергозберігаючий термінал: білий 230В</t>
  </si>
  <si>
    <t>917.56.919</t>
  </si>
  <si>
    <t>Енергозберігаючий термінал: сірий 230 В</t>
  </si>
  <si>
    <t>917.56.920</t>
  </si>
  <si>
    <t>Енергозберігаючий термінал: чорний матовий  без електроніки</t>
  </si>
  <si>
    <t>Зовн./ Внутр. модуль DT100  R3 DG2 нержавіюча сталь матова лівий</t>
  </si>
  <si>
    <t>Зовн./ Внутр. модуль DT100  R3 DG2 нержавіюча сталь матова правий</t>
  </si>
  <si>
    <t>917.61.082</t>
  </si>
  <si>
    <t>Енергозберігаюча кишенька TAG-IT колір: білий</t>
  </si>
  <si>
    <t>917.61.083</t>
  </si>
  <si>
    <t xml:space="preserve">Енергозберігаюча кишенька TAG-IT колір: сірий </t>
  </si>
  <si>
    <t>917.64.010</t>
  </si>
  <si>
    <t>Програмуюча картка Mifare Classic</t>
  </si>
  <si>
    <t>917.64.011</t>
  </si>
  <si>
    <t>Стираюча картка Mifare Classic</t>
  </si>
  <si>
    <t>917.64.070</t>
  </si>
  <si>
    <t>Ключ-картка Mifare Classic KC колір: білий</t>
  </si>
  <si>
    <t>917.64.071</t>
  </si>
  <si>
    <t>Ключ-картка MC (під індивідуальний друк)</t>
  </si>
  <si>
    <t>917.64.072</t>
  </si>
  <si>
    <t>Ключ-картка MC Simply Easy</t>
  </si>
  <si>
    <t>917.64.093</t>
  </si>
  <si>
    <t>Ключ-брелок MC KT чорний</t>
  </si>
  <si>
    <t>917.64.098</t>
  </si>
  <si>
    <t>Ключ-брелок MC KT синій</t>
  </si>
  <si>
    <t>917.64.099</t>
  </si>
  <si>
    <t>Ключ-брелок MC KT червоний</t>
  </si>
  <si>
    <t>917.64.143</t>
  </si>
  <si>
    <t>917.64.147</t>
  </si>
  <si>
    <t xml:space="preserve">Ключ-брелок MC KT білий </t>
  </si>
  <si>
    <t>917.64.149</t>
  </si>
  <si>
    <t>Дверний термінал внутрішня частина DT750  нержавіюса сталь матова  G</t>
  </si>
  <si>
    <t>Дверний термінал зовнішня частина DT750 нержавіюча сталь  матова G</t>
  </si>
  <si>
    <t>917.80.204</t>
  </si>
  <si>
    <t>Дверний термінал DT LITE H хромований матовий PVD для дверей лів.  38-65мм</t>
  </si>
  <si>
    <t>917.80.264</t>
  </si>
  <si>
    <t>Дверний термінал DT LITE H хромований матовий PVD для дверей 38-65мм</t>
  </si>
  <si>
    <t>Дверний термінал DT LITE латунь полірована PVD для дверей права ручка.  38-65мм</t>
  </si>
  <si>
    <t>Розетка-наклейка DT710  PC колір: сірий</t>
  </si>
  <si>
    <t>Розетка-наклейка DT710  PC колір: білий</t>
  </si>
  <si>
    <t xml:space="preserve">Розетка-наклейка DT710 глуха колір: сірий </t>
  </si>
  <si>
    <t>917.80.42X</t>
  </si>
  <si>
    <t>Дверний термінал DTSH V2</t>
  </si>
  <si>
    <t>917.80.500</t>
  </si>
  <si>
    <t>Cтанція для кодування карток ES DT Lite</t>
  </si>
  <si>
    <t>917.80.510</t>
  </si>
  <si>
    <t>Пристрій для встановлення часу DT Lite</t>
  </si>
  <si>
    <t>917.80.520</t>
  </si>
  <si>
    <t>Пристрій для отримання даних DT Lite</t>
  </si>
  <si>
    <t>917.80.530</t>
  </si>
  <si>
    <t>Перемикач збереження енергії пластиковий білий</t>
  </si>
  <si>
    <t>917.80.600</t>
  </si>
  <si>
    <t>Програмне забезпечення для готелів DTLite автономне</t>
  </si>
  <si>
    <t>917.80.601</t>
  </si>
  <si>
    <t>Програмне забезпечення для готелів DTLite в мережі</t>
  </si>
  <si>
    <t>917.80.693</t>
  </si>
  <si>
    <t>Заглушка до дверного терміналу DT7 без DnD</t>
  </si>
  <si>
    <t>917.80.700</t>
  </si>
  <si>
    <t>Електронна картка доступу</t>
  </si>
  <si>
    <t>917.80.701</t>
  </si>
  <si>
    <t>Картка доступу з обмеженням по часу</t>
  </si>
  <si>
    <t>917.80.703</t>
  </si>
  <si>
    <t>Карта "ПРОГРАМУЮЧА" MIFARE</t>
  </si>
  <si>
    <t>917.80.704</t>
  </si>
  <si>
    <t>Карта "ВИДАЛЯЮЧА" MIFARE</t>
  </si>
  <si>
    <t>917.80.705</t>
  </si>
  <si>
    <t>Картка для монтажу системи</t>
  </si>
  <si>
    <t>917.80.706</t>
  </si>
  <si>
    <t>Карта-ключ для встановлення</t>
  </si>
  <si>
    <t>917.80.707</t>
  </si>
  <si>
    <t xml:space="preserve">Картка для онулення даних </t>
  </si>
  <si>
    <t>917.80.720</t>
  </si>
  <si>
    <t>Kартка доступу МIFARE звичайна</t>
  </si>
  <si>
    <t>917.80.737</t>
  </si>
  <si>
    <t>Картка-ключ MIFARE біла</t>
  </si>
  <si>
    <t>917.81.001</t>
  </si>
  <si>
    <t>Замок DT LITE правий</t>
  </si>
  <si>
    <t>917.81.095</t>
  </si>
  <si>
    <t>Sidecov.pl.f.m-lockbrassmat</t>
  </si>
  <si>
    <t>917.81.211</t>
  </si>
  <si>
    <t>Циліндр латунь матова 16мм плавне закриття</t>
  </si>
  <si>
    <t>917.81.260</t>
  </si>
  <si>
    <t xml:space="preserve">Циліндр цинк латунов.37,5мм </t>
  </si>
  <si>
    <t xml:space="preserve">Замок DT Lite сталь покриття: латунь PVD матова лівий </t>
  </si>
  <si>
    <t xml:space="preserve">Замок електронний нержавіюч.ст.мат для дверей лів. </t>
  </si>
  <si>
    <t>Замок для дверного терміналу нержавіюча сталь матова\латунь полірована  65/20мм лівий DT700/710 відкриття всередину</t>
  </si>
  <si>
    <t>917.81.900</t>
  </si>
  <si>
    <t xml:space="preserve">Демонстраційна модель замка дверного </t>
  </si>
  <si>
    <t>917.81.920</t>
  </si>
  <si>
    <t>Ключ-викрутка SW3</t>
  </si>
  <si>
    <t>917.81.921</t>
  </si>
  <si>
    <t>Ключ-викрутка SW4</t>
  </si>
  <si>
    <t>917.81.941</t>
  </si>
  <si>
    <t>Кондуктор свердлильний DT Lite</t>
  </si>
  <si>
    <t xml:space="preserve">Ємність для батерей пластмаса колір чорний </t>
  </si>
  <si>
    <t>917.90.005</t>
  </si>
  <si>
    <t>Шаблон свердлыння DTSH V3 DIN</t>
  </si>
  <si>
    <t>917.90.006</t>
  </si>
  <si>
    <t>Шаблон свердління DTSH V3/DT 400</t>
  </si>
  <si>
    <t>917.90.016</t>
  </si>
  <si>
    <t>Шаблон свердління DT700/710</t>
  </si>
  <si>
    <t>917.90.050</t>
  </si>
  <si>
    <t>Монтажний адаптер DT для скляних дверей  лів</t>
  </si>
  <si>
    <t xml:space="preserve">Адаптер монтажний DT  для нерухомих скляних дверей лівий </t>
  </si>
  <si>
    <t>917.90.053</t>
  </si>
  <si>
    <t>Адаптер монтажний DT  для нерухомих скляних дверей прав.</t>
  </si>
  <si>
    <t xml:space="preserve">Адаптер монтажний DT для рухомих скляних дверей лівий цамак, колір нержавіюча сталь матова </t>
  </si>
  <si>
    <t>917.90.059</t>
  </si>
  <si>
    <t>Кабель кріпильний DT для фіксації на склі</t>
  </si>
  <si>
    <t xml:space="preserve">Розетка PC пластик колір: сірий </t>
  </si>
  <si>
    <t>917.90.122</t>
  </si>
  <si>
    <t>Кріпильний матеріал DT/ DTS FH 120мм</t>
  </si>
  <si>
    <t>917.90.242</t>
  </si>
  <si>
    <t>Шпиндель 100мм/шурупи для монтажу M4 сталеві оцинковані для товщини дверей 38-48мм</t>
  </si>
  <si>
    <t>917.90.246</t>
  </si>
  <si>
    <t>Кріпильний матеріал DT58-68/DTSHV357-67</t>
  </si>
  <si>
    <t>917.90.259</t>
  </si>
  <si>
    <t>Мішечок з дрібними деталями DTSH</t>
  </si>
  <si>
    <t>917.90.264</t>
  </si>
  <si>
    <t xml:space="preserve">Кабель програмування MDU V2 - DTSH V2 </t>
  </si>
  <si>
    <t xml:space="preserve">Поворотна ручка з функцією " не турбувати" DTSH V3 нержавіюча сталь матова </t>
  </si>
  <si>
    <t xml:space="preserve">Поворотна ручка з функцією " не турбувати" DTSH V3 нержавіюча сталь колір латунь </t>
  </si>
  <si>
    <t>917.90.412</t>
  </si>
  <si>
    <t>Монтажний матеріал DTS57-67мм</t>
  </si>
  <si>
    <t>917.90.422</t>
  </si>
  <si>
    <t>Монтажний матеріал DTSFP 57-67мм</t>
  </si>
  <si>
    <t>Монтажний матеріал DT210  R2 8/38-48мм</t>
  </si>
  <si>
    <t>Монтажний матеріал DT210  R2 8/88-98мм</t>
  </si>
  <si>
    <t>917.90.483</t>
  </si>
  <si>
    <t xml:space="preserve">Заглушка для Dialock DTSH колір чорний </t>
  </si>
  <si>
    <t>917.90.484</t>
  </si>
  <si>
    <t>917.90.485</t>
  </si>
  <si>
    <t>917.90.900</t>
  </si>
  <si>
    <t>Плоскогубці для стопорного кільця</t>
  </si>
  <si>
    <t>917.90.916</t>
  </si>
  <si>
    <t>Важіль відкриття для DT 100</t>
  </si>
  <si>
    <t>917.91.001</t>
  </si>
  <si>
    <t xml:space="preserve">Монтажна коробка для Energy Control terminal пластм. білий </t>
  </si>
  <si>
    <t>917.91.012</t>
  </si>
  <si>
    <t xml:space="preserve">Монтажна коробка пластмаса колір червоний </t>
  </si>
  <si>
    <t xml:space="preserve">U - подібна шина DINEN 50022 сталь жовта хромована </t>
  </si>
  <si>
    <t>917.91.029</t>
  </si>
  <si>
    <t xml:space="preserve">Розподільча коробка </t>
  </si>
  <si>
    <t>917.91.071</t>
  </si>
  <si>
    <t>Контролер терміналу WTC200</t>
  </si>
  <si>
    <t>917.91.072</t>
  </si>
  <si>
    <t>Зчитувач настінний WRU 200</t>
  </si>
  <si>
    <t>917.91.077</t>
  </si>
  <si>
    <t>Настінний термінал WT210</t>
  </si>
  <si>
    <t>917.91.078</t>
  </si>
  <si>
    <t>Настінний термінал WT200</t>
  </si>
  <si>
    <t>917.91.081</t>
  </si>
  <si>
    <t xml:space="preserve">Вимикач енергозберігаючий Energy Control пасивний версія для готелів </t>
  </si>
  <si>
    <t>917.91.146</t>
  </si>
  <si>
    <t>WR покриття Merten колір: білий</t>
  </si>
  <si>
    <t>917.91.156</t>
  </si>
  <si>
    <t>Рама Merten колір: білий</t>
  </si>
  <si>
    <t>917.91.200</t>
  </si>
  <si>
    <t xml:space="preserve">Bed Side panel Typ B </t>
  </si>
  <si>
    <t>917.92.031</t>
  </si>
  <si>
    <t>Універсальний інтерфейс HMS без обмеження дверей</t>
  </si>
  <si>
    <t>917.92.032</t>
  </si>
  <si>
    <t xml:space="preserve">Активатор додаткового програмуючого терміналу </t>
  </si>
  <si>
    <t>917.92.040</t>
  </si>
  <si>
    <t>Програмний оnline модуль TCP/IP</t>
  </si>
  <si>
    <t>917.92.041</t>
  </si>
  <si>
    <t>Програмне забезпечення Online monitor</t>
  </si>
  <si>
    <t>917.92.042</t>
  </si>
  <si>
    <t>Додаток "Messaging", ліцензія для робочих місць</t>
  </si>
  <si>
    <t>917.92.043</t>
  </si>
  <si>
    <t>Додаток  "Listings, Online Macros", ліцензія для робочих місць</t>
  </si>
  <si>
    <t>917.93.010</t>
  </si>
  <si>
    <t>Блок живлення 230/12В CD0,5A</t>
  </si>
  <si>
    <t>917.93.012</t>
  </si>
  <si>
    <t>Блок живлення DC 90-260/12VDC 4A 140мм</t>
  </si>
  <si>
    <t>917.93.013</t>
  </si>
  <si>
    <t>Блок живлення DC 90-260/12V DC 2A 52мм</t>
  </si>
  <si>
    <t>Акумуляторний  модуль 12 В постійного струму 4А</t>
  </si>
  <si>
    <t>Модель демонстраційна DIALOCK</t>
  </si>
  <si>
    <t>920.31.000</t>
  </si>
  <si>
    <t>Петля для прикручування 13 мм 2-х штирева жовтий хром</t>
  </si>
  <si>
    <t>920.31.100</t>
  </si>
  <si>
    <t>Петля для прикручування 16 мм 2-х штирева жовтий хром</t>
  </si>
  <si>
    <t>921.02.513</t>
  </si>
  <si>
    <t>Петля ліва нержавіюча сталь 100мм</t>
  </si>
  <si>
    <t xml:space="preserve">Петля для ніш прихована сталь хромована матова </t>
  </si>
  <si>
    <t>921.07.278</t>
  </si>
  <si>
    <t>Springhingebra.pol.4,5x4,5"</t>
  </si>
  <si>
    <t>921.08.140</t>
  </si>
  <si>
    <t>Петля карточна нержавіюча стальматова 102x76мм</t>
  </si>
  <si>
    <t>921.16.615</t>
  </si>
  <si>
    <t>Петля ліва латунь полірована 160мм</t>
  </si>
  <si>
    <t>921.18.102</t>
  </si>
  <si>
    <t>Петля для душової кабіни латунь хромована полірована</t>
  </si>
  <si>
    <t xml:space="preserve">921.21.XX </t>
  </si>
  <si>
    <t>Набір петель для душової кабіни</t>
  </si>
  <si>
    <t>Набір дверних петель</t>
  </si>
  <si>
    <t>922.01.340</t>
  </si>
  <si>
    <t>Рамна частина петлі сталь хромов. поліровю D15мм 40мм</t>
  </si>
  <si>
    <t>Заглушка для  VARIANT V колір бежевий RAL 1014 10мм</t>
  </si>
  <si>
    <t>Заглушка для  VARIANT V колір жовтий RAL 1017 10мм</t>
  </si>
  <si>
    <t xml:space="preserve">Петля штирева сталь нерж.сталь без кріплення болтом LMF20мм BAKAC2-20WF для внутр. царг </t>
  </si>
  <si>
    <t xml:space="preserve">Петля штирева сталь оцинков.без кріплення болтом LMF20мм BAKAC2-20WF для внутр. царг </t>
  </si>
  <si>
    <t xml:space="preserve">Петля штирева сталь нерж.сталь з болтом LMF20мм BAKAC2-20WF для внутр. царг </t>
  </si>
  <si>
    <t xml:space="preserve">Петля штирева сталь оцинков.з болтом LMF20мм BAKAC2-20WF для внутр. царг </t>
  </si>
  <si>
    <t xml:space="preserve">Петля штирева BAKA 1-15 WF ZK до 60 кг сталь колір золотий </t>
  </si>
  <si>
    <t xml:space="preserve">Петля штирева BAKA Protect 2010 2D  до 120 кг цинк </t>
  </si>
  <si>
    <t xml:space="preserve">Петля штирева BAKA Protect 2010 2D FD  до 120 кг цинк </t>
  </si>
  <si>
    <t xml:space="preserve">Петля штирева BAKA Protect 2020 2D  до 120 кг цинк </t>
  </si>
  <si>
    <t>Петля штирева BAKA Protect 2030 2D FD  до 120 кг цинк</t>
  </si>
  <si>
    <t>Петля штирева BAKA Protect 2040 2D FD  до 120 кг цинк</t>
  </si>
  <si>
    <t xml:space="preserve">Петля штирева BAKA Protect 4060 3D FD до 160 кг цинк </t>
  </si>
  <si>
    <t xml:space="preserve">Петля штирева BAKA Protect 4060 3D FD до 160 кг коричневий </t>
  </si>
  <si>
    <t>922.13.83X</t>
  </si>
  <si>
    <t>Петля BAKA Protect 4010 3D FD MSTS (5 080823 0 11085) цамак</t>
  </si>
  <si>
    <t xml:space="preserve">Петля BAKA PROTECT 4040 3D FD нержавіюча сталь </t>
  </si>
  <si>
    <t>Петля нержавіюча сталь матова 83мм D15мм  WF вага дверей: 40кг</t>
  </si>
  <si>
    <t>Петля сталева нікельована 83мм D15мм  WF вага дверей: 40кг</t>
  </si>
  <si>
    <t>Петля сталева оцинкована 83мм D15мм  WF вага дверей: 40кг</t>
  </si>
  <si>
    <t xml:space="preserve">Набір інструментів 15 мм WKZ-HE315-RA </t>
  </si>
  <si>
    <t>Комплект заглушок до петлі K1000 CS хром сатин (120 шт.)</t>
  </si>
  <si>
    <t>Комплект заглушок до петлі K1000 NS сатин нікель(120 шт.)</t>
  </si>
  <si>
    <t xml:space="preserve">Ковпачок декоративний D 15 мм латунь полірована </t>
  </si>
  <si>
    <t xml:space="preserve">Декоративний ковпачок на петлі для вкручування 15 мм  латунь полірована </t>
  </si>
  <si>
    <t xml:space="preserve">Декоративний ковпачок на петлі для вкручування 15 мм, латунь полірована </t>
  </si>
  <si>
    <t xml:space="preserve">Декоративний ковпачок на петлі для вкручування 15 мм, латунь хромована полірована </t>
  </si>
  <si>
    <t>922.22.091</t>
  </si>
  <si>
    <t>Петля для всверлювання хром.для фальцов.дверей MF15мм 11R15-000</t>
  </si>
  <si>
    <t>922.22.191</t>
  </si>
  <si>
    <t>Петля для всверлювання колір жовтий хромов. MF 20 мм</t>
  </si>
  <si>
    <t>922.22.291</t>
  </si>
  <si>
    <t>Петля для всверлювання колір жовтий хромов. MF AS 20 мм</t>
  </si>
  <si>
    <t>922.22.702</t>
  </si>
  <si>
    <t>Декоративний ковпачок на петлі для вкручування 15 мм  алюм. нік. поліров.</t>
  </si>
  <si>
    <t>Декоративний ковпачок на петлі для вкручування 15 мм  нік. поліров. мат.</t>
  </si>
  <si>
    <t>922.22.802</t>
  </si>
  <si>
    <t>922.22.902</t>
  </si>
  <si>
    <t>Втулка декоративна 20 латунна полірована</t>
  </si>
  <si>
    <t>922.23.002</t>
  </si>
  <si>
    <t>Гільза з'єднувальна 20 латунь поліров.</t>
  </si>
  <si>
    <t>Петля 4-х штирева сталева жовта  оцинкована D14 мм 83мм</t>
  </si>
  <si>
    <t>Петля для всверлювання  20 сталь гальван.</t>
  </si>
  <si>
    <t>Петля для всверлювання  20 сталь оцинк.</t>
  </si>
  <si>
    <t>922.24.690</t>
  </si>
  <si>
    <t>Петля 4-х штирева сталь біла оцинкована D14мм 83мм</t>
  </si>
  <si>
    <t>922.24.801</t>
  </si>
  <si>
    <t>Комплект інструментів для петель</t>
  </si>
  <si>
    <t xml:space="preserve">Набір інструментів </t>
  </si>
  <si>
    <t>Накладка  декоративна ширина 13 пластм. хром.поліров.</t>
  </si>
  <si>
    <t xml:space="preserve">Накладка декоративна ширина 13 пластмаса, колір білий </t>
  </si>
  <si>
    <t>Накладка декоративна ширина 13 мм  пластм. колір латунь поліров.</t>
  </si>
  <si>
    <t>Накладка декоративна ширина 16 мм  пластм. хром поліров.</t>
  </si>
  <si>
    <t xml:space="preserve">Накладка декоративна 20 пластм. нікельов. колір матовий </t>
  </si>
  <si>
    <t>Дверна частина петлі  сталь нікельована 15 мм</t>
  </si>
  <si>
    <t xml:space="preserve">Кріплення для петлі сталь оцинкована </t>
  </si>
  <si>
    <t xml:space="preserve">Ковпачок декоративний для петлі D15 мм латунь полірована </t>
  </si>
  <si>
    <t xml:space="preserve">Ковпачок декоративний для петлі D16 мм латунь полірована </t>
  </si>
  <si>
    <t xml:space="preserve">Ковпачок декоративний для петлі D20 мм латунь полірована </t>
  </si>
  <si>
    <t>Петля для вкручування  SM 17мм сталь, білий цинк</t>
  </si>
  <si>
    <t>922.60.191</t>
  </si>
  <si>
    <t xml:space="preserve">Петля для вкручування  SM 17мм 3D сталь жовта оцинкована </t>
  </si>
  <si>
    <t xml:space="preserve">Декоративний ковпачок на петлі для вкручування 17 мм  латунь полірована </t>
  </si>
  <si>
    <t>Петля для всверлювання гальв. SM  20 мм</t>
  </si>
  <si>
    <t xml:space="preserve">Петля для всверлювання колір жовт. хромов. </t>
  </si>
  <si>
    <t>Петля для всверлювання колір жовтий хромов. FD SM  20мм</t>
  </si>
  <si>
    <t xml:space="preserve">Петля для всверлювання  гальв.SMF  20 мм </t>
  </si>
  <si>
    <t>Петля  сталева хромована матова 95мм навантаження 100кг</t>
  </si>
  <si>
    <t>Петля  сталева нікельована матова 95мм навантаження 100кг</t>
  </si>
  <si>
    <t>924.02.004</t>
  </si>
  <si>
    <t xml:space="preserve">Петля TECTUS нержавіюча сталь </t>
  </si>
  <si>
    <t>924.02.021</t>
  </si>
  <si>
    <t>Петля TECTUS нержавіюча сталь колір: срібний</t>
  </si>
  <si>
    <t>924.02.022</t>
  </si>
  <si>
    <t>Петля TECTUS нержавіюча сталь колір: нове срібло</t>
  </si>
  <si>
    <t>924.02.204</t>
  </si>
  <si>
    <t>Петля TECTUS нержавіюча сталь колір: алюміній</t>
  </si>
  <si>
    <t>924.02.221</t>
  </si>
  <si>
    <t>Петля прихована TECTUS TE 510 3D алюміній колір: срібний F1</t>
  </si>
  <si>
    <t>924.02.222</t>
  </si>
  <si>
    <t>Петля прихована TECTUS TE 510 3D алюміній колір: срібний F2</t>
  </si>
  <si>
    <t xml:space="preserve">Свердлильний  кондуктор TECTUSTE5253D </t>
  </si>
  <si>
    <t>924.04.790</t>
  </si>
  <si>
    <t>Пластина монтажна сталева оцинкована</t>
  </si>
  <si>
    <t xml:space="preserve">Накладка кутова VX 2560 KRсталь покриття: латунь полірована квадратна/заокруглена </t>
  </si>
  <si>
    <t>Відповідна деталь петлі Variant VX 7531 3D (5 071254 0 01006)  сталева оцинкована</t>
  </si>
  <si>
    <t>924.08.404</t>
  </si>
  <si>
    <t>Петля для дверей проектного типу нержавіюч. ст. ал</t>
  </si>
  <si>
    <t>924.17.423</t>
  </si>
  <si>
    <t xml:space="preserve">Петля прихована TECTUS TE 640 3D алюміній колір: латунь полірована, вага дверей: 200 кг </t>
  </si>
  <si>
    <t>Петля прихована TE 311 3D FVZ 40 алюміній колір: хром матовий  F1</t>
  </si>
  <si>
    <t>Петля прихована TE 311 3D FVZ 44 алюміній колір: хром матовий F1</t>
  </si>
  <si>
    <t>Петля для міжкімнатних дверей  DHX 2160 нержавыюча сталь матова 160мм</t>
  </si>
  <si>
    <t>924.26.690</t>
  </si>
  <si>
    <t>Butthing.PAblack90fl.100mmB9101.100</t>
  </si>
  <si>
    <t>924.30.103</t>
  </si>
  <si>
    <t>Петля "метелик" нержавіюч.ст.мат. S 25/100мм</t>
  </si>
  <si>
    <t>924.30.403</t>
  </si>
  <si>
    <t>Петля "метелик" 35мм, нержавіюча сталь, матова</t>
  </si>
  <si>
    <t>924.30.471</t>
  </si>
  <si>
    <t>Петля "метелик" 35мм, сталь матова, колір нікелю</t>
  </si>
  <si>
    <t>924.30.603</t>
  </si>
  <si>
    <t>924.30.703</t>
  </si>
  <si>
    <t>Петля карточна нержавіюча сталь матова D21мм 160мм вага дверей: 120кг</t>
  </si>
  <si>
    <t>924.30.871</t>
  </si>
  <si>
    <t>Петля карточна сталь, нікельована матова лакована  160мм вага дверей:160 кг</t>
  </si>
  <si>
    <t>924.31.003</t>
  </si>
  <si>
    <t xml:space="preserve">Петля карточна для проектів нержавіюча сталь матова 100 мм </t>
  </si>
  <si>
    <t>924.31.071</t>
  </si>
  <si>
    <t xml:space="preserve">Петля карточна для проектів сталь колір нікель матова лакована 100 мм </t>
  </si>
  <si>
    <t>924.31.103</t>
  </si>
  <si>
    <t>Петля для прямих дверей нержавіюча сталь матова 120мм D21мм вага дверей 120кг</t>
  </si>
  <si>
    <t>924.31.171</t>
  </si>
  <si>
    <t>Петля для прямих дверей сталева колір: нікель матова лакована 120мм D21мм вага дверей 120кг</t>
  </si>
  <si>
    <t>924.31.203</t>
  </si>
  <si>
    <t>Петля для прямих дверей проектного типу нерж.ст.мат.160мм</t>
  </si>
  <si>
    <t>924.31.303</t>
  </si>
  <si>
    <t>Петля нержавіюча сталь матова 100мм D21мм вага дверей 100кг</t>
  </si>
  <si>
    <t>924.31.371</t>
  </si>
  <si>
    <t xml:space="preserve">Петля нержавіюча нікел. матова 100мм </t>
  </si>
  <si>
    <t>924.31.703</t>
  </si>
  <si>
    <t xml:space="preserve">Петля карточна, нержавіюча сталь, матова,160мм, вага дверей до 120 кг </t>
  </si>
  <si>
    <t>924.31.803</t>
  </si>
  <si>
    <t xml:space="preserve">Петля карточна, нержавіюча сталь, матова,160мм, вага дверей до 100 кг </t>
  </si>
  <si>
    <t xml:space="preserve">Петля карточна сталь  оцинков. для плоских дверей 140мм QF1 лів. </t>
  </si>
  <si>
    <t xml:space="preserve">Петля карточна сталь  оцинков. для плоских дверей 140мм QF1 прав. </t>
  </si>
  <si>
    <t>926.02.218</t>
  </si>
  <si>
    <t>Петля карточна ліва колір жовта гірчиця 48/53мм D20мм</t>
  </si>
  <si>
    <t>926.02.392</t>
  </si>
  <si>
    <t>Петля карточна права антрацит  48/53мм D20мм</t>
  </si>
  <si>
    <t>926.04.303</t>
  </si>
  <si>
    <t xml:space="preserve">Петля карточна нержав. сталь мат. заокруглена прав. 140мм </t>
  </si>
  <si>
    <t>926.05.403</t>
  </si>
  <si>
    <t>But.hing.stst.ma.rbrd.l.100mm</t>
  </si>
  <si>
    <t>926.05.803</t>
  </si>
  <si>
    <t>Петля карточна сталь мат.для плоских дверей лів. 140мм</t>
  </si>
  <si>
    <t>926.05.903</t>
  </si>
  <si>
    <t xml:space="preserve">Петля карточна сталь мат.для плоских дверей прав. 140мм </t>
  </si>
  <si>
    <t>926.06.480</t>
  </si>
  <si>
    <t xml:space="preserve">Петля карточна латунь поліров. ліва 120мм </t>
  </si>
  <si>
    <t>926.06.580</t>
  </si>
  <si>
    <t xml:space="preserve">Петля карточна латунь поліров. права 120мм </t>
  </si>
  <si>
    <t>926.08.480</t>
  </si>
  <si>
    <t>Петля латунь полірована ліва 160мм D15мм для дверей до 50кг</t>
  </si>
  <si>
    <t>Петля пружинна сталева колір: хром матовий  114мм  D18мм вага дверей: 60кг</t>
  </si>
  <si>
    <t>926.10.180</t>
  </si>
  <si>
    <t>Петля пружинна сталь латунь поліров. 114 мм</t>
  </si>
  <si>
    <t>926.11.303</t>
  </si>
  <si>
    <t>Swingdr.hingestst.matt150mm</t>
  </si>
  <si>
    <t>926.11.381</t>
  </si>
  <si>
    <t>Swingdr.hingest.brass150mm</t>
  </si>
  <si>
    <t>926.13.002</t>
  </si>
  <si>
    <t>Петля роз'ємна нержавіюча сталь полірована 102х76 мм</t>
  </si>
  <si>
    <t>926.13.003</t>
  </si>
  <si>
    <t>Петля роз'ємна 102х76 мм, нерж.сталь матов.</t>
  </si>
  <si>
    <t>926.13.080</t>
  </si>
  <si>
    <t>Петля роз'ємна 102х76 мм, латунь поліров.</t>
  </si>
  <si>
    <t>926.15.419</t>
  </si>
  <si>
    <t>Петля ТB78 РА колір білий прав.</t>
  </si>
  <si>
    <t>926.15.519</t>
  </si>
  <si>
    <t>Петля ТB78 РА колір білий лів.</t>
  </si>
  <si>
    <t>Петля карточна права латунь полірована  D16мм 100мм вага дверей: 68кг</t>
  </si>
  <si>
    <t>926.20.141</t>
  </si>
  <si>
    <t>Петля карточна ліва латунь хромована матова 100x88мм</t>
  </si>
  <si>
    <t xml:space="preserve">Петля карточна права нержавіюча сталь матова D12мм 80мм вага дверей: 48 кг </t>
  </si>
  <si>
    <t xml:space="preserve">Петля карточна права латунь полірована D12мм 80мм вага дверей: 48 кг </t>
  </si>
  <si>
    <t xml:space="preserve">Петля карточна ліва нержавіюча сталь матова D12мм 80мм вага дверей: 48 кг </t>
  </si>
  <si>
    <t>926.20.803</t>
  </si>
  <si>
    <t>Butthing.stst.mat.fl.102x76mm</t>
  </si>
  <si>
    <t>926.20.880</t>
  </si>
  <si>
    <t xml:space="preserve">Петля карточна для прямих дерев'ян. дверей латунь </t>
  </si>
  <si>
    <t>926.20.980</t>
  </si>
  <si>
    <t xml:space="preserve">Петля карточна для прямих дерев'яних дверей латунь 102x89 мм </t>
  </si>
  <si>
    <t xml:space="preserve">Петля карточна для плоского кріплення нержавіюча сталь матова 102 мм </t>
  </si>
  <si>
    <t>926.22.127</t>
  </si>
  <si>
    <t>Петля карточна для плоского кріплення нержавіюча сталь матова 102x75x2,5 мм</t>
  </si>
  <si>
    <t>926.22.403</t>
  </si>
  <si>
    <t>Петля карточна ліва нержавіюча сталь матова 100х80мм</t>
  </si>
  <si>
    <t>926.25.102</t>
  </si>
  <si>
    <t>Петля карточна 127x89мм нержавіюча сталь полірована</t>
  </si>
  <si>
    <t>926.25.103</t>
  </si>
  <si>
    <t>Петля карточна шарнірна нержавіюча сталь матова D14мм 127мм вага дверей: 68кг</t>
  </si>
  <si>
    <t>926.25.180</t>
  </si>
  <si>
    <t>Завіса для дерев. царги латунь полір. 127х89 мм</t>
  </si>
  <si>
    <t>926.25.480</t>
  </si>
  <si>
    <t xml:space="preserve">Петля карточна латунь полірована 114x102 мм </t>
  </si>
  <si>
    <t>926.25.580</t>
  </si>
  <si>
    <t xml:space="preserve">Петля карточна латунь полірована 127x89 мм </t>
  </si>
  <si>
    <t>926.25.680</t>
  </si>
  <si>
    <t xml:space="preserve">Петля карточна полірована латунь D14мм 102x76мм вага дверей: 58кг </t>
  </si>
  <si>
    <t>926.25.703</t>
  </si>
  <si>
    <t>Петля карточна нержавіюча сталь матова D14мм 127мм вага дверей: 68кг</t>
  </si>
  <si>
    <t xml:space="preserve">Петля карточна нержавіюча сталь матова 102х76 мм </t>
  </si>
  <si>
    <t xml:space="preserve">Петля карточна нержавіюча сталь матова 102х89 мм </t>
  </si>
  <si>
    <t>Петля алюміній колір сріблястий  120мм D16мм</t>
  </si>
  <si>
    <t xml:space="preserve">Петля карточна кутова нержавіюча сталь матова 102x102 мм </t>
  </si>
  <si>
    <t xml:space="preserve">Петля карточна нержавіюча сталь матова 114x102 мм </t>
  </si>
  <si>
    <t xml:space="preserve">Петля карточна нержавіюча сталь матова 114x114 мм </t>
  </si>
  <si>
    <t xml:space="preserve">Карточна петля для внутрішніх дверей нержавіюча сталь матова 114 мм </t>
  </si>
  <si>
    <t xml:space="preserve">Карточна петля для внутрішніх дверей нержавіюча сталь колір латунь полірована  114 мм </t>
  </si>
  <si>
    <t xml:space="preserve">Петля карточна нержавіюча сталь матова по DIN ліва 100мм </t>
  </si>
  <si>
    <t xml:space="preserve">Петля карточна нержавіюча сталь матова по DIN права 100мм </t>
  </si>
  <si>
    <t xml:space="preserve">Петля карточна нержавіюча сталь матова заокруглена по DIN ліва 100мм </t>
  </si>
  <si>
    <t xml:space="preserve">Петля карточна нержавіюча сталь матова по DIN ліва 140 мм </t>
  </si>
  <si>
    <t xml:space="preserve">Петля карточна нержавіюча сталь матова  заокруглена по DIN ліва 140 мм </t>
  </si>
  <si>
    <t xml:space="preserve">Петля карточна нержавіюча сталь матова  заокруглена по DIN права 140 мм </t>
  </si>
  <si>
    <t xml:space="preserve">Петля карточна нержавіюча сталь матова заокруглена для фальцований  дверей ліва 100 мм </t>
  </si>
  <si>
    <t xml:space="preserve">Петля карточна нержавіюча сталь мотова заокруглена для фальцований  дверей права 140мм </t>
  </si>
  <si>
    <t xml:space="preserve">Карточна петля для внутрішніх дверей сталь оцинкована 100х83мм </t>
  </si>
  <si>
    <t>926.90.227</t>
  </si>
  <si>
    <t>Петля карточна нержавіюча стальматова KT 102x76mm</t>
  </si>
  <si>
    <t>926.91.380</t>
  </si>
  <si>
    <t>Петля карточна нержавіюча стальматова ANSI 102x76мм</t>
  </si>
  <si>
    <t>926.98.040</t>
  </si>
  <si>
    <t>Петля карточна DHB 3222 нержавіюча сталь колір сатин 102х76х3мм</t>
  </si>
  <si>
    <t>926.98.048</t>
  </si>
  <si>
    <t>Петля карточна DHB 3222 латунь полірована 102х76х3мм</t>
  </si>
  <si>
    <t>926.98.050</t>
  </si>
  <si>
    <t>Петля карточна DHB 3221 нержавіюча сталь колір сатин 102х76х3мм</t>
  </si>
  <si>
    <t>926.98.058</t>
  </si>
  <si>
    <t>Петля карточна DHB 3221 латунь полірована 102х76х3мм</t>
  </si>
  <si>
    <t xml:space="preserve">Петля для двостороннього відкривання нержавіюча сталь матова 75 мм </t>
  </si>
  <si>
    <t xml:space="preserve">Петля для двостороннього відкривання нержавіюча сталь матова 100 мм </t>
  </si>
  <si>
    <t xml:space="preserve">Петля для двосторон. дверей нержавіюч сталь колір </t>
  </si>
  <si>
    <t>Петля для двостороннього відкривання сталева латунь полірована  50 мм</t>
  </si>
  <si>
    <t>Петля для 2-стороннього відкривання сталева оцинкована  250мм 100кг</t>
  </si>
  <si>
    <t xml:space="preserve">Петля для двостороннього відкривання сталева колір: латунь 300мм </t>
  </si>
  <si>
    <t>927.54.140</t>
  </si>
  <si>
    <t xml:space="preserve">Заглушка  для прихованої дверної петлі CIR, пластик, хромований   </t>
  </si>
  <si>
    <t xml:space="preserve">Заглушка  для прихованої дверної петлі CIR, пластик, хромований матовий </t>
  </si>
  <si>
    <t xml:space="preserve">Заглушка  для прихованої дверної петлі CIR, пластик, покрита латунню </t>
  </si>
  <si>
    <t xml:space="preserve">Фрезерний шаблон </t>
  </si>
  <si>
    <t>927.55.090</t>
  </si>
  <si>
    <t>Петля для дверей прихована сталь оцинков.</t>
  </si>
  <si>
    <t xml:space="preserve">Зразок петлі приховної K 2400 CS DXSX 3D цамак хромована матова </t>
  </si>
  <si>
    <t>927.91.073</t>
  </si>
  <si>
    <t>Петля прихована  K8060 колір: чорний 180° вага дверей: 60кг (на дві петлі)</t>
  </si>
  <si>
    <t>927.91.074</t>
  </si>
  <si>
    <t>Петля прихована  K8060 колір: F1 хром матовий180° вага дверей: 60кг (на дві петлі)</t>
  </si>
  <si>
    <t>927.91.076</t>
  </si>
  <si>
    <t>Петля прихована  K8060 колір: F2 нікельована матова 180° вага дверей: 60кг (на дві петлі)</t>
  </si>
  <si>
    <t>Петля прихована  K8000 колір: F1 хромована матова 180° вага дверей: 60кг (на дві петлі)</t>
  </si>
  <si>
    <t>Петля прихована  K8000 колір: чорний матовий 180° вага дверей: 60кг(на дві теплі)</t>
  </si>
  <si>
    <t>Петля прихована  K8000 колір: F2 нікельована матова 180° вага дверей: 60кг (на дві петлі)</t>
  </si>
  <si>
    <t>Петля прихована  K8000 колір: золото поліроване 180° вага дверей: 60кг (на дві петлі)</t>
  </si>
  <si>
    <t>Петля прихована  K8000 колір: чорний матовий 180° вага дверей: 60кг (на дві петлі)</t>
  </si>
  <si>
    <t>Петля прихована  K8000 колір: хромований матовий 180° вага дверей: 60кг (на дві петлі)</t>
  </si>
  <si>
    <t>Петля прихована  K2000 колір: F1 хромована матова 180° вага дверей: 60кг</t>
  </si>
  <si>
    <t>Петля прихована  K2000 колір:F2 нікельована матова 180° вага дверей: 60кг</t>
  </si>
  <si>
    <t>Зразок петлі прихованої  K2000 колір: F1 хромована матова</t>
  </si>
  <si>
    <t>Петля прихована 3D колір: F1 хромована матова  180° вага дверей: 40/52кг</t>
  </si>
  <si>
    <t>Петля прихована 3D, 30 колір: F1 хромована матова  180° вага дверей: 40/52кг</t>
  </si>
  <si>
    <t xml:space="preserve">Фреза для дверної петлі H2 D=12 мм </t>
  </si>
  <si>
    <t>927.91.914</t>
  </si>
  <si>
    <t xml:space="preserve">Фреза для дверної петлі H7 D= 12 мм </t>
  </si>
  <si>
    <t>Фрезерний шаблон для дверної петлі К6300 (комплект з  2-х частин: К6300-1 і К6300-2)</t>
  </si>
  <si>
    <t>930.11.3X1</t>
  </si>
  <si>
    <t>Фурнітура для розсувних дверей Hawa Vertikal 150</t>
  </si>
  <si>
    <t>Доводчик  TS93BEN2-5  колір: срібний</t>
  </si>
  <si>
    <t>Кутник колір сірий  для доводчиків TS91, TS92, TS93</t>
  </si>
  <si>
    <t xml:space="preserve">Колодка кріплення доводчика для скляних дверей TS93 колір сріблястий </t>
  </si>
  <si>
    <t xml:space="preserve">Доводчик Dorma TS90 Impulse EN (3-4),без фіксації колір: срібний. Ширина дверного полотна &lt;1100 мм, вага двері &lt;80 кг  </t>
  </si>
  <si>
    <t>Доводчик TS90 Impulse  колір срібний з фіксацією у відкритому положенні</t>
  </si>
  <si>
    <t xml:space="preserve">Доводчик базовий  В для сторони петель TS91NEN3 колір срібний </t>
  </si>
  <si>
    <t>Доводчик базовий  В для сторони петель  TS92EN2-4Bколір срібний</t>
  </si>
  <si>
    <t xml:space="preserve">Доводчик базовий  В для сторони петель TS93EN2-5B колір нержавіюча сталь </t>
  </si>
  <si>
    <t xml:space="preserve">Доводчик базовий  В для сторони петель TS93EN2-5 колір срібний </t>
  </si>
  <si>
    <t xml:space="preserve">Доводчик базовий  В для сторони петель TS93EN2-5 колір нержавіюча сталь </t>
  </si>
  <si>
    <t>Доводчик базовий  В для сторони петель TS93EN 2-5G колір білий</t>
  </si>
  <si>
    <t>Доводчик базовий  В для сторони петель TS93EN5-7 колір білий</t>
  </si>
  <si>
    <t xml:space="preserve">Доводчик базовий B для сторони петель TS93 EN 5-7 колір латунь полірована </t>
  </si>
  <si>
    <t xml:space="preserve">Доводчик базовий  В для сторони петель TS93EN5-7 колір срібний </t>
  </si>
  <si>
    <t>Доводчик базовий  G для сторони петель TS93EN5-7 колір білий</t>
  </si>
  <si>
    <t xml:space="preserve">Доводчик базовий  G для сторони петель TS93EN5-7 колір срібний </t>
  </si>
  <si>
    <t xml:space="preserve">Шина G 92/93 N латунь полірована </t>
  </si>
  <si>
    <t xml:space="preserve">Комплект заглушки для доводчика GSR/VL колір срібний </t>
  </si>
  <si>
    <t xml:space="preserve">Дверний доводчик TS91CONTURBEN колір срібний </t>
  </si>
  <si>
    <t xml:space="preserve">Дверний доводчик TS93CONTURBEN нержавіюча сталь </t>
  </si>
  <si>
    <t xml:space="preserve">Дверний доводчик TS93CONTURBEN колір срібний </t>
  </si>
  <si>
    <t>Дверний доводчик нержавіюча сталь TS93 CONTUR B RF  EN 2-5</t>
  </si>
  <si>
    <t xml:space="preserve">Доводчик базовий  В для сторони петель TS93 EN 5-7 колір нержавіюча сталь </t>
  </si>
  <si>
    <t xml:space="preserve">Доводчик базовий  В для сторони петель TS93 EN 5-7 колір латунь  </t>
  </si>
  <si>
    <t xml:space="preserve">Доводчик врізний для дверей колір срібний TS93 </t>
  </si>
  <si>
    <t xml:space="preserve">Доводчик G  для сторони петель TS93 EN 5-7 колір нержавіюча сталь </t>
  </si>
  <si>
    <t>Доводчик G  для сторони петель TS93 EN 5-7 колір латунь</t>
  </si>
  <si>
    <t xml:space="preserve">Доводчик базовий В для двостворчатих дверей TS93CONTURGSRE колір білий </t>
  </si>
  <si>
    <t xml:space="preserve">Доводчик B  GSR для сторони петель TS93 EN 5-7 колір нержавіюча сталь </t>
  </si>
  <si>
    <t xml:space="preserve">Доводчик ITS 96 EN2-4 </t>
  </si>
  <si>
    <t xml:space="preserve">Направляюча шина до доводчика ITS96N20 K12/K16 мм DIN лівий </t>
  </si>
  <si>
    <t>Пристрій для закриття дверей  K8/12мм  DLITS96EN3-6</t>
  </si>
  <si>
    <t>Пристрій для закриття дверей  K8/12мм DRITS96EN2-4</t>
  </si>
  <si>
    <t>Доводчик дверний K8/12 мм правий  ITS96EN3-6</t>
  </si>
  <si>
    <t>Доводчик дверний  K8/12 мм лівий ITS96EN3-6</t>
  </si>
  <si>
    <t>931.06.077</t>
  </si>
  <si>
    <t>Рука доводчика TSMA37/83 колір білий</t>
  </si>
  <si>
    <t xml:space="preserve">Доводчик TS 73 VN EN2-4 колір: білий, вогнетривкий </t>
  </si>
  <si>
    <t xml:space="preserve">Доводчик TS 73 VN EN2-4 колір: срібний, вогнетривкий </t>
  </si>
  <si>
    <t xml:space="preserve">Доводчик TS 73 VF EN2-4 колір: білий, вогнетривкий </t>
  </si>
  <si>
    <t xml:space="preserve">Доводчик TS 73 VF EN2-4 колір: срібний, вогнетривкий </t>
  </si>
  <si>
    <t>Доводчик ITS 96 RF EN2-4   колір: срібний</t>
  </si>
  <si>
    <t xml:space="preserve">Доводчик TS 72 EN2-4 колір: білий </t>
  </si>
  <si>
    <t>931.08.005</t>
  </si>
  <si>
    <t>Door closer brass col.matt</t>
  </si>
  <si>
    <t xml:space="preserve">Синхронізатор дверей SR392 1050 мм </t>
  </si>
  <si>
    <t xml:space="preserve">Синхронізатор дверей SR392 650 мм </t>
  </si>
  <si>
    <t xml:space="preserve">Відповідна планка до EM 500 </t>
  </si>
  <si>
    <t>Дверний доводчик TS 5000L  ECline колір: срібний</t>
  </si>
  <si>
    <t xml:space="preserve">Фіксуючий елемент Boxer 12мм </t>
  </si>
  <si>
    <t>931.14.309</t>
  </si>
  <si>
    <t xml:space="preserve">Доводчик BOXEREN2-4 колір сріблястий </t>
  </si>
  <si>
    <t>931.14.339</t>
  </si>
  <si>
    <t>Доводчик колір сріблястий BOXEREN3-6</t>
  </si>
  <si>
    <t>931.14.509</t>
  </si>
  <si>
    <t>Доводчик колір сріблястий BOXEREN2-4</t>
  </si>
  <si>
    <t xml:space="preserve">Доводчик TS 2000 V вогнетривкий  EN2,4,5 колір: білий </t>
  </si>
  <si>
    <t>Направляюча ковзання  G1500 темно-коричнева</t>
  </si>
  <si>
    <t xml:space="preserve">Доводчик TS 1500 вогнетривкий   EN 3,4  колір: білий </t>
  </si>
  <si>
    <t xml:space="preserve">Доводчик TS 1500    EN 3,4  колір: білий </t>
  </si>
  <si>
    <t xml:space="preserve">Доводчик TS 2000 V   EN2,4,5 колір: білий </t>
  </si>
  <si>
    <t>Наземний доводчик DCL 91 EN1-4  срібляст.</t>
  </si>
  <si>
    <t xml:space="preserve">Кутова монтажна планка для шини ковзання DCL91/92BG  вкрита сріблястим лаком </t>
  </si>
  <si>
    <t xml:space="preserve">Ходова шина DCL 94 чорний/колір нержавіюча сталь </t>
  </si>
  <si>
    <t>Заглушка для шини ходової  DCL 94 колір нержавіюча сталь</t>
  </si>
  <si>
    <t>931.20.900</t>
  </si>
  <si>
    <t>Механізм фіксації DCL 97 сталевий колір срібний</t>
  </si>
  <si>
    <t>Доводчик для дверей з шиною DCL 94  BG EN 2-5 колір нержавіюча сталь</t>
  </si>
  <si>
    <t>Доводчик для дверей з шиною DCL 94  BG EN 2-5 колір срібний лакований</t>
  </si>
  <si>
    <t xml:space="preserve">Дверний доводчик врізний DCL 97 колір срібний </t>
  </si>
  <si>
    <t>931.24.119</t>
  </si>
  <si>
    <t>Дверний доводчик врізний DCL 97 колір срібний EN 3-5</t>
  </si>
  <si>
    <t xml:space="preserve">Дверна пружина розмір 2 сталева оцинкована </t>
  </si>
  <si>
    <t xml:space="preserve">Дверна пружина 4 сталева оцинкована </t>
  </si>
  <si>
    <t xml:space="preserve">Доводчик для дверей 630 521мм </t>
  </si>
  <si>
    <t xml:space="preserve">Доводчик для дверей 630 348мм </t>
  </si>
  <si>
    <t>Доводчик DCL 33  колір: чорний матовий</t>
  </si>
  <si>
    <t xml:space="preserve">Доводчик DCL 33 латунь полірована без фіксації </t>
  </si>
  <si>
    <t>Доводчик DCL 34  колір: чорний матовий</t>
  </si>
  <si>
    <t xml:space="preserve">Доводчик DCL 34 латунь полірована без фіксації </t>
  </si>
  <si>
    <t>Доводчик дверний  DCL 61 нержавіюча сталь матовий</t>
  </si>
  <si>
    <t xml:space="preserve">Доводчик дверний з фіксатором DCL61 латунь полірована </t>
  </si>
  <si>
    <t>931.84.200</t>
  </si>
  <si>
    <t xml:space="preserve">Доводчик для дверей DCL 30 нержавіюч. сталь без фіксації </t>
  </si>
  <si>
    <t xml:space="preserve">Доводчик для дверей DCL 30  латунь поліров.без фіксації </t>
  </si>
  <si>
    <t>931.84.209</t>
  </si>
  <si>
    <t xml:space="preserve">Доводчик для дверей DCL 30 срібляст. без фіксації </t>
  </si>
  <si>
    <t>931.84.210</t>
  </si>
  <si>
    <t>Доводчик DCL 110 з фіксацією нержавіюч. сталь мат.</t>
  </si>
  <si>
    <t>931.84.219</t>
  </si>
  <si>
    <t xml:space="preserve">Доводчик DCL 110 срібл. з фіксацією </t>
  </si>
  <si>
    <t xml:space="preserve">Доводчик DCL 33 латунь полірована з фіксацією </t>
  </si>
  <si>
    <t xml:space="preserve">Доводчик DCL 83 з шиною ковзання без фіксатора для вогнетривких дверей сріблястий </t>
  </si>
  <si>
    <t xml:space="preserve">Доводчик DCL 83 з шиною ковзання з фіксатором  сріблястий </t>
  </si>
  <si>
    <t>Доводчик DCL 84  алюміній колір чорний</t>
  </si>
  <si>
    <t xml:space="preserve">Доводчик DCL 84 латунь полірована без фіксації </t>
  </si>
  <si>
    <t xml:space="preserve">Доводчик DCL 84 EN (3) без фіксації колір: срібний. Ширина дверного полотна &lt;950 мм, вага двері &lt;60 кг </t>
  </si>
  <si>
    <t xml:space="preserve">Доводчик DCL 84 латунь полірована з фіксацією </t>
  </si>
  <si>
    <t>Доводчик DCL 84 EN (3)  з фіксації колір: срібний. Ширина дверного полотна &lt;950 мм, вага двері &lt;60 кг</t>
  </si>
  <si>
    <t>Доводчик DCL 51 EN 2-5  з фіксацією, нержавіюча сталь матовий, ширина дверного полотна &lt;1250 мм, вага 100 кг</t>
  </si>
  <si>
    <t>931.84.679</t>
  </si>
  <si>
    <t>DoorcloserDCL51silv.</t>
  </si>
  <si>
    <t xml:space="preserve">Доводчик верхній для розсувних дверей </t>
  </si>
  <si>
    <t>931.90.408</t>
  </si>
  <si>
    <t>Doorcloserf.fl.doorsbrassc.</t>
  </si>
  <si>
    <t xml:space="preserve">Доводчик врізний для дверей латунь хромована </t>
  </si>
  <si>
    <t xml:space="preserve">Доводчик врізний для дверей латунь хромована матова </t>
  </si>
  <si>
    <t>931.93.171</t>
  </si>
  <si>
    <t>Царга комплекту петлей DIN лів.</t>
  </si>
  <si>
    <t>931.93.180</t>
  </si>
  <si>
    <t>Комплект петель DIN правий</t>
  </si>
  <si>
    <t>931.98.920</t>
  </si>
  <si>
    <t>Петлі для доводчика</t>
  </si>
  <si>
    <t>Дверний замок хромований</t>
  </si>
  <si>
    <t xml:space="preserve">Доводчик BTS 84 EN4 90° </t>
  </si>
  <si>
    <t xml:space="preserve">Напіввісь з фланцем BTS стандартна довжина </t>
  </si>
  <si>
    <t xml:space="preserve">Кришка для верхньої частини підп'ятникової петлі 8064 нержавіюча сталь </t>
  </si>
  <si>
    <t xml:space="preserve">Кришка для дверного важіля по DIN права алюміній колір срібний </t>
  </si>
  <si>
    <t xml:space="preserve">Кришка для дверного важіля по DIN ліва алюміній колір срібний </t>
  </si>
  <si>
    <t xml:space="preserve">Верхня частина для підп'ятникової петлі 8066 сталь оцинкована </t>
  </si>
  <si>
    <t xml:space="preserve">Нижня частина для підп'ятникової петлі 8066 сталь оцинкована </t>
  </si>
  <si>
    <t>932.10.020</t>
  </si>
  <si>
    <t>Доводчик TS550EN2-5</t>
  </si>
  <si>
    <t>932.10.050</t>
  </si>
  <si>
    <t>Доводчик TS 500 NV EN1-4 без фіксації</t>
  </si>
  <si>
    <t>Корпусна петля для дверей,  що відкриваються в обидві сторони</t>
  </si>
  <si>
    <t xml:space="preserve">Кришка для верхнього механізму доводчика сріблястий </t>
  </si>
  <si>
    <t xml:space="preserve">Заглушка дверної планки права </t>
  </si>
  <si>
    <t>932.20.000</t>
  </si>
  <si>
    <t>Дверний доводчик DCL 40 без фіксації</t>
  </si>
  <si>
    <t>932.20.001</t>
  </si>
  <si>
    <t>Дверний доводчик DCL40 з фіксацією для дверей, що відкриваються в обидві сторони 90° та 85 °</t>
  </si>
  <si>
    <t>932.20.002</t>
  </si>
  <si>
    <t>Дверний доводчик DCL40 з фіксацією для дверей, що відкриваються в обидві сторони 95° та 90 °</t>
  </si>
  <si>
    <t>932.20.020</t>
  </si>
  <si>
    <t xml:space="preserve">Кришка для дверного доводчика DCL 40 колір нержавіюча сталь лакована </t>
  </si>
  <si>
    <t>932.20.105</t>
  </si>
  <si>
    <t>Здовжувач осі доводчика DCL40 сталь оцинкована 25мм</t>
  </si>
  <si>
    <t xml:space="preserve">Петля шарнірна в комплекті для  дверей, що відкрив. в обидві сторони </t>
  </si>
  <si>
    <t>932.84.020</t>
  </si>
  <si>
    <t>Доводчик BTS DCL 41 з фіксацією, 90 грд, нерж. ст.</t>
  </si>
  <si>
    <t>937.00.002</t>
  </si>
  <si>
    <t>Стопор дверний настінний латунь хромов. 54х90мм</t>
  </si>
  <si>
    <t>Стопор дверний настінний латунний, колір бронзовий матовий  90 мм</t>
  </si>
  <si>
    <t xml:space="preserve">Стопор дверний настінний нержавіюча сталь матовий 80мм, модель 2071 </t>
  </si>
  <si>
    <t xml:space="preserve">Стопор дверний настінний нержавіюча сталь матовий 100мм, модель 2072 </t>
  </si>
  <si>
    <t>Стопор дверний настінний нержавіюча сталь хромована полірована  90 мм</t>
  </si>
  <si>
    <t xml:space="preserve">Стопор дверний настінний PA чорн. 90 611мм </t>
  </si>
  <si>
    <t>Стопор дверний для підлоги латунь полірована  D48 мм  модель 453/000</t>
  </si>
  <si>
    <t>937.52.010</t>
  </si>
  <si>
    <t>Стопор дверний для підлоги нержавіюч. сталь мат. 52 мм</t>
  </si>
  <si>
    <t>Стопор дверний для підлоги нержавіюча сталь матова  57 мм</t>
  </si>
  <si>
    <t>Стопор дверний для підлоги ебоніт колір чорний  84 мм</t>
  </si>
  <si>
    <t>Стопор дверний для підлоги ебоніт колір чорний  57 мм</t>
  </si>
  <si>
    <t xml:space="preserve">Стопор дверний для підлоги нержавіюча сталь матовий D50мм </t>
  </si>
  <si>
    <t xml:space="preserve">Стопор дверний для підлоги нержавіюча сталь матовий D99мм </t>
  </si>
  <si>
    <t>937.52.650</t>
  </si>
  <si>
    <t>Стопор дверний 50*50мм нержав.сталь матова</t>
  </si>
  <si>
    <t>937.52.900</t>
  </si>
  <si>
    <t>Стопор дверний для підлоги нержавіюча сталь матова 48 мм</t>
  </si>
  <si>
    <t>937.54.610</t>
  </si>
  <si>
    <t>Стопор дверний для прикручування до підлоги, нержавіюча сталь матова 62мм</t>
  </si>
  <si>
    <t>937.54.611</t>
  </si>
  <si>
    <t>Стопор дверний для прикручування до підлоги, нержавіюча сталь полірована 62мм</t>
  </si>
  <si>
    <t>937.55.780</t>
  </si>
  <si>
    <t>Стопор дверний для підлоги цамак колір: нержавіюча сталь D38мм</t>
  </si>
  <si>
    <t>937.62.001</t>
  </si>
  <si>
    <t>Стопор дверний для підлоги алюміній колір срібний 48 мм</t>
  </si>
  <si>
    <t>937.85.002</t>
  </si>
  <si>
    <t>Стопор дверний для підлоги клен лакований 35мм D40мм</t>
  </si>
  <si>
    <t>937.85.200</t>
  </si>
  <si>
    <t>Floordr.bufferstst.matt37mm</t>
  </si>
  <si>
    <t>Фіксатор дверей сталь, колір: срібний 105 мм,  хід фіксатора: 35мм</t>
  </si>
  <si>
    <t>938.00.003</t>
  </si>
  <si>
    <t>Тримач для дверей ст.лат.кольор.105мм</t>
  </si>
  <si>
    <t>Фіксатор дверей нержавіюча сталь матовий 147 мм,  хід фіксатора: 55мм</t>
  </si>
  <si>
    <t>Фіксатор дверей сталь, колір: срібний 147 мм,  хід фіксатора: 55мм</t>
  </si>
  <si>
    <t>Фіксатор дверей сталь, колір: латунь 147 мм,  хід фіксатора: 55мм</t>
  </si>
  <si>
    <t>Фіксатор дверей алюміній, колір: срібний 147 мм,  хід фіксатора: 55мм</t>
  </si>
  <si>
    <t xml:space="preserve">Фіксатор дверний алюміній колір срібний 60мм </t>
  </si>
  <si>
    <t xml:space="preserve">Магнитний фіксатор дверей StarTEc 63 mm модель 1015 </t>
  </si>
  <si>
    <t xml:space="preserve">Фіксатор дверней алюміній, нержавіюча сталь 225 мм,модель 1223 </t>
  </si>
  <si>
    <t>Фіксатор дверей цамак, колір: срібний 145 мм,  хід фіксатора: 30мм</t>
  </si>
  <si>
    <t>Фіксатор дверей цамак, колір: коричневий 145 мм,  хід фіксатора: 30мм</t>
  </si>
  <si>
    <t>Фіксатор дверей цамак, колір: білий 145 мм,  хід фіксатора: 30мм</t>
  </si>
  <si>
    <t>Фіксатор дверей цамак, колір: срібний 195 мм,  хід фіксатора: 30мм</t>
  </si>
  <si>
    <t xml:space="preserve">Фіксатор дверей цамак, колір: коричневий 190 мм,модель 3934 </t>
  </si>
  <si>
    <t>938.08.014</t>
  </si>
  <si>
    <t>Стопор-фіксатор дверей, Н=72 мм, латунь, хром мато</t>
  </si>
  <si>
    <t>938.08.018</t>
  </si>
  <si>
    <t>Стопор-фіксатор для дверей латунь полірована</t>
  </si>
  <si>
    <t>938.10.107</t>
  </si>
  <si>
    <t>Фіксатор дверей латунь, хоромований/нікел. полірований 43 мм</t>
  </si>
  <si>
    <t>Утримувач дверей 687-838  S</t>
  </si>
  <si>
    <t>938.11.510</t>
  </si>
  <si>
    <t>Обмежувач розкриття дверей 585-686мм</t>
  </si>
  <si>
    <t>Утримувач дверей 687-838  H</t>
  </si>
  <si>
    <t xml:space="preserve">Дверний утримувач і стопор для прихованого монтажу </t>
  </si>
  <si>
    <t>940.12.209</t>
  </si>
  <si>
    <t>Дверний стопор настінний латунь полірована</t>
  </si>
  <si>
    <t>940.40.000</t>
  </si>
  <si>
    <t>FittingsetJunior40/GPJUNIOR40/GP</t>
  </si>
  <si>
    <t xml:space="preserve">Комплект фурнітури для одного дверного розсувного полотна Junior40/Z  без ходової шини </t>
  </si>
  <si>
    <t>Комплект фурнітури для  розсувних дверей Junior 40/GS</t>
  </si>
  <si>
    <t>Комплект фурнітури для одного дверного розсувного полотна Junior40/B  без ходової шини</t>
  </si>
  <si>
    <t xml:space="preserve">Заглушка кругла пластмасова, колір нержавіюча сталь </t>
  </si>
  <si>
    <t>940.40.028</t>
  </si>
  <si>
    <t xml:space="preserve">Накладка кругла пластм.латунь поліров. </t>
  </si>
  <si>
    <t>940.40.032</t>
  </si>
  <si>
    <t>Направляюча, вмонтована в підлогу для скла товщ.8-12мм хром. мат.</t>
  </si>
  <si>
    <t>940.40.033</t>
  </si>
  <si>
    <t>Захисна частина самоклейка для нижньої направл. шини for для товщини скла 8мм</t>
  </si>
  <si>
    <t>940.40.035</t>
  </si>
  <si>
    <t xml:space="preserve">Направляюча з кріпильними гвинтами пластм. </t>
  </si>
  <si>
    <t>940.40.039</t>
  </si>
  <si>
    <t>Направляюча для пружинного ролика</t>
  </si>
  <si>
    <t xml:space="preserve">Заглушка для ходової шини пластмаса антрацит </t>
  </si>
  <si>
    <t>Фурнітура для розсувних дверей  Hawa Junior</t>
  </si>
  <si>
    <t>Фурнітура для розсувних дверей  Hawa Junior 40/B</t>
  </si>
  <si>
    <t>Фурнітура для розсувних дверей  Hawa Junior 40/Z</t>
  </si>
  <si>
    <t>940.40.200</t>
  </si>
  <si>
    <t>Шина ходова JUNIOR 40/Z алюмінієва колір: срібний 2,0 м</t>
  </si>
  <si>
    <t xml:space="preserve">Накладка на ходову шину  для фурнітури для розсувних скляних дверей Junior 40 G алюміній 3,0м </t>
  </si>
  <si>
    <t xml:space="preserve">Шина ходова подвійна алюміній колір сріблястий 2,5 м </t>
  </si>
  <si>
    <t>Комплект фурнітури для  розсувних дверей Junior 40/GP</t>
  </si>
  <si>
    <t xml:space="preserve">Заглушка квадратна пластмасова, колір нержавіюча сталь </t>
  </si>
  <si>
    <t>940.41.028</t>
  </si>
  <si>
    <t>Заглушка квадратна пластмасова, колір хромований матовий</t>
  </si>
  <si>
    <t>940.41.053</t>
  </si>
  <si>
    <t>Профіль захисний гумовий колір чорний 10м</t>
  </si>
  <si>
    <t>940.41.079</t>
  </si>
  <si>
    <t>Монтажний кронштейн нижній нержавіюча сталь</t>
  </si>
  <si>
    <t>940.41.092</t>
  </si>
  <si>
    <t>Електричний доводчик для розсувних дверей</t>
  </si>
  <si>
    <t xml:space="preserve">Направлюючий профіль алюміній сріблястий 6,0м </t>
  </si>
  <si>
    <t xml:space="preserve">Шина направляюча алюміній 2,5 м </t>
  </si>
  <si>
    <t>940.41.760</t>
  </si>
  <si>
    <t>Шина направлюяча одинарна алюм. срібляст. анодов. 6,0м</t>
  </si>
  <si>
    <t>940.41.825</t>
  </si>
  <si>
    <t>Комплект вертик. ущільн. профілів срібляст.2,5м</t>
  </si>
  <si>
    <t xml:space="preserve">Вертикальний ущільнюючий профіль колір нержавіюча сталь  3,5м 13-17,5 мм </t>
  </si>
  <si>
    <t>Комплект фурнітури Design 40-V (Е1) для одного дерев'яного полотна до 40 кг з 2-стороннім демпфером, ширина дверей  ≥680 мм, відстань від стіни 12мм</t>
  </si>
  <si>
    <t>Система для розсувних дверей "Silent 40/A"  навантаж до 40 кг.</t>
  </si>
  <si>
    <t xml:space="preserve">Нижня направляюча , пластмаса </t>
  </si>
  <si>
    <t xml:space="preserve">Направляюча алюміній колір сріблястий 8/10 мм </t>
  </si>
  <si>
    <t>Комплект фурнітури Design 40-V (Е2) для одного дерев'яного полотна до 40 кг з 2-стороннім демпфером, ширина дверей  ≥680 мм, відстань від стіни 18мм</t>
  </si>
  <si>
    <t xml:space="preserve">Комплект фурнітури для дерев'яних  розсувних дверей Classic 40V Варіант A1 </t>
  </si>
  <si>
    <t>Комплект фурнітури для дерев'яних  розсувних дверей Classic 40V Варіант A2</t>
  </si>
  <si>
    <t xml:space="preserve">Комплект фурнітури для скляних розсувних дверей Classic 40V варіант A1 </t>
  </si>
  <si>
    <t>Комплект фурнітури Design 40-V (Е1) для одного скляного полотна до 40 кг з 2-стороннім демпфером, ширина дверей  ≥  680 мм</t>
  </si>
  <si>
    <t>940.42.601</t>
  </si>
  <si>
    <t>Шина направляюча алюміній 6,0 м без покриття</t>
  </si>
  <si>
    <t xml:space="preserve">Комплект фурнітури для дерев'яних  розсувних дверей Classic 40P, для одного дверного полотна, з одностороннім втяжним амортизатором, без ходової шини </t>
  </si>
  <si>
    <t>Комплект фурнітури для дерев'яних  розсувних дверей Classic 40P, для одного дверного полотна, з 2 одностороннімвтяжним амортизаторам, без ходової шини</t>
  </si>
  <si>
    <t xml:space="preserve">Комплект фурнітури для дерев'яних  розсувних дверей Classic 40P, для одного дверного полотна, з двостороннім втяжним амортизатором, без ходової шини </t>
  </si>
  <si>
    <t xml:space="preserve">Комплект SLIDO CLASSIC 40-P варіант B з одностороннім втяжним амортизатором, ходовою шиною 2м, та чотирма кутниками для кріплення </t>
  </si>
  <si>
    <t>940.43.016</t>
  </si>
  <si>
    <t xml:space="preserve">Комплект фурнітури SLIDO CLASSIC 40-L варіант E </t>
  </si>
  <si>
    <t>Комплект фурнітури Slido Classic 120-L варіант C, вагою дверного полотна до 120 кг, ширина  &gt; 1136 мм, з 2-стороннім доводчиком, з ходовою шиною алюмі</t>
  </si>
  <si>
    <t>Комплект фурнітури Slido Classic 40-L варіант C, вагою дверного полотна до 40 кг, ширина  &gt; 988 мм, з 2-стороннім доводчиком, з ходовою шиною алюміній</t>
  </si>
  <si>
    <t>Комплект SLIDO CLASSIC 80-P варіант E  двухстороннім втяжним амортизатором, ходовою шиною 2м</t>
  </si>
  <si>
    <t>Комплект фурнітури Slido Classic 40-P, вагою дверного полотна  до 40 кг, ширина  ≥ 592 мм, з 1-стороннім доводчиком, ходовою шиною 2 м</t>
  </si>
  <si>
    <t>Комплект фурнітури Slido Classic 40-P, вагою дверного полотна до 40 кг, ширина   ≥ 727 - 846 мм, з 2-стороннім доводчиком (парний амортизатор), ходово</t>
  </si>
  <si>
    <t>940.44.071</t>
  </si>
  <si>
    <t>Кабель SILENT з пластмасовим покриттям (по 10м)</t>
  </si>
  <si>
    <t>Поводок  для скла 8/10мм</t>
  </si>
  <si>
    <t>Комплект для розсувних дверей Star Tec  для 1 дверного полотна, навантаж. до 40кг  без ходової шини</t>
  </si>
  <si>
    <t xml:space="preserve">Комплект фурнітури для дерев'яних розсувних дверей SoftmasterV2  Alu40 без ходової шини для одного дверного полотна </t>
  </si>
  <si>
    <t>Комплект фурнітури  ALU 40/А з ходовою шиною 2м та чотирма кутниками</t>
  </si>
  <si>
    <t>Комплект фурнітури  ALU 40/А з ходовою шиною 2м</t>
  </si>
  <si>
    <t xml:space="preserve">Шина ходова алюміній Alu 40 1,65 м </t>
  </si>
  <si>
    <t>Шина ходова з просвердл. та роззенкованими отворами ,алюм. без покриття довжина  2м для компл. для розсувн.дверей навант. до 40кг</t>
  </si>
  <si>
    <t>Шина ходова з просвердл. та роззенкованими отворами ,алюм.без покриття довжина  6м для компл. для розсувн.дверей навант. до 40кг</t>
  </si>
  <si>
    <t xml:space="preserve">Кронштейн настінний </t>
  </si>
  <si>
    <t xml:space="preserve">Комплект фурнітури для одного розсувного скляного полотна, ходова шина 1900 ммб, алюміній колір сріблястий </t>
  </si>
  <si>
    <t>940.57.060</t>
  </si>
  <si>
    <t>Заглушка фронтальна AGILE 50 алюміній колір: срібний</t>
  </si>
  <si>
    <t>940.57.061</t>
  </si>
  <si>
    <t>Заглушка фронтальна алюм. колір нержавіюч.ст.AGILE50§07.420</t>
  </si>
  <si>
    <t xml:space="preserve">Щітковий профіль алюміній сріблястий для розмірів щілини до 12 мм , довжина 3,0 м </t>
  </si>
  <si>
    <t xml:space="preserve">Щітковий профіль алюміній колір нержавіюча сталь для розмірів щілини до 12 мм , довжина 3,0 м </t>
  </si>
  <si>
    <t xml:space="preserve">Щітковий профіль алюміній сріблястий для розмірів щілини до 18 мм , довжина 3,0 м </t>
  </si>
  <si>
    <t xml:space="preserve">Щітковий профіль алюміній колір нержавіюча сталь для розмірів щілини до 18 мм , довжина 3,0 м </t>
  </si>
  <si>
    <t>Комплект фурнітури DESIGN 80-M для 1-ого дверного полотна до 80 кг,  з ходовою шиною алюміній без покриття 1100 мм, та нижньої опорної направляючої 22</t>
  </si>
  <si>
    <t>940.60.003</t>
  </si>
  <si>
    <t>Комплект фурнітури для дерев'яних дверей Porta60 м</t>
  </si>
  <si>
    <t>Комплект фурнітури  Classic 60-O A без ходової шини для 1-ого дверного полотна без втяжного амортизатора</t>
  </si>
  <si>
    <t xml:space="preserve">Демпфер Divido/Porta 60/100 </t>
  </si>
  <si>
    <t>Комплект фурнітури Slido Classic 40-P з 1-стороннім амортизатором з ходовою шиною 2 м  (монтаж до стелі)</t>
  </si>
  <si>
    <t>Комплект фурнітури Slido Classic 60-80P з 1-стороннім амортизатором з ходовою шиною 2 м  (монтаж до стелі)</t>
  </si>
  <si>
    <t>940.60.04X</t>
  </si>
  <si>
    <t>Комплект фурнітури Slido Classic 120-P з 1-стороннім амортизатором з ходовою шиною 2 м  (монтаж до стелі)</t>
  </si>
  <si>
    <t>940.60.065</t>
  </si>
  <si>
    <t>Монтажна пластина EKU PORTA 60/100 алюміній без покриття</t>
  </si>
  <si>
    <t>940.60.089</t>
  </si>
  <si>
    <t xml:space="preserve">Заглушка для ходової шини </t>
  </si>
  <si>
    <t>940.60.096</t>
  </si>
  <si>
    <t>Фреза 10мм</t>
  </si>
  <si>
    <t>Комплект фурнітури Slido Classic 80-I, вагою дверного полотна до 80 кг, ширина  ≥ 594 мм, з 1-стороннім доводчиком, ходовою шиною 2 м</t>
  </si>
  <si>
    <t xml:space="preserve">Комплект фурнітури  EKU Porta 60/100 HC  без ходової шини для 1-ого дверного полотна, навантаження 60 кг </t>
  </si>
  <si>
    <t xml:space="preserve">Комплект фурнітури для дерев'яних дверей Porta 60 HM для одного дверного полотна, ходова шина 2 м, колір алюміній </t>
  </si>
  <si>
    <t>Комплект фурнітури Slido Classic 80-I, вагою дверного полотна до 80 кг, ширина  ≥ 594 мм, з 1-стороннім доводчиком, ходовою шиною 2 м та з магнітним т</t>
  </si>
  <si>
    <t xml:space="preserve">Комплект фурнітури DESIGN 70-V без ходової шини під шуруп для 1-го дверного полотна (дерево) </t>
  </si>
  <si>
    <t xml:space="preserve">Комплект кріплення до стіни нержавіюча сталь матова М8х90мм </t>
  </si>
  <si>
    <t xml:space="preserve">Комплект фурнітури DESIGN 70-V для 1-ого дверного полотна (скло)  з ходовою шиною 1804 мм </t>
  </si>
  <si>
    <t xml:space="preserve">Комплект фурнітури DESIGN 70-V для 1-ого дверного полотна (скло)  з ходовою шиною 2104 мм </t>
  </si>
  <si>
    <t>Комплект фурнітури DESIGN 70-V  для 1-го дверного полотна шляхом привинчивания з ходовою шиною 1804 мм</t>
  </si>
  <si>
    <t xml:space="preserve"> Комплект фурнітури Ergon Living T. E., LA (ширина дверей)=81,5см колір: чорний, штанга HP=220см, набір щіток H8, 4шт. по 260см та замок магнітний WC</t>
  </si>
  <si>
    <t xml:space="preserve">Комплект фурнітури Ergon Living T. E., LA (ширина дверей)=91,5см колір: чорний, штанга HP=220см, набір щіток H8, 4 шт. по 260см та замок магнітний WC </t>
  </si>
  <si>
    <t xml:space="preserve">Комплект фурнітури Ergon Living T. E., LA (ширина дверей)=81,5см колір: срібний штанга HP=220см, набір щіток H8, 4шт. по 260см, та замок магнітний WC </t>
  </si>
  <si>
    <t>Комплект фурнітури Ergon Living T. E., LA (ширина дверей)=96,5см колір: чорний, штанга HP=220см, набір щіток H8, 4шт. по 260см,  та замок магнітний WC</t>
  </si>
  <si>
    <t>940.66.39X</t>
  </si>
  <si>
    <t>Комплект фурнітури Compack Living 180° B90, правий</t>
  </si>
  <si>
    <t>940.66.40X</t>
  </si>
  <si>
    <t>Комплект фурнітури Compack Living 180° B90, лівий</t>
  </si>
  <si>
    <t>940.66.41X</t>
  </si>
  <si>
    <t>940.66.42X</t>
  </si>
  <si>
    <t>940.66.43X</t>
  </si>
  <si>
    <t>940.66.44X</t>
  </si>
  <si>
    <t>940.66.45X</t>
  </si>
  <si>
    <t>940.66.46X</t>
  </si>
  <si>
    <t>940.66.47X</t>
  </si>
  <si>
    <t>Набір для з'єднання двох дверних поолотен Ergon Living</t>
  </si>
  <si>
    <t xml:space="preserve">Комплект фурнітури для одного скляного полотна Classic 50-F навантаження 50 кг алюміній </t>
  </si>
  <si>
    <t>Комплект фурнітури для двох скляних полотен Classic 40-80 F Synchro Holz  навантаження 80 кг на одне полотно</t>
  </si>
  <si>
    <t xml:space="preserve">Заглушка пластикова колір алюміній </t>
  </si>
  <si>
    <t>Захисний профіль алюміній колір: сірий анодований  2.0м</t>
  </si>
  <si>
    <t>Захисний профіль алюміній колір: сірий анодований  3.0м</t>
  </si>
  <si>
    <t>Захисний профіль алюміній колір: сірий анодований  1.0м</t>
  </si>
  <si>
    <t xml:space="preserve">Щітковий профіль пластмаса колір чорний 2 м </t>
  </si>
  <si>
    <t xml:space="preserve">Шина ходова для монтажу на стіну колір сріблястий 2,0 м </t>
  </si>
  <si>
    <t xml:space="preserve">Шина ходова для монтажу на стіну колір сріблястий 4,0 м </t>
  </si>
  <si>
    <t xml:space="preserve">Шина ходова для монтажу на стіну колір сріблястий 6,0 м </t>
  </si>
  <si>
    <t>940.72.007</t>
  </si>
  <si>
    <t>Комплект фурнітури 220 PLANFRONT 70 лівий</t>
  </si>
  <si>
    <t>940.72.008</t>
  </si>
  <si>
    <t>Комплект фурнітури 220 PLANFRONT 70 правий</t>
  </si>
  <si>
    <t>940.73.915</t>
  </si>
  <si>
    <t>Ходова шина для настіного монтажу для проходу 700мм, нержавіюча сталь матова довжина 1500мм</t>
  </si>
  <si>
    <t xml:space="preserve">Комплект фурнітури для розсувних дерев'яних дверей Junior80/B для одного дверного полотна без ходової шини </t>
  </si>
  <si>
    <t xml:space="preserve">Комплект фурнітури для скляних розсувних дверей Junior80/GS без ходової шини для одних дверей </t>
  </si>
  <si>
    <t xml:space="preserve">Направляюча телескопічна для скляних розсувних дверей </t>
  </si>
  <si>
    <t xml:space="preserve">Стопор з регулюванням </t>
  </si>
  <si>
    <t xml:space="preserve">Амортизатор шини </t>
  </si>
  <si>
    <t xml:space="preserve">Амортизатор Softmove 80 для розсувних дверей Hawa </t>
  </si>
  <si>
    <t xml:space="preserve">Монтажний клин HAWA для розсувних дверей, що рухаються по стелі </t>
  </si>
  <si>
    <t>940.80.051</t>
  </si>
  <si>
    <t>Стопор для нижньої шини направляючої алюм. срібляст. анодов.</t>
  </si>
  <si>
    <t>940.80.052</t>
  </si>
  <si>
    <t>Floordoorstopperalusilv.c.</t>
  </si>
  <si>
    <t xml:space="preserve">Кришка для ходової шини, пластмаса, сірий </t>
  </si>
  <si>
    <t>940.80.061</t>
  </si>
  <si>
    <t>Шина  направляюч.Junior 80 алюм. 1,4м</t>
  </si>
  <si>
    <t>Шина  направляюч.алюм. колір срібляст. Junior 80 1</t>
  </si>
  <si>
    <t>Шина  направляюч.Junior 80  алюм. 2,0м</t>
  </si>
  <si>
    <t xml:space="preserve">Шина  направляюч., алюм колір срібляст. Junior 80 </t>
  </si>
  <si>
    <t>940.80.406</t>
  </si>
  <si>
    <t>Шина ходова Junior80/GP алюміній довжина 4,0м</t>
  </si>
  <si>
    <t>940.80.600</t>
  </si>
  <si>
    <t>Шина ходова Junior 80  алюм.6,0м</t>
  </si>
  <si>
    <t xml:space="preserve">Шина ходова Junior 80 алюміній, колір: нержавіюча сталь 6,0 м </t>
  </si>
  <si>
    <t xml:space="preserve">Комплект фурнітури Junior80/GP </t>
  </si>
  <si>
    <t>940.81.069</t>
  </si>
  <si>
    <t>Монтажний кронштейн верхній нержавіюча сталь</t>
  </si>
  <si>
    <t>Комплект фурнітури Design 80-V (Е1) для одного дерев'яного полотна до 80 кг з 2-стороннім демпфером, ширина дверей  ≥680 мм, відстань від стіни 12 мм</t>
  </si>
  <si>
    <t xml:space="preserve">Комплект SLIDO CLASSIC 80-P варіант B, з одностороннім втяжним амортизатором, ходовою шиною 2м, та чотирма кутниками для кріплення </t>
  </si>
  <si>
    <t>Комплект фурнітури для скляних дверей Slido CLassic  80-G Var E</t>
  </si>
  <si>
    <t>940.82.024</t>
  </si>
  <si>
    <t>940.82.093</t>
  </si>
  <si>
    <t xml:space="preserve">Комплект Фурнітури Slido Classic 80P для одного дверного полотна, без ходової шини, з  двостороннім втяжним амортизатором </t>
  </si>
  <si>
    <t xml:space="preserve">Комплект фурнітури для одного дверного полотна Classic 80-O без ходової шини, з одностороннім  втяжним амортизатором </t>
  </si>
  <si>
    <t xml:space="preserve">Комплект фурнітури для одного дверного полотна Classic 80-O без ходової шини, з двома односторонніми  втяжними амортизаторами </t>
  </si>
  <si>
    <t>Комплект фурнітури Classic 80P для одного дверного полотна , без ходової шини, з  двостороннім втяжним амортизатором (варіант C)</t>
  </si>
  <si>
    <t xml:space="preserve">Комплект фурнітури SLIDO CLASSIC 80-I варіант E </t>
  </si>
  <si>
    <t xml:space="preserve">Комплект фурнітури Design 80-V (Е2) для одного дерев'яного полотна до 80 кг з 2-стороннім демпфером, ширина дверей  ≥680 мм, відстань від стіни 18мм </t>
  </si>
  <si>
    <t>Комплект фурнітури Design 80-V (А1) для одного дерев'яного полотна до 80 кг без демпфера, ширина дверей  ≥ 500 мм, відстань від стіни 12 мм</t>
  </si>
  <si>
    <t>Комплект фурнітури Design 80-V (А2) для одного дерев'яного полотна до 80 кг без демпфера, ширина дверей  ≥  500 мм, відстань від стіни 18 мм</t>
  </si>
  <si>
    <t>Комплект фурнітури Design 80-V (А1) для одного скляного полотна до 80 кг без демпфера, ширина дверей  ≥  500 мм</t>
  </si>
  <si>
    <t>Комплект фурнітури Design 80-V (Е1) для одного скляного полотна до 80 кг з 2-стороннім демпфером, ширина дверей  ≥  680 мм</t>
  </si>
  <si>
    <t>Комплект фурнітури Design 80-V (відстань від стіни 12 мм) для одного дверного полотна до 80 кг з 2-стороннім демпфером, ширина  &gt; 680 мм з ходовой шин</t>
  </si>
  <si>
    <t>Комплект фурнітури DESIGN 80-V варіант A2  з ходовою шиною 2м</t>
  </si>
  <si>
    <t>Комплект фурнітури Slido Classic Telescopic 80-P для двух дверей, вагою дверного полотна до 80 кг,  (два комплекта фурнітури Slido Classic 80-P, дві х</t>
  </si>
  <si>
    <t xml:space="preserve">Монтажна рейка з отворами алюміній колір сріблястий 1,7 м </t>
  </si>
  <si>
    <t xml:space="preserve">Монтажна рейка з отворами алюміній колір сріблястий 2,0 м </t>
  </si>
  <si>
    <t>Комплект фурнітури SLIDO CLASSIC 80-L варіант D з 2-стороннім демпфером та ходовою шиною  2м</t>
  </si>
  <si>
    <t xml:space="preserve">Монтажна рейка з отворами алюміній колір сріблястий 3,0 м </t>
  </si>
  <si>
    <t>940.82.23X</t>
  </si>
  <si>
    <t>Комплект фурнітури Slido Classic 80-L варіант A без демпфера, вага до 80 кг з ходовою шиною 2 м та шинами для нерухомого полотна 2 м (монтаж до стелі)</t>
  </si>
  <si>
    <t>940.82.24X</t>
  </si>
  <si>
    <t>Комплект фурнітури Slido Classic Synchro 80-L , вага до 80 кг з ходовою шиною 3 м та шинами для нерухомого полотна 3 м (монтаж до стелі)</t>
  </si>
  <si>
    <t>940.82.25X</t>
  </si>
  <si>
    <t>Комплект фурнітури Slido Classic Telescopic 80-L для двох дверей, вагою дверного полотна до 80 кг, з шинами для нерухомого полотна, ширина дверей ≥ 70</t>
  </si>
  <si>
    <t xml:space="preserve">Монтажна рейка з отворами алюміній колір сріблястий 6,0 м </t>
  </si>
  <si>
    <t>940.82.26X</t>
  </si>
  <si>
    <t>Комплект фурнітури Slido Classic Telescopic 80-L для трьох дверей, вага до 80 кг, з шинами для нерухомого полотна, ширина дверей ≥ 700 ≤ 1000 мм</t>
  </si>
  <si>
    <t xml:space="preserve">Шина ходова алюміній колір сріблястий 1,7 м </t>
  </si>
  <si>
    <t xml:space="preserve">Шина ходова алюміній колір сріблястий 2,0 м </t>
  </si>
  <si>
    <t xml:space="preserve">Шина ходова алюміній колір сріблястий 3,0 м </t>
  </si>
  <si>
    <t xml:space="preserve">Шина ходова алюміній колір сріблястий 6,0 м </t>
  </si>
  <si>
    <t xml:space="preserve">Монтажна рейка з отворами алюміній колір сріблястий 1,7м </t>
  </si>
  <si>
    <t>Комплект фурнітури Slido Classic 80-P, вагою дверного полотна до 80 кг, ширина  ≥ 592 мм, з 1-стороннім доводчиком, ходовою шиною 2 м</t>
  </si>
  <si>
    <t>Комплект фурнітури Slido Classic 80-P, вагою дверного полотна до 80 кг, ширина   ≥ 727 - 846 мм, з 2-стороннім доводчиком (парний амортизатор), ходово</t>
  </si>
  <si>
    <t>Комплект фурнітури Slido Classic 80-P, вагою дверного полотна до 80 кг, ширина   ≥ 847 - 966 мм, з 2-стороннім доводчиком (парний амортизатор), ходово</t>
  </si>
  <si>
    <t>Комплект фурнітури Slido Classic 80-P, вагою дверного полотна до 80 кг, ширина   ≥ 916 мм, з 2-стороннім доводчиком, ходовою шиною 2 м</t>
  </si>
  <si>
    <t>Фурнітура для розсувних дверей  Purolino-Plus 80</t>
  </si>
  <si>
    <t>Фурнітура для розсувних дверей  Hawa Puro 100-150</t>
  </si>
  <si>
    <t xml:space="preserve">Комплект фурнітури ALU80/GLK для одного дверного полотна, без ходової шини, поверхня колір нержавіюча сталь </t>
  </si>
  <si>
    <t>940.84.008</t>
  </si>
  <si>
    <t xml:space="preserve">Комплект кріплень,алюміній 80 </t>
  </si>
  <si>
    <t>Комплект фурнітури  ALU 80/А з ходовою шиною 2м та чотирма кутниками</t>
  </si>
  <si>
    <t xml:space="preserve">Комплект фурнітури для скляних розсувних дверей Alu80 колір сріблястий </t>
  </si>
  <si>
    <t>940.84.015</t>
  </si>
  <si>
    <t xml:space="preserve">Ходовий механізм  Alu80 GL 4 ролика </t>
  </si>
  <si>
    <t>Комплект фурнітури  ALU 80/А з ходовою шиною 2м</t>
  </si>
  <si>
    <t>940.84.031</t>
  </si>
  <si>
    <t>Floorguidepl.adjustable</t>
  </si>
  <si>
    <t xml:space="preserve">Направляюча нижня </t>
  </si>
  <si>
    <t xml:space="preserve">Скоба для кріплення на підлозі з регулюванням алюм. </t>
  </si>
  <si>
    <t xml:space="preserve">Пружинний стопор </t>
  </si>
  <si>
    <t>Шина ходова з просвердл. та роззенкованими отворами ,алюм. без покриття довжина  2,5м для компл. для розсувн.дверей навант. до 80кг</t>
  </si>
  <si>
    <t>Шина ходова з просвердл. та роззенкованими отворами ,алюм.без покриття довжина  3,5м для компл. для розсувн.дверей навант. до 80кг</t>
  </si>
  <si>
    <t>Шина ходова з просвердл. та роззенкованими отворами ,алюм. без покриття довжина  6м для компл. для розсувн.дверей навант. до 80кг</t>
  </si>
  <si>
    <t>Шина ходова з просвердл. та роззенкованими отворами ,алюм., срібляста, довжина  6м для компл. для розсувн. скляних дверей Alu 80</t>
  </si>
  <si>
    <t>Монтажний комплект для ходової шини  Design 80-W, 3 отвори</t>
  </si>
  <si>
    <t>Монтажний комплект для ходової шини  Design 80-W, 4 отвори</t>
  </si>
  <si>
    <t>Монтажний комплект для ходової шини  Design 80-W, 1 отвір</t>
  </si>
  <si>
    <t xml:space="preserve">Несуча штанга для ширини дверного полотна 825-850 мм нержавіюча сталь матова 300 мм </t>
  </si>
  <si>
    <t xml:space="preserve">Кріплення до стелі, одинарне до фурнітури деревяних розсувних дверей </t>
  </si>
  <si>
    <t xml:space="preserve">Кріплення до стелі , одинарне  до  фурнітури скляних розсувних дверей </t>
  </si>
  <si>
    <t xml:space="preserve">Несуча штанга нержавіюча сталь матова 300 мм </t>
  </si>
  <si>
    <t xml:space="preserve">Несуча штанга нержавіюча сталь матова 350 мм </t>
  </si>
  <si>
    <t xml:space="preserve">Несуча штанга нержавіюча сталь матова 400 мм </t>
  </si>
  <si>
    <t xml:space="preserve">Несуча частина G нержавіюча сталь матова  ліве </t>
  </si>
  <si>
    <t xml:space="preserve">Несуча частина  G нержавіюча сталь матова  права </t>
  </si>
  <si>
    <t xml:space="preserve">Несуча частина  G нержавіюча сталь матова  середня </t>
  </si>
  <si>
    <t xml:space="preserve">Ходова частина, нержавіюча сталь матова </t>
  </si>
  <si>
    <t xml:space="preserve">Комплект фурнітури Divido 80RSU </t>
  </si>
  <si>
    <t>Демпфер для дерев'яних дверей  Divido 80</t>
  </si>
  <si>
    <t xml:space="preserve">Профіль настіний, алюміній 2,5 м </t>
  </si>
  <si>
    <t xml:space="preserve">Ходова частина з роликом </t>
  </si>
  <si>
    <t xml:space="preserve">Накладка алюмінієва 8мм, колір нержавіюча сталь </t>
  </si>
  <si>
    <t xml:space="preserve">Комплект запобіжника алюміній колір сріблястий </t>
  </si>
  <si>
    <t xml:space="preserve">Комплект запобіжника алюміній колір нержавіюча сталь </t>
  </si>
  <si>
    <t xml:space="preserve">Комплект стопорів алюміній колір сріблястий </t>
  </si>
  <si>
    <t xml:space="preserve">Комплект стопорів алюміній колір нержавіюча сталь </t>
  </si>
  <si>
    <t xml:space="preserve">Комплект для направляючих елементів з утримуючим стопором алюміній колір сріблястий </t>
  </si>
  <si>
    <t xml:space="preserve">Комплект для направляючих елементів з утримуючим стопором алюміній колір нержавіюча сталь </t>
  </si>
  <si>
    <t xml:space="preserve">Детектор руху пластиковий білий </t>
  </si>
  <si>
    <t>940.97.094940.97.094</t>
  </si>
  <si>
    <t xml:space="preserve">Заглушка кінцева </t>
  </si>
  <si>
    <t xml:space="preserve">Шина ходова алюміній колір сріблястий, що складається з двох частин  1620  мм </t>
  </si>
  <si>
    <t xml:space="preserve">Шина ходова алюміній колір сріблястий, що складається з двох частин  1870 мм </t>
  </si>
  <si>
    <t xml:space="preserve">Шина ходова алюміній колір сріблястий, що складається з двох частин  2120 мм </t>
  </si>
  <si>
    <t xml:space="preserve">Шина ходова алюміній колір сріблястий, що складається з двох частин  2370  мм </t>
  </si>
  <si>
    <t xml:space="preserve">Шина ходова алюміній колір сріблястий, що складається з двох частин  </t>
  </si>
  <si>
    <t xml:space="preserve">Шина ходова алюміній колір нержавіюча сталь, що складається з двох частин  1620 мм </t>
  </si>
  <si>
    <t xml:space="preserve">Шина ходова алюміній колір нержавіюча сталь, що складається з двох частин  1870 мм </t>
  </si>
  <si>
    <t xml:space="preserve">Шина ходова алюміній колір нержавіюча сталь, що складається з двох частин  2120 мм </t>
  </si>
  <si>
    <t xml:space="preserve">Шина ходова алюміній колір нержавіюча сталь, що складається з двох частин  2370 мм </t>
  </si>
  <si>
    <t>940.97.991</t>
  </si>
  <si>
    <t>Комплект ходових шин нержавіюча сталь</t>
  </si>
  <si>
    <t xml:space="preserve">Шина ходова алюміній колір нержавіюча сталь, що складається з двох частин  </t>
  </si>
  <si>
    <t>Комплект кріплень  Porta 100GWF Synchro</t>
  </si>
  <si>
    <t>Комплект кріплень  Porta 100 GW/GWF</t>
  </si>
  <si>
    <t>941.00.060</t>
  </si>
  <si>
    <t xml:space="preserve">Елемент кріпильний настінний </t>
  </si>
  <si>
    <t>Декоративний ущільнювач  пласт колір чорн.</t>
  </si>
  <si>
    <t>941.00.099</t>
  </si>
  <si>
    <t xml:space="preserve">Інструмент для очищення шини, пластик </t>
  </si>
  <si>
    <t>Шина  направляюч., алюм колір срібляст.1,5м</t>
  </si>
  <si>
    <t>941.00.253</t>
  </si>
  <si>
    <t>Шина ходова алюміній без покриття 2,5м</t>
  </si>
  <si>
    <t>Шина ходова комбінована з отворами  39х41мм, алюміній без покриття 3,5м</t>
  </si>
  <si>
    <t>Шина  направляюч., алюм. колір срібляст. 3,5м</t>
  </si>
  <si>
    <t>Шина  направляюч., алюм. колір срібляст. 6,0 м</t>
  </si>
  <si>
    <t>941.00.604</t>
  </si>
  <si>
    <t>Шина ходова алюміній без покриття 6м</t>
  </si>
  <si>
    <t xml:space="preserve">Шина ходова алюміній колір сріблястий  6,0 м </t>
  </si>
  <si>
    <t>941.00.899</t>
  </si>
  <si>
    <t>Clip-frontpanelalu</t>
  </si>
  <si>
    <t>941.00.960</t>
  </si>
  <si>
    <t>Шина направляюча нижня алюм. колір срібляст.6,0м</t>
  </si>
  <si>
    <t>941.00.991</t>
  </si>
  <si>
    <t>Заглушка шини ходової пластикова 2м</t>
  </si>
  <si>
    <t>941.01.525</t>
  </si>
  <si>
    <t>Профіль-стрічка кріпильна алюміній сріблястий 2,5м</t>
  </si>
  <si>
    <t>941.01.535</t>
  </si>
  <si>
    <t>Профіль-стрічка кріпильна алюміній сріблястий 3,5м</t>
  </si>
  <si>
    <t>941.01.560</t>
  </si>
  <si>
    <t>Профіль-стрічка кріпильна алюм.срібляст.6м</t>
  </si>
  <si>
    <t>941.01.725</t>
  </si>
  <si>
    <t>Шина направляюча алюм. колір срібляст.2,5м</t>
  </si>
  <si>
    <t>Профіль  кріпильний алюм. сріблястий 2,5м</t>
  </si>
  <si>
    <t xml:space="preserve">Профіль кріпильний алюм. сріблястий 6,0м </t>
  </si>
  <si>
    <t xml:space="preserve">Планка кріпильна передньої панелі алюм. колір сріблястий 2,5м </t>
  </si>
  <si>
    <t xml:space="preserve">Комплект кріплень для пер. панелі фурнітури EKU Porta 100 GU пластм. антрацит </t>
  </si>
  <si>
    <t>941.02.045</t>
  </si>
  <si>
    <t xml:space="preserve">Комплект фурнітури Classic 100-O для одного дверного полотна, варіант А, без втяжного амортизатора </t>
  </si>
  <si>
    <t>941.10.000</t>
  </si>
  <si>
    <t>Фурнітура для розсувних дверей до 100кг KK</t>
  </si>
  <si>
    <t>941.10.006</t>
  </si>
  <si>
    <t>Фурнітура для розсувних дверей, з амортизатором, до 100кг KK</t>
  </si>
  <si>
    <t>941.12.000</t>
  </si>
  <si>
    <t>Фурнітура для розсувних дверей Divido100RSODIVIDO100RSO</t>
  </si>
  <si>
    <t>941.12.004</t>
  </si>
  <si>
    <t>Фурнітура для розсувних дверей Divido100RSO-Synchro DIVIDO100RSO-SYN</t>
  </si>
  <si>
    <t xml:space="preserve">Направляюча для кріпленння на підлозі </t>
  </si>
  <si>
    <t xml:space="preserve">Кріплення для направляюч. пластм. колір сірий </t>
  </si>
  <si>
    <t xml:space="preserve">Заглушка проміжна для кріпл. на шині направл. пластм. колір сірий </t>
  </si>
  <si>
    <t>941.12.125</t>
  </si>
  <si>
    <t>Профіль рамковий алюм. срібляст. горизонт.2,5м</t>
  </si>
  <si>
    <t>941.12.225</t>
  </si>
  <si>
    <t>Профіль рамковий алюм. срібляст. вертик.2,5м</t>
  </si>
  <si>
    <t>941.12.425</t>
  </si>
  <si>
    <t>Затискач для передньої панелі алюм. срібляст. 2,5м</t>
  </si>
  <si>
    <t>941.12.625</t>
  </si>
  <si>
    <t>Рейка рамкова алюм. срібляст. 2,5м</t>
  </si>
  <si>
    <t xml:space="preserve">Рейка рамкова алюм. срібляст. 3,5м </t>
  </si>
  <si>
    <t>Профіль для тримання скла (товщина скла 6 мм)  пластм. прозор.20м</t>
  </si>
  <si>
    <t>Профіль для тримання скла (товщина скла 5.9-6.4 мм)  пластм. прозор.20м</t>
  </si>
  <si>
    <t>941.13.220</t>
  </si>
  <si>
    <t>Шина дистанційна пластм. колір сірий 2,0м</t>
  </si>
  <si>
    <t>Шина  направляюч., алюм колір срібляст.2,5м</t>
  </si>
  <si>
    <t xml:space="preserve">Шина направляюч. подвійна алюм.срібляст.6,0м </t>
  </si>
  <si>
    <t>941.15.000</t>
  </si>
  <si>
    <t>Електропривід для 1-ого дверного полотна розсувних дверей 700-1100мм</t>
  </si>
  <si>
    <t xml:space="preserve">Перемикач </t>
  </si>
  <si>
    <t xml:space="preserve">Обмежувач ходу алюміній сріблястий для товщини скла 8-12мм </t>
  </si>
  <si>
    <t xml:space="preserve">Направляючий елемент алюміній хромований матовий 8-13 мм </t>
  </si>
  <si>
    <t xml:space="preserve">Фіксатор для скала 10 мм </t>
  </si>
  <si>
    <t xml:space="preserve">Кріплення для скла 8,5-10,4 мм </t>
  </si>
  <si>
    <t>Накладка на шину ходову  алюміній сріблястий  2,5м</t>
  </si>
  <si>
    <t>Накладка на шину ходову  алюміній сріблястий  3,5м</t>
  </si>
  <si>
    <t xml:space="preserve">Накладка  на шину ходову  алюміній сріблястий  6,0м </t>
  </si>
  <si>
    <t>941.20.001</t>
  </si>
  <si>
    <t>Набір фурнітури Junior 120/AJUNIOR 120/A</t>
  </si>
  <si>
    <t>941.20.006</t>
  </si>
  <si>
    <t>Комплект фурнітури Junior 120/GPJUNIOR120/GP</t>
  </si>
  <si>
    <t>941.20.250</t>
  </si>
  <si>
    <t xml:space="preserve">Вертикальний ущільнюючий профіль сріблястий 3,5м 18-19,5 мм </t>
  </si>
  <si>
    <t xml:space="preserve">Шина ходова 4,0 м, алюміній, колір: срібний </t>
  </si>
  <si>
    <t>Набір шина ходової з кріпленням і ходовим профілем  Junior120/GP 6,0м</t>
  </si>
  <si>
    <t>Шина ходова  алюм.срібляст.анодов.6,0м для компл. Junior 120/GP</t>
  </si>
  <si>
    <t>Відповідна планка до замка  без кришки-заглушки сталь хромов. поліров. TOPLOCK</t>
  </si>
  <si>
    <t>941.24.082</t>
  </si>
  <si>
    <t>Rubberbufferblack3,5m</t>
  </si>
  <si>
    <t xml:space="preserve">Планка опорна алюм. колір срібляст.3мм </t>
  </si>
  <si>
    <t xml:space="preserve">Кришка-заглушка пластм. хром. поліров. </t>
  </si>
  <si>
    <t>Кришка-заглушка  пластм. хром. мат.</t>
  </si>
  <si>
    <t>941.25.010</t>
  </si>
  <si>
    <t xml:space="preserve">Комплект SLIDO CLASSIC 120-P варіант B, з одностороннім втяжним амортизатором з ходовою шиною 2м, та чотирма кутниками для кріплення </t>
  </si>
  <si>
    <t xml:space="preserve">Комплект з ходовою шиною для криплення до стіни алюміній колір: срібний 2.0м </t>
  </si>
  <si>
    <t xml:space="preserve">Комплект з ходовою шиною для криплення до стіни алюміній колір: срібний 3.0м </t>
  </si>
  <si>
    <t xml:space="preserve">Комплект з ходовою шиною для криплення до стіни алюміній колір: срібний 6.0м </t>
  </si>
  <si>
    <t>Комплект фурнітури Slido Classic 120-P, вагою дверного полотна до 120 кг, ширина  ≥ 681 мм, з 1-стороннім доводчиком, ходовою шиною 2 м</t>
  </si>
  <si>
    <t>Комплект фурнітури Slido Classic 120-P, вагою дверного полотна до 120 кг, ширина   ≥ 1094 мм, з 2-стороннім доводчиком, ходовою шиною 2 м</t>
  </si>
  <si>
    <t>Комплект фурнітури  ALU 150/А з ходовою шиною 2м та чотирма кутниками</t>
  </si>
  <si>
    <t xml:space="preserve">Комплект фурнітури  ALU 150/А з ходовою шиною 2м </t>
  </si>
  <si>
    <t xml:space="preserve">Комплект фурнітури  для розсувних дверей (лінійне дотугування назад) </t>
  </si>
  <si>
    <t xml:space="preserve">Шина ходова алюміній 135 2,0 м </t>
  </si>
  <si>
    <t xml:space="preserve">Шина ходова алюміній 135 3,0 м </t>
  </si>
  <si>
    <t>Частина ходова алюм.135  6,0м</t>
  </si>
  <si>
    <t>941.37.01X</t>
  </si>
  <si>
    <t>Комплект фурнітури Slido Telescopic Synhro 100-A для двох дверей, вагою дверного полотна до 100 кг з двома ходовими шинами 2 м, (варіант №1)</t>
  </si>
  <si>
    <t>941.37.02X</t>
  </si>
  <si>
    <t>Комплект фурнітури Slido Telescopic Synhro 100-A  для трьох дверей, вагою дверного полотна до 65 кг з трьома ходовими шинами 3 м, (варіант №2)</t>
  </si>
  <si>
    <t>941.37.03X</t>
  </si>
  <si>
    <t>Комплект фурнітури Slido Telescopic Synhro 100-A  для чотирьох дверей, вагою дверного полотна до 50 кг з чотирма ходовими шинами 4 м, (варіант №3)</t>
  </si>
  <si>
    <t>941.37.801</t>
  </si>
  <si>
    <t>Направляюча нижня алюміній колір срібний 1000мм</t>
  </si>
  <si>
    <t>941.37.802</t>
  </si>
  <si>
    <t>Направляюча нижня алюміній колір срібний 2000мм</t>
  </si>
  <si>
    <t xml:space="preserve">Комплект фурнітури AGILE 150  для одного скляного полотна навантаження 80 кг алюміній колір нержавіюча сталь  </t>
  </si>
  <si>
    <t xml:space="preserve">Комплект фурнітури AGILE 150  для одного скляного полотна навантаження 80 кг алюміній колір срібний </t>
  </si>
  <si>
    <t xml:space="preserve">Комплект фурнітури AGILE 150  для одного скляного полотна навантаження 150 кг алюміній колір нержавіюча сталь  </t>
  </si>
  <si>
    <t xml:space="preserve">Комплект фурнітури AGILE 150  для одного скляного полотна навантаження 150 кг алюміній колір срібний </t>
  </si>
  <si>
    <t>941.56.061</t>
  </si>
  <si>
    <t xml:space="preserve">Заглушка шини настінний монтаж, 57 мм  алюміній сріблястий </t>
  </si>
  <si>
    <t>Заглушка шини настінний монтаж, 57 мм  алюміній сріблястий</t>
  </si>
  <si>
    <t xml:space="preserve">Комплект шин настінних алюміній колір сріблястий 6 м </t>
  </si>
  <si>
    <t xml:space="preserve">Комплект шин настінних алюміній колір нержавіюча сталь  6 м </t>
  </si>
  <si>
    <t xml:space="preserve">Комплект шин настінних алюміній колір нержавіюча сталь  </t>
  </si>
  <si>
    <t xml:space="preserve">Комплект шин настінних алюміній колір сріблястий </t>
  </si>
  <si>
    <t xml:space="preserve">Комплект шин кріплення на стелю алюміній колір сріблястий 6 м </t>
  </si>
  <si>
    <t xml:space="preserve">Комплект шин кріплення на стелю алюміній колір нержавіюча сталь  6 м </t>
  </si>
  <si>
    <t xml:space="preserve">Повний комплект шин кріплення на стелю алюміній колір сріблястий 6,0 м </t>
  </si>
  <si>
    <t xml:space="preserve">Повний комплект шин кріплення на стелю алюміній колір нержавіюча сталь 6 м </t>
  </si>
  <si>
    <t xml:space="preserve">Повний комплект шин кріплення на стелю алюміній колір нержавіюча сталь </t>
  </si>
  <si>
    <t xml:space="preserve">Повний комплект шин кріплення на стелю алюміній колір сріблястий </t>
  </si>
  <si>
    <t xml:space="preserve">Комплект шин кріплення на стелю алюміній колір нержавіюча сталь </t>
  </si>
  <si>
    <t xml:space="preserve">Комплект шин кріплення на стелю алюміній колір сріблястий </t>
  </si>
  <si>
    <t xml:space="preserve">Профіль Agile 150. 565 алюміній колір сріблястий 6,0 м </t>
  </si>
  <si>
    <t xml:space="preserve">Профіль Agile 150. 565 алюміній колір нержавіюча сталь 6,0 м </t>
  </si>
  <si>
    <t xml:space="preserve">Накладний профіль Agile 150. 564 алюміній колір сріблястий 6,0 м </t>
  </si>
  <si>
    <t xml:space="preserve">Накладний профіль Agile 150. 564 алюміній колір нержавіюча сталь  6,0 м </t>
  </si>
  <si>
    <t xml:space="preserve">Утримуючий профіль Agile 150 для скла алюміній колір сріблястий 6,0 м </t>
  </si>
  <si>
    <t xml:space="preserve">Утримуючий профіль Agile 150 для скла алюміній колір нержавіюча сталь 6,0 м </t>
  </si>
  <si>
    <t>Профіль кутовий Agile 150. 562  алюмінієвий колір: срібний 6м</t>
  </si>
  <si>
    <t>Профіль кутовий Agile 150. 562  алюмінієвий колір: нержавіюча сталь 6 м</t>
  </si>
  <si>
    <t xml:space="preserve">Кутовий профіль для настінного монтажу ходової шини з отворами алюміній сріблястий розмір під замовлення </t>
  </si>
  <si>
    <t>Профіль AGILE150 . 561 алюмінієвий колір: нержавіюча сталь  6м</t>
  </si>
  <si>
    <t xml:space="preserve">Профіль AGILE150 алюмінієвий колір: срібний за розміром </t>
  </si>
  <si>
    <t>Шина ходова AGILE150 . 560 алюмінієва колір:  нержавіюча сталь 6 м</t>
  </si>
  <si>
    <t xml:space="preserve">Шина ходова алюміній сріблястий розмір під замовлення </t>
  </si>
  <si>
    <t xml:space="preserve">Комплект фурнітури DESIGN 150-U для 1-ого дерев'яного дверного полотна 150кг </t>
  </si>
  <si>
    <t xml:space="preserve">Кутник алюміній колір сріблястий 25 мм </t>
  </si>
  <si>
    <t xml:space="preserve">Кутник алюміній колір сріблястий 45 мм </t>
  </si>
  <si>
    <t xml:space="preserve">Кутник алюміній колір сріблястий 35 мм </t>
  </si>
  <si>
    <t xml:space="preserve">Кутник алюміній колір сріблястий 65 мм </t>
  </si>
  <si>
    <t xml:space="preserve">Шина направляюча алюміній колір нержавіюча сталь 1 900 мм </t>
  </si>
  <si>
    <t xml:space="preserve">Шина направляюча алюміній колір нержавіюча сталь 3 000 мм </t>
  </si>
  <si>
    <t xml:space="preserve">Шина направляюча алюміній колір нержавіюча сталь 6 000 мм </t>
  </si>
  <si>
    <t>941.60.005</t>
  </si>
  <si>
    <t>Комплект фурнітури Junior 160/GPJUNIOR160/GP</t>
  </si>
  <si>
    <t xml:space="preserve">Амортизатор шин з регульованою пружиною </t>
  </si>
  <si>
    <t>941.60.600</t>
  </si>
  <si>
    <t>Шина ходова Junior160 алюм. 6,0м</t>
  </si>
  <si>
    <t>941.60.601</t>
  </si>
  <si>
    <t>941.61.070</t>
  </si>
  <si>
    <t>Доводчик дверей 1-не дверне полотно</t>
  </si>
  <si>
    <t>941.61.074</t>
  </si>
  <si>
    <t>Ремінь з зубцями</t>
  </si>
  <si>
    <t>941.61.075</t>
  </si>
  <si>
    <t>941.61.076</t>
  </si>
  <si>
    <t>Відмикаючий пристрій</t>
  </si>
  <si>
    <t>941.61.299</t>
  </si>
  <si>
    <t>Шина ходова алюміній</t>
  </si>
  <si>
    <t>Ходовий механізм  Classic 160-O, кріплення ліве</t>
  </si>
  <si>
    <t>Ходовий механізм  Classic 160-O, кріплення праве</t>
  </si>
  <si>
    <t xml:space="preserve">Амортизатор шини SILENT з пружиною та гумовим буфером </t>
  </si>
  <si>
    <t>941.62.300</t>
  </si>
  <si>
    <t>Шина ходова алюмінієва без покриття 3,0м</t>
  </si>
  <si>
    <t>941.62.301</t>
  </si>
  <si>
    <t>Шина ходова 3,0 м, алюміній, срібна</t>
  </si>
  <si>
    <t>942.04.012</t>
  </si>
  <si>
    <t>Ходовий механізм Normafitt 40 цинк, без покриття</t>
  </si>
  <si>
    <t>942.07.012</t>
  </si>
  <si>
    <t>Ходовий механізм Normafitt 70 цинк, без покриття</t>
  </si>
  <si>
    <t>Частина ходова  4-рол.сталь гальв.</t>
  </si>
  <si>
    <t>Шина  направляюч., сталь,гальв.  3,0м</t>
  </si>
  <si>
    <t>Шина  направляюч., сталь,гальв.  6,0м</t>
  </si>
  <si>
    <t xml:space="preserve">Комплект фурнітури SUPER 500/A </t>
  </si>
  <si>
    <t xml:space="preserve">Подвійна ходова шина з монтажними накладками , нержавіюча сталь 500/B довжина 6,0 м </t>
  </si>
  <si>
    <t>942.44.021</t>
  </si>
  <si>
    <t xml:space="preserve">Заглушка пластик колір сірий </t>
  </si>
  <si>
    <t>Профіль для тримання скла алюміній колір сріблястий  6,5  м</t>
  </si>
  <si>
    <t>Профіль для тримання скла алюміній колір сріблястий  6,5 м</t>
  </si>
  <si>
    <t xml:space="preserve">Шина ходова Junior 250 алюміній колір срібний 6 м </t>
  </si>
  <si>
    <t>942.60.000</t>
  </si>
  <si>
    <t>Комплект фурнітури для одного розсувного скляного полотна, для нижньої ходової шини з поліамід (комплект роликів D=85мм, фетрові елементи, 2  стопора)</t>
  </si>
  <si>
    <t>942.60.001</t>
  </si>
  <si>
    <t xml:space="preserve">BESCHL.SATZ DESIGN 280-U 120MM </t>
  </si>
  <si>
    <t xml:space="preserve">Комплект фурнітури для одного розсувного скляного полотна, для нижньої ходової шини з нерж. (комплект роликів D=85мм, фетрові елементи, 2  стопора) </t>
  </si>
  <si>
    <t xml:space="preserve">Комплект фурнітури для одного розсувного скляного полотна, для нижньої ходової шини з нерж. (комплект роликів D=120мм, фетрові елементи, 2  стопора) </t>
  </si>
  <si>
    <t>Верхня направляюча шина без отворів  20х 40 мм алюміній колір сріблястий   2,5 м</t>
  </si>
  <si>
    <t xml:space="preserve">Верхня направляюча шина без отворів 20х40 мм, алюміній, сріблястий , 3,0м </t>
  </si>
  <si>
    <t>942.60.925</t>
  </si>
  <si>
    <t>BODENLAUFSCHIENE PA GRAU  2,5M</t>
  </si>
  <si>
    <t>942.60.926</t>
  </si>
  <si>
    <t>Нижня направляюча шина без отворів 35х8мм поліамід чорний 2,5 м</t>
  </si>
  <si>
    <t>Нижня направляюча шина без отворів 20х 4 мм нержавіюча сталь матова  2,5 м</t>
  </si>
  <si>
    <t>Нижня направляюча шина з отворами  20х 4 мм нержавіюча сталь матова  2,5 м</t>
  </si>
  <si>
    <t>942.60.930</t>
  </si>
  <si>
    <t>Нижня направляюча шина без отворів 35х8мм поліамід сірий 3,0 м</t>
  </si>
  <si>
    <t>Нижня направляюча шина без отворів 20 х4 мм нержавіюча сталь матова  3,0 м</t>
  </si>
  <si>
    <t xml:space="preserve">Нижня направляюча шина з отворами 20х4 мм нержавіюча сталь матова 3,0 м </t>
  </si>
  <si>
    <t xml:space="preserve">Комплект фурнітури  Classic 400-Q для одного дверного полотна без ходової шини </t>
  </si>
  <si>
    <t>Комплект фурнітури  Classic 500-Q для одного дверного полотна</t>
  </si>
  <si>
    <t>Ходовий механізм  Classic 400-Q</t>
  </si>
  <si>
    <t>Ходовий механізм  Classic 750-Q</t>
  </si>
  <si>
    <t>Ходовий механізм  Classic 500-Q</t>
  </si>
  <si>
    <t xml:space="preserve">Монтажна пластина Classic 400-Q для дверного полотна </t>
  </si>
  <si>
    <t xml:space="preserve">Верхня муфта для одної ходової шини сталь оцинкована </t>
  </si>
  <si>
    <t xml:space="preserve">Шина направлюча без отворів алюміній (розмір замовника) </t>
  </si>
  <si>
    <t xml:space="preserve">Ходова шина без отворів сталь оцинкована ( по розміру) </t>
  </si>
  <si>
    <t>942.71.600</t>
  </si>
  <si>
    <t>Профіль для тримання скла алюмінієвий світлий 6м</t>
  </si>
  <si>
    <t>Комплект фурнітури Hawa Faltwand  для 7-х дверей 45кг без ходової шини</t>
  </si>
  <si>
    <t xml:space="preserve">Цапфовий замок сталевий оцинкований 13  мм </t>
  </si>
  <si>
    <t xml:space="preserve">Шестигранник </t>
  </si>
  <si>
    <t xml:space="preserve">Розетка латунь нікельована матова </t>
  </si>
  <si>
    <t xml:space="preserve">Шина направляюча 20х20х3 мм  з отворами колір латунь </t>
  </si>
  <si>
    <t>Направляюча нижня зовнішня M8  л.</t>
  </si>
  <si>
    <t>Шина  ходова алюм,свердл.</t>
  </si>
  <si>
    <t>Стрічка верхня/нижня  4000мм</t>
  </si>
  <si>
    <t>943.16.012</t>
  </si>
  <si>
    <t>Частина ходова T- snap 4 роліки</t>
  </si>
  <si>
    <t>943.16.020</t>
  </si>
  <si>
    <t>Корпус з кріпленням T-snap</t>
  </si>
  <si>
    <t>943.16.042</t>
  </si>
  <si>
    <t>Обмежувач шляху</t>
  </si>
  <si>
    <t>943.17.030</t>
  </si>
  <si>
    <t>Адаптер з отворами T-Fold</t>
  </si>
  <si>
    <t xml:space="preserve">Механізм ходовий з 4 розиками, гвинт M10 з опорною частиною </t>
  </si>
  <si>
    <t>943.27.090</t>
  </si>
  <si>
    <t>Ключ для регулювання висоти</t>
  </si>
  <si>
    <t xml:space="preserve">Комплект фурнітури для розсувних дверей Centerfold80/H  без направляючої </t>
  </si>
  <si>
    <t xml:space="preserve">Ходова шина для VARIOFOLD 80/H алюмінієва колір: срібний, довжина відповідно до розміру </t>
  </si>
  <si>
    <t xml:space="preserve">Комплект фурнітури для розсувних дверей VARIOFOLD 80-GV </t>
  </si>
  <si>
    <t xml:space="preserve">Фурнітура для складних перегородок VARIOFOLD 80/H,  додатковий комплект з направляючою </t>
  </si>
  <si>
    <t>Шина ходова для фурнітури для розсувних дверей  Aperto 60H</t>
  </si>
  <si>
    <t>Кронштейн підвіски для розсувн.стін  Hawa алюм.</t>
  </si>
  <si>
    <t>943.30.026</t>
  </si>
  <si>
    <t>943.30.027</t>
  </si>
  <si>
    <t>Кронштейн підвіски алюміній</t>
  </si>
  <si>
    <t xml:space="preserve">Направляюча  для фурнітури Aperto 60/H  для скляних розсувних дверей </t>
  </si>
  <si>
    <t>943.30.042</t>
  </si>
  <si>
    <t>Стопор центральний</t>
  </si>
  <si>
    <t>943.30.093</t>
  </si>
  <si>
    <t>Шестигранний ключ 4мм</t>
  </si>
  <si>
    <t>943.30.094</t>
  </si>
  <si>
    <t>Набір з'єднувачів для шини направляючлої</t>
  </si>
  <si>
    <t>943.30.115</t>
  </si>
  <si>
    <t>Заглушка до шини ходової 150мм</t>
  </si>
  <si>
    <t>943.30.670</t>
  </si>
  <si>
    <t>Шина ходова Aperto60/H90° 70мм</t>
  </si>
  <si>
    <t>943.30.750</t>
  </si>
  <si>
    <t>Шина ходова Aperto60/H75° 580мм</t>
  </si>
  <si>
    <t>943.30.850</t>
  </si>
  <si>
    <t>943.30.925</t>
  </si>
  <si>
    <t>Шина ходова Aperto60/H 2,5м</t>
  </si>
  <si>
    <t>943.30.935</t>
  </si>
  <si>
    <t>Рельса ходова Aperto 60/H  3,5м</t>
  </si>
  <si>
    <t>Шина ходова Aperto 60/H  6м</t>
  </si>
  <si>
    <t xml:space="preserve">Частина складання дверей 90 для APERTO 60 </t>
  </si>
  <si>
    <t xml:space="preserve">Частина  внутрішня складання дверей  для APERTO 60 </t>
  </si>
  <si>
    <t>Затискач фурнітури  Junior 40/GL та Aperto 60/GL  для скляних розсувних дверей алюміній 240мм</t>
  </si>
  <si>
    <t>Затискач  для фурнітури  Junior 40/GL та Aperto 60/GL  для скляних розсувних дверей з фрезеруванням під замок алюміній 240мм</t>
  </si>
  <si>
    <t>Фіксатор для фурнітури Aperto 60/GL  для скляних розсувних дверей</t>
  </si>
  <si>
    <t xml:space="preserve">Центруючий елемент для фурнітури Aperto 60/GL  для скляних розсувних дверей </t>
  </si>
  <si>
    <t>Запірна втулка  фурнітури Aperto 60/GL  для скляних розсувних дверей</t>
  </si>
  <si>
    <t xml:space="preserve">Набір тримачів для фурнітури Aperto 60/GL  для скляних розсувних дверей </t>
  </si>
  <si>
    <t xml:space="preserve">Направляючі болти  для фурнітури Aperto 60/GL  для скляних розсувних дверей </t>
  </si>
  <si>
    <t xml:space="preserve">Ексцентрік  для фурнітури Aperto 60/GL  для скляних розсувних дверей </t>
  </si>
  <si>
    <t>Декоративні кришки для фурнітури Aperto 60/GL  для скляних розсувних дверей чорні сірі</t>
  </si>
  <si>
    <t>Запірний замок з болтом 7мм без  цапфи</t>
  </si>
  <si>
    <t>Фурнітура для розсувних дверей  Hawa Aperto 60/GL</t>
  </si>
  <si>
    <t xml:space="preserve">Ущільнювач  для скляних розсувних дверей 8/10мм,  довжиною 5 м, прозорий </t>
  </si>
  <si>
    <t xml:space="preserve">Ущільнювач  для скляних розсувних дверей 8/10мм, напівпрозорий </t>
  </si>
  <si>
    <t>943.31.750</t>
  </si>
  <si>
    <t>Шина направляюча Aperto 60H 75°</t>
  </si>
  <si>
    <t>Комплект опор що обертаються, кінцеве кріплення нерухоме,  нержавіюча сталь, матова , для фурнітури до розсувних дверей Fold 45-T</t>
  </si>
  <si>
    <t>Комплект опор що обертаються, кінцеве кріплення рухоме,  нержавіюча сталь, матова , для фурнітури до розсувних дверей Fold 45-T</t>
  </si>
  <si>
    <t xml:space="preserve">Комплект дверних петель, середнє кріплення з ручкою  з трьох частин  для фурнітури до розсувних дверей Fold 75-T та Fold 45 T </t>
  </si>
  <si>
    <t>Комплект опор що обертаються, середнє кріплення рухоме,  нержавіюча сталь, матова , для фурнітури до розсувних дверей Fold 45-T</t>
  </si>
  <si>
    <t xml:space="preserve">Комплект дверних петель, середнє кріплення без ручки  з трьох частин  для фурнітури до розсувних дверей Fold 75-T та Fold 45 T </t>
  </si>
  <si>
    <t xml:space="preserve">Комплект дверних петель, кінцеве кріплення з трьох частин  для фурнітури до розсувних дверей Fold 75-T та Fold 45 T </t>
  </si>
  <si>
    <t>Шина направляюча  25х23 мм для Fold 75-Т та Fold 45-Талюміній сріблястий 3 м</t>
  </si>
  <si>
    <t>Шина направляюча  25х23 мм для Fold 75-Т та Fold 45-Талюміній сріблястий 4 м</t>
  </si>
  <si>
    <t>Шина направляюча  25х23 мм для Fold 75-Т та Fold 45-Талюміній сріблястий 6 м</t>
  </si>
  <si>
    <t xml:space="preserve">Вставка для шини направляючої 20х21 мм пластмаса чорна (для 3м шини)   </t>
  </si>
  <si>
    <t xml:space="preserve">Вставка для шини направляючої 20х21 мм пластмаса чорна 4 м    </t>
  </si>
  <si>
    <t xml:space="preserve">Вставка для шини направляючої 20х21 мм пластмаса чорна  6м    </t>
  </si>
  <si>
    <t>Комплект опор що обертаються, кінцеве кріплення нерухоме,  нержавіюча сталь, матова , для фурнітури до розсувних дверей Fold 75-T</t>
  </si>
  <si>
    <t>Комплект опор що обертаються, кінцеве кріплення рухоме,  нержавіюча сталь, матова , для фурнітури до розсувних дверей Fold 75-T</t>
  </si>
  <si>
    <t>Комплект опор що обертаються, середнє кріплення рухоме,  нержавіюча сталь, матова , для фурнітури до розсувних дверей Fold 75-T</t>
  </si>
  <si>
    <t>943.41.000</t>
  </si>
  <si>
    <t>943.41.009</t>
  </si>
  <si>
    <t>Ходова шина (під розмір)</t>
  </si>
  <si>
    <t xml:space="preserve">Slido Wall інструкція </t>
  </si>
  <si>
    <t>943.55.01X</t>
  </si>
  <si>
    <t>Комплект фурнітури Slido Fold 100-T для двох складних дверей з ходовою шиною 3000 мм та карточними завісами</t>
  </si>
  <si>
    <t>943.55.02X</t>
  </si>
  <si>
    <t>Комплект фурнітури Slido Fold 100-T для чотирьох складних дверей(2 пари) з ходовою шиною 3000 мм та карточними завісами</t>
  </si>
  <si>
    <t>943.55.03X</t>
  </si>
  <si>
    <t>Комплект фурнітури Slido Fold 100-T для чотирьох складних дверей з ходовою шиною 3000 мм та карточними завісами</t>
  </si>
  <si>
    <t>943.55.04X</t>
  </si>
  <si>
    <t>Комплект фурнітури Slido Fold 100-T для шістьох складних дверей з ходовою шиною 6000 мм та карточними завісами</t>
  </si>
  <si>
    <t xml:space="preserve">Нижня направляюча, алюміній анодований </t>
  </si>
  <si>
    <t xml:space="preserve">Захисна пластина до верхної подвійної напрвляючої </t>
  </si>
  <si>
    <t xml:space="preserve">Ходовий механізм 2 роліки </t>
  </si>
  <si>
    <t xml:space="preserve">Профіль підтримуючий/тримач скла, алюміній </t>
  </si>
  <si>
    <t xml:space="preserve">Інстумент для монтажу </t>
  </si>
  <si>
    <t xml:space="preserve">Поворотна ручка з квадратним стержнем сталева хромована 35-40 мм </t>
  </si>
  <si>
    <t xml:space="preserve">Відповідна планка </t>
  </si>
  <si>
    <t xml:space="preserve">Втулка для підлоги </t>
  </si>
  <si>
    <t xml:space="preserve">Розетка для втулки для підлоги </t>
  </si>
  <si>
    <t xml:space="preserve">Верхня направляюча подвійна, алюміній анодований </t>
  </si>
  <si>
    <t xml:space="preserve">Верхня кріпильна пластина з кріпильним болтом M12  Variotec </t>
  </si>
  <si>
    <t>Профіль нижній рамний  для нерухомих скляних та дерев'яних елементів</t>
  </si>
  <si>
    <t xml:space="preserve">Комплект фурнітури для однієї скляної дверки  Silenta150 без ходової шини, без направляючої шини </t>
  </si>
  <si>
    <t xml:space="preserve">Кутове кріплення з заглушкою </t>
  </si>
  <si>
    <t xml:space="preserve">Заглушка пластмасова хромована матова </t>
  </si>
  <si>
    <t xml:space="preserve">Заглушка для скляних розсувних дверей пластмаса колір нержавіюча сталь </t>
  </si>
  <si>
    <t xml:space="preserve">Елемент центрування 15-90'   </t>
  </si>
  <si>
    <t xml:space="preserve">Зовнішня петля нижня до комплекту Fold 55-S алюміній сріблястий </t>
  </si>
  <si>
    <t xml:space="preserve">Зовнішня петля алюміній сріблястий </t>
  </si>
  <si>
    <t>Комплект фурнітури Fold 55-S для п'яти складаних дверей, вагою дверного полотна до 55 кг, ширина дверей  ≤ 800 мм з ходовою шиною 6м</t>
  </si>
  <si>
    <t xml:space="preserve">Нижня втулка для зовнішньої стіни алюміній хром матовий </t>
  </si>
  <si>
    <t xml:space="preserve">Складна петля, верхня без блокування алюміній срібний </t>
  </si>
  <si>
    <t xml:space="preserve">Складна петля, нижня  з блокуванням алюміній срібний </t>
  </si>
  <si>
    <t>Складна петля верхня з ходовим механізмом  алюміній сріблястий</t>
  </si>
  <si>
    <t xml:space="preserve">Складна петля нижня з нижньою направляючою алюміній сріблястий </t>
  </si>
  <si>
    <t xml:space="preserve">Затискач для скла з роликами хромована матова </t>
  </si>
  <si>
    <t>Ексцентрикова втулка, яка регулюється  для складної петлі, латунь хромована матова</t>
  </si>
  <si>
    <t xml:space="preserve">Направляюча шина нижня  алюміній сріблястий 3,0 м </t>
  </si>
  <si>
    <t xml:space="preserve">Направляюча шина нижня  алюміній сріблястий 6,0 м </t>
  </si>
  <si>
    <t xml:space="preserve">Ходова шина верхня, алюміній сріблястий 3,0 м </t>
  </si>
  <si>
    <t xml:space="preserve">Ходова шина верхня, алюміній сріблястий 6,0 м </t>
  </si>
  <si>
    <t xml:space="preserve">Зубчатий ремінь, чорний 10м </t>
  </si>
  <si>
    <t xml:space="preserve">Направляючий ролик з монтажною планкою, довгий </t>
  </si>
  <si>
    <t>Зубчатий ремінь, чорний  2,7м</t>
  </si>
  <si>
    <t xml:space="preserve">Направляюча з регулюванням </t>
  </si>
  <si>
    <t xml:space="preserve">Додаткова фурнітура для вирівнюючої системи </t>
  </si>
  <si>
    <t xml:space="preserve">Додатковий комплект фурнітури для вирівнюючої системи </t>
  </si>
  <si>
    <t>950.05.041</t>
  </si>
  <si>
    <t>Ущільнювач для дверей алюм./PVC сірий 708мм SCHALL-EXPI/ZWEIS</t>
  </si>
  <si>
    <t>950.05.042</t>
  </si>
  <si>
    <t>Ущільнювач для дверей алюм./PVC сірий 833мм SCHALL-EXPI/ZWEIS</t>
  </si>
  <si>
    <t>950.05.043</t>
  </si>
  <si>
    <t>Ущільнювач для дверей алюм./PVC сірий 958 мм SCHALL-EXPI/ZWEIS</t>
  </si>
  <si>
    <t>950.05.072</t>
  </si>
  <si>
    <t>Ущільнювач для дверей, алюм., колір: срібний 833 мм  MAGNETOMAT</t>
  </si>
  <si>
    <t>950.05.082</t>
  </si>
  <si>
    <t>Ущільнювач для дверей, алюм., колір: бронза 833 мм  MAGNETOMAT</t>
  </si>
  <si>
    <t>Ущільнювач для дверей,алюм.,латунь/силикон  708мм</t>
  </si>
  <si>
    <t>Ущільнювач для дверей,алюм.,латунь/силикон  833мм</t>
  </si>
  <si>
    <t>Ущільнювач для дверей,алюм.,латунь/силикон  1083мм</t>
  </si>
  <si>
    <t>Ущільнювач для дверей,алюм.,латунь/силикон  1208 мм</t>
  </si>
  <si>
    <t>Ущільнювач для дверей алюм.,латунь/PVC сірий  833мм</t>
  </si>
  <si>
    <t xml:space="preserve">Ущільнювач для дверей, алюміній/PVC, колір сірий  </t>
  </si>
  <si>
    <t>Ущільнювач для дверей алюм.,латунь/PVC сірий  1208 мм</t>
  </si>
  <si>
    <t>950.05.142</t>
  </si>
  <si>
    <t>Ущільнювач для дверей алюм. ./PVC сірий 833мм SCHALL-EXPI/EINS.</t>
  </si>
  <si>
    <t>950.05.143</t>
  </si>
  <si>
    <t>Dr.seal.al.br./PVCgrey958mmSCHALL-EXPI/EINS.</t>
  </si>
  <si>
    <t>950.05.161</t>
  </si>
  <si>
    <t>Dr.seal.al.br./PVCgrey708mmSCHALL-EXPII/EINS</t>
  </si>
  <si>
    <t>950.05.162</t>
  </si>
  <si>
    <t>Dr.seal.al.br./PVCgrey833mmSCHALL-EXPII/EINS</t>
  </si>
  <si>
    <t>950.05.163</t>
  </si>
  <si>
    <t>Dr.seal.al.br./PVCgrey958mmSCHALL-EXPII/EINS</t>
  </si>
  <si>
    <t>950.05.164</t>
  </si>
  <si>
    <t>Dr.seal.al.br./PVCgrey1083mmSCHALL-EXPII/EINS</t>
  </si>
  <si>
    <t>Ущільнювач для дверей алюм.,латунь/силикон  958мм</t>
  </si>
  <si>
    <t>950.05.226</t>
  </si>
  <si>
    <t>Випадаючий ущільнювач алюміній / силікон 1250мм</t>
  </si>
  <si>
    <t xml:space="preserve">Висувний ущільнювач алюміній / силікон 850мм </t>
  </si>
  <si>
    <t xml:space="preserve">Висувний ущільнювач силікон, сірий по DIN лівий 750 мм </t>
  </si>
  <si>
    <t xml:space="preserve">Висувний ущільнювач силікон, сірий по DIN лівий 850 мм </t>
  </si>
  <si>
    <t xml:space="preserve">Висувний ущільнювач силікон, сірий по DIN лівий 950 мм </t>
  </si>
  <si>
    <t xml:space="preserve">Висувний ущільнювач силікон, сірий по DIN лівий 1050 мм </t>
  </si>
  <si>
    <t xml:space="preserve">Висувний ущільнювач силікон, сірий по DIN лівий 1150 мм </t>
  </si>
  <si>
    <t xml:space="preserve">Висувний ущільнювач силікон, сірий по DIN лівий 1250 мм </t>
  </si>
  <si>
    <t xml:space="preserve">Висувний ущільнювач алюміній, сірий/силікон833 мм </t>
  </si>
  <si>
    <t xml:space="preserve">Ущільнювач висувний для дверей алюміній / силікон, сірий  708 мм двостороннє спрацьовування </t>
  </si>
  <si>
    <t xml:space="preserve">Ущільнювач висувний для дверей алюміній / силікон, сірий  833 мм двостороннє спрацьовування </t>
  </si>
  <si>
    <t xml:space="preserve">Ущільнювач висувний для дверей алюміній / силікон, сірий  958 мм двостороннє спрацьовування </t>
  </si>
  <si>
    <t xml:space="preserve">Ущільнювач висувний для дверей алюміній / силікон, сірий 1083 мм двостороннє спрацьовування </t>
  </si>
  <si>
    <t xml:space="preserve">Ущільнювач для дверей двосторонній алюміній/силікон сірий 708 мм 15х28 мм </t>
  </si>
  <si>
    <t xml:space="preserve">Ущільнювач для дверей двосторонній алюміній/силікон сірий 833 мм 15х28 мм </t>
  </si>
  <si>
    <t xml:space="preserve">Ущільнювач для дверей двосторонній алюміній/силікон сірий 958 мм 15х28 мм </t>
  </si>
  <si>
    <t xml:space="preserve">Ущільнювач висувний для дверей алюм.,колір срібляст. силікон 630мм однобічне спрацьовування </t>
  </si>
  <si>
    <t xml:space="preserve">Ущільнювач висувний для дверей алюм.,колір срібляст. силікон 730мм однобічне спрацьовування </t>
  </si>
  <si>
    <t xml:space="preserve">Ущільнювач висувний для дверей алюм.,колір срібляст. силікон 830мм однобічне спрацьовування </t>
  </si>
  <si>
    <t xml:space="preserve">Ущільнювач висувний для дверей алюм.,колір срібляст. силікон 930мм однобічне спрацьовування </t>
  </si>
  <si>
    <t xml:space="preserve">Ущільнювач висувний для дверей алюм.,колір срібляст. силікон 1030мм однобічне спрацьовування </t>
  </si>
  <si>
    <t xml:space="preserve">Ущільнювач висувний для дверей алюм.,колір срібляст. силікон 1130мм однобічне спрацьовування </t>
  </si>
  <si>
    <t xml:space="preserve">Ущільнювач висувний для дверей алюм.,колір срібляст. / силікон 730 мм двостороннє спрацьовування </t>
  </si>
  <si>
    <t xml:space="preserve">Ущільнювач висувний для дверей Arthmer алюм.,колір срібляст. силікон 830мм двобічне спрацьовування </t>
  </si>
  <si>
    <t xml:space="preserve">Ущільнювач висувний для дверей алюм.,колір срібляст. / силікон 930 мм двостороннє спрацьовування </t>
  </si>
  <si>
    <t xml:space="preserve">Ущільнювач висувний для дверей алюм.,колір срібляст. / силікон 1030 мм двостороннє спрацьовування </t>
  </si>
  <si>
    <t xml:space="preserve">Ущільнювач висувний для дверей алюм.,колір срібляст. / силікон 1130 мм двостороннє спрацьовування </t>
  </si>
  <si>
    <t>950.05.941</t>
  </si>
  <si>
    <t>Ущільнювач висувний для дверей алюміній без покриття / PVC сірий 730 мм</t>
  </si>
  <si>
    <t>950.06.091</t>
  </si>
  <si>
    <t>Ущільнювач з щіточкою,поліамідн.волокна, поверхня щітки чорна 1100мм</t>
  </si>
  <si>
    <t xml:space="preserve">Ущільнювач дверний пластмаса колір чорний </t>
  </si>
  <si>
    <t>950.06.207</t>
  </si>
  <si>
    <t xml:space="preserve">Ущільнювач дверний пластмаса колір коричневий </t>
  </si>
  <si>
    <t xml:space="preserve">Ущільнювач з щіточкою для ходової шини пластмаса колір  чорний </t>
  </si>
  <si>
    <t>Ущільнювач для дверей,алюм.,білий  860мм</t>
  </si>
  <si>
    <t>Ущільнювач для дверей  пластм. колір дуба 2100*10м</t>
  </si>
  <si>
    <t>Ущільнювач для дверей  пластм. колір білий 2100*10</t>
  </si>
  <si>
    <t>Ущільнювач для дверей  пластм. колір коричн. 2100*</t>
  </si>
  <si>
    <t>Ущільнювач для дверей  пластм. колір дуба 2100*20м</t>
  </si>
  <si>
    <t>Ущільнювач для дверей  пластм. колір білий 2100*20</t>
  </si>
  <si>
    <t>Ущільнювач для дверей  пластм. коричн.2100*25мм</t>
  </si>
  <si>
    <t>Ущільнювач для дверей  пластм. колір дуба 2100*25м</t>
  </si>
  <si>
    <t>Ущільнювач для дверей  пластм. коричн.2100*38мм</t>
  </si>
  <si>
    <t>Ущільнювач зі щіткою для дверей  колір коричн. 210</t>
  </si>
  <si>
    <t>Ущільнювач зі щіткою для дверей  пластм. колір біл</t>
  </si>
  <si>
    <t>Ущільнювач зі щіткою для дверей колір дуба  2100*2</t>
  </si>
  <si>
    <t>950.07.400</t>
  </si>
  <si>
    <t>Профіль утримуюч. алюм,яскрав.5,25м</t>
  </si>
  <si>
    <t xml:space="preserve">Ущільнювач для міжкімн.дверей PVC біл. </t>
  </si>
  <si>
    <t>Ущільнювач для міжкімн.дверей  PVC коричн.-жовт.ко</t>
  </si>
  <si>
    <t>Ущільнювач для міжкімн.дверей  PVC  прозор. M3967 25м</t>
  </si>
  <si>
    <t xml:space="preserve">Ущільнювач для міжкімнатних дверей S6577, колір білий </t>
  </si>
  <si>
    <t>Ущільнювач Deventer S 6577 для міжкімн.дверей еластомер, колір:  темно-коричн.(150м)</t>
  </si>
  <si>
    <t>Ущільнювач для вхідних дверей TPE колір коричневий  модель SV185</t>
  </si>
  <si>
    <t>Ущільнювач для вхідних дверей силіконовий, колір  коричневийDS155</t>
  </si>
  <si>
    <t>950.07.700</t>
  </si>
  <si>
    <t>Кусачки для ущільнювача</t>
  </si>
  <si>
    <t xml:space="preserve">Ущільнювач для міжкімнкатних дверей TPE самоклеючий чорний (100 м) </t>
  </si>
  <si>
    <t xml:space="preserve">Ущільнювач для міжкімнкатних дверей TPE самоклеючий коричневий  (100 м) </t>
  </si>
  <si>
    <t xml:space="preserve">Ущільнювач для міжкімнкатних дверей TPE самоклеючий бежевий (100 м) </t>
  </si>
  <si>
    <t>950.07.730</t>
  </si>
  <si>
    <t xml:space="preserve">Ущільнювач для міжкімнатних дверей  самоклеючий TPE білий (100 м) </t>
  </si>
  <si>
    <t>950.07.731</t>
  </si>
  <si>
    <t>Ущільнювач для міжкімнатних дверей  самоклеючий TPE чорний (100 м)</t>
  </si>
  <si>
    <t>950.07.732</t>
  </si>
  <si>
    <t>Ущільнювач для міжкімнатних дверей  самоклеючий TPE темно коричневий (100м)</t>
  </si>
  <si>
    <t>Ущільнювач для міжкімнатних дверей силікон колір чорний  модель DS9608</t>
  </si>
  <si>
    <t>Ущільнювач для міжкімнатних дверей силікон колір беж  модель DS9608</t>
  </si>
  <si>
    <t>Ущільнювач Deventer S 6577 для міжкімн.дверей ТПЕ, колір:  темно-коричн.(200м)</t>
  </si>
  <si>
    <t>Ущільнювач для міжкімнатних дверей, силікон білий  (100 м)</t>
  </si>
  <si>
    <t>Ущільнювач для міжкімнатних дверей, силікон білий  (50 м)</t>
  </si>
  <si>
    <t>Ущільнювач Deventer M 3967 для міжкімнатних дверей PVC, колір:  білий (50м)</t>
  </si>
  <si>
    <t>Ущільнювач для міжкімнатних дверей, еластомер темно-коричневий  (25 м)</t>
  </si>
  <si>
    <t>Ущільнювач для міжкімнатних дверей, еластомер бежевий  (25 м)</t>
  </si>
  <si>
    <t>Ущільнювач для міжкімнатних дверей, еластомер білий  (25 м)</t>
  </si>
  <si>
    <t>Ущільнювач Deventer M 3967 для міжкімнатних дверей PVC, колір:  коричневий (50м)</t>
  </si>
  <si>
    <t>950.09.651</t>
  </si>
  <si>
    <t>Ущільнювач для міжкімнатних дверей, еластомер чорний 100м</t>
  </si>
  <si>
    <t>950.10.011</t>
  </si>
  <si>
    <t>Випадаючий ущільнювач алюміній/силікон сірий 710 мм</t>
  </si>
  <si>
    <t xml:space="preserve">Випадаючий ущільнювач алюміній/силікон колір: срібний 958мм </t>
  </si>
  <si>
    <t>Ущільнювач Deventer M 7292 для міжкімн.дверей PVC, колір:  прозор.(50м)</t>
  </si>
  <si>
    <t>Ущільнювач для дверей  термопластик еластомер коричневий 6 м</t>
  </si>
  <si>
    <t>Ущільнювач для дверей  термопластик еластомер бежевий  6 м</t>
  </si>
  <si>
    <t>Ущільнювач для дверей  термопластик еластомер білий 6 м</t>
  </si>
  <si>
    <t>Ущільнювач Deventer M 7292 для міжкімнатних дверей PVC, колір:  білий (50м)</t>
  </si>
  <si>
    <t xml:space="preserve">Ущільнювач для міжкімнатних дверей TPE бежевий 10мм </t>
  </si>
  <si>
    <t>950.10.326</t>
  </si>
  <si>
    <t>Ущільнювач для міжкімнатних дверей PVC прозорий 12мм (мін. замовлення 1000м)</t>
  </si>
  <si>
    <t>950.10.342</t>
  </si>
  <si>
    <t>Ущільнювач для міжкімнатних дверей PVC темно-коричневий 12 мм</t>
  </si>
  <si>
    <t>950.10.346</t>
  </si>
  <si>
    <t>950.10.347</t>
  </si>
  <si>
    <t>Ущільнювач для міжкімнатних дверей PVC білий  12мм (мін. замовлення 1000м)</t>
  </si>
  <si>
    <t>950.10.361</t>
  </si>
  <si>
    <t>Ущільнювач для міжкімнатних дверей PVC коричневий 12мм (мін. замовлення 1000м)</t>
  </si>
  <si>
    <t>950.10.364</t>
  </si>
  <si>
    <t>950.10.367</t>
  </si>
  <si>
    <t>Ущільнювач для міжкімнатних дверей PVC білий 12мм</t>
  </si>
  <si>
    <t>950.10.381</t>
  </si>
  <si>
    <t>Ущільнювач для міжкімн.дверей PVC коричн. 12мм</t>
  </si>
  <si>
    <t>950.10.384</t>
  </si>
  <si>
    <t>950.10.387</t>
  </si>
  <si>
    <t>Ущільнювач для міжкімн.дверей PVC біл. 12мм</t>
  </si>
  <si>
    <t>Ущільнювач для дверей  термопластик. еластомер  коричн.</t>
  </si>
  <si>
    <t>Ущільнювач Deventer M 7292 для міжкімн.дверей PVC, колір:  темно-коричн.(50м)</t>
  </si>
  <si>
    <t xml:space="preserve">Випадаючий ущільнювач алюміній/силікон колір: нержавіюча сталь 958мм </t>
  </si>
  <si>
    <t>950.10.534</t>
  </si>
  <si>
    <t>Випадаючий ущільнювач алюміній/силікон колір: нержавіюча сталь 1083мм</t>
  </si>
  <si>
    <t>Ущільнювач Deventer M 7292 для міжкімнатних дверей PVC, колір:  бежевий (50м)</t>
  </si>
  <si>
    <t xml:space="preserve">Комплект вогнезахисних накдадок  для врізних замків 165х90х2 мм </t>
  </si>
  <si>
    <t>Ущільнювач для дверей протипожежний, Flexpan 200 DF, 25000 x 15 x 2мм,  PVC (темно-коричневий), DSB 80 самоклейка поверхня</t>
  </si>
  <si>
    <t>Ущільнювач для дверей протипожежний, Flexpan 200 NG-G, 25000 x 15 x 1,5мм,  PVC (чорний), самоклейка поверхня</t>
  </si>
  <si>
    <t>950.11.119</t>
  </si>
  <si>
    <t>Набір вогнетривкої фурнітури для дверних петель</t>
  </si>
  <si>
    <t>Ущільнювач для дверей протипожежний, захист від вогню та диму , сірий  12/2100мм</t>
  </si>
  <si>
    <t>Ущільнювач для дверей протипожежний, захист від вогню та диму , сірий  12/2400мм</t>
  </si>
  <si>
    <t>Ущільнювач для дверей протипожежний, захист від вогню та диму , сірий  15/1000мм</t>
  </si>
  <si>
    <t>Ущільнювач для дверей протипожежний, захист від вогню та диму , сірий  15/2100 мм</t>
  </si>
  <si>
    <t>Ущільнювач для дверей протипожежний, захист від вогню та диму , сірий  15/2400 мм</t>
  </si>
  <si>
    <t>Ущільнювач для дверей протипожежний, Flexpan 200 NG-G, 25000 x 15 x 2мм,  PVC (чорний), самоклейка поверхня</t>
  </si>
  <si>
    <t>Розширюючий профіль до порогу  EIFEL T пластик колір чорний 1180мм</t>
  </si>
  <si>
    <t xml:space="preserve">Розширюючий профіль до порогу  EIFEL T пластик колір сірий 1180мм </t>
  </si>
  <si>
    <t xml:space="preserve">Заглушка пластикова колір білий </t>
  </si>
  <si>
    <t xml:space="preserve">Розширюючий профіль до порогу  EIFEL T пластик колір сірий 6000мм </t>
  </si>
  <si>
    <t>Дверний поріг  ширина 76,2 мм алюміній довжина 2 м</t>
  </si>
  <si>
    <t xml:space="preserve">Захисний профіль алюміній колір срібний 1925 мм </t>
  </si>
  <si>
    <t xml:space="preserve">Захисний профіль для фальцованийх дверей алюміній колір срібний 1980/20 мм </t>
  </si>
  <si>
    <t xml:space="preserve">Ущільнювач висувний для дверей Arthmer алюміній сріблястий / силікон 930мм односторонній </t>
  </si>
  <si>
    <t xml:space="preserve">Комплект ущільнювачів висувний для дверей Arthmer алюміній без покриття/силікон сірий 1208 мм </t>
  </si>
  <si>
    <t xml:space="preserve">Ущільнювач висувний для дверей Arthmer дерево/силікон сірий 2000 мм </t>
  </si>
  <si>
    <t xml:space="preserve">Ущільнювач для дверей силікон 2120 мм GUARD A </t>
  </si>
  <si>
    <t xml:space="preserve">Вічко для дверей 200° латунь  полірована 12 мм для товщини дверей до 82мм </t>
  </si>
  <si>
    <t xml:space="preserve">Вентиляційна решітка з ламелями пластмаса колір нержавіюча сталь 457x92мм </t>
  </si>
  <si>
    <t xml:space="preserve">Вентиляційна решітка з ламелями пластмаса колір махаон 457x92 мм </t>
  </si>
  <si>
    <t>959.10.005</t>
  </si>
  <si>
    <t>Решітка вентиляційна пластмасова 457x92мм, колір: сірий</t>
  </si>
  <si>
    <t xml:space="preserve">Решітка вентиляційна колір білий 465х165 мм </t>
  </si>
  <si>
    <t xml:space="preserve">Решітка вентиляційна нержавіюча сталь 333x157 мм </t>
  </si>
  <si>
    <t xml:space="preserve">Решітка вентиляційна колір білий 333x157 мм </t>
  </si>
  <si>
    <t>960.02.103</t>
  </si>
  <si>
    <t xml:space="preserve">Кріплення нагрівача ст. гальв. </t>
  </si>
  <si>
    <t>Ручка віконна латунь хромована  полірована</t>
  </si>
  <si>
    <t xml:space="preserve">Ручка віконна латунь полірована/пластик білий </t>
  </si>
  <si>
    <t xml:space="preserve">Ручка віконна латунь полірована/пластик чорний </t>
  </si>
  <si>
    <t xml:space="preserve">Ручка віконна Galerie 4095 латунь полірована </t>
  </si>
  <si>
    <t>Ручка віконна  з замком BELLE EPOQU 933E латунь нікель античний</t>
  </si>
  <si>
    <t xml:space="preserve">Замок віконний латунь полірована </t>
  </si>
  <si>
    <t>971.00.236</t>
  </si>
  <si>
    <t>Ручка віконна латунь нікел. матова</t>
  </si>
  <si>
    <t xml:space="preserve">Ручка віконна модель 826 колір латунь </t>
  </si>
  <si>
    <t xml:space="preserve">Ручка віконна колір латунь модель 8242  </t>
  </si>
  <si>
    <t xml:space="preserve">Ручка віконна колір латунь модель 824 </t>
  </si>
  <si>
    <t xml:space="preserve">Ручка віконна нержавіюча сталь матова </t>
  </si>
  <si>
    <t xml:space="preserve">Ручка віконна нержавіюча сталь матова /алюміній колір сріблястий </t>
  </si>
  <si>
    <t>972.30.390</t>
  </si>
  <si>
    <t>972.30.391</t>
  </si>
  <si>
    <t>Ручка віконна нержавіюча сталь полірована</t>
  </si>
  <si>
    <t>972.30.394</t>
  </si>
  <si>
    <t>Ручка віконна нержавіюча сталь, колір латуні</t>
  </si>
  <si>
    <t xml:space="preserve">Ручка віконна Secustik® нержавіюча сталь матова </t>
  </si>
  <si>
    <t xml:space="preserve">Ручка віконна Secu 100® und Secustik® з замком нержавіюча сталь матова </t>
  </si>
  <si>
    <t xml:space="preserve">Ручка віконна Secustik® з замком нержавіюча сталь матова </t>
  </si>
  <si>
    <t xml:space="preserve">Ручка віконна алюміній колір срібний  </t>
  </si>
  <si>
    <t xml:space="preserve">Ручка віконна алюміній колір срібний новий </t>
  </si>
  <si>
    <t>Ручка віконна AMSTERDAM 0400/US9 алюмінієва колір: сріблястий  137мм</t>
  </si>
  <si>
    <t>Ручка віконна Paris 038/US956 алюмінієва колір: сріблястий  143 мм</t>
  </si>
  <si>
    <t>Ручка віконна BONN 050/US956 алюмінієва колір: сріблястий  132 мм</t>
  </si>
  <si>
    <t>Ручка віконна PHD 5202 алюміні колір сріблястий  137 мм</t>
  </si>
  <si>
    <t>Ручка віконна PHD 5203 алюміній  колір сріблястий  135  мм</t>
  </si>
  <si>
    <t>Ручка віконна PHD 5204 алюміній  колір сріблястий 126 мм</t>
  </si>
  <si>
    <t>Ручка віконна алюміній колір: срібний  Startec PWH 4102 TBT</t>
  </si>
  <si>
    <t>Ручка віконна алюміній колір: срібний  Startec PWH 4103 TBT</t>
  </si>
  <si>
    <t xml:space="preserve">Ручка віконна з замком алюміній колір срібний  </t>
  </si>
  <si>
    <t>Ручка віконна з замком Luxembourg 099S/US952  (100 Nm) алюміній колір срібний</t>
  </si>
  <si>
    <t>Ручка віконна з замком Luxembourg 099S/US952  (100 Nm) алюміній колір сталь</t>
  </si>
  <si>
    <t xml:space="preserve">Ручка віконна поліамід колір червоний   </t>
  </si>
  <si>
    <t xml:space="preserve">Ручка віконна поліамід колір синій  </t>
  </si>
  <si>
    <t xml:space="preserve">Ручка віконна поліамід колір коричневий </t>
  </si>
  <si>
    <t xml:space="preserve">Адаптер до віконної ручки пластик колір білий </t>
  </si>
  <si>
    <t xml:space="preserve">Адаптер до віконної ручки нержавіюча сталь матова </t>
  </si>
  <si>
    <t xml:space="preserve">Адаптер до віконної ручки пластик колір срібний </t>
  </si>
  <si>
    <t>980.41.819</t>
  </si>
  <si>
    <t>Дверна ручка TK 80, колір: білий</t>
  </si>
  <si>
    <t>980.43.019</t>
  </si>
  <si>
    <t>Болт роздільний, колір: білий</t>
  </si>
  <si>
    <t>980.43.067</t>
  </si>
  <si>
    <t>Partition bolt PA  mgrey</t>
  </si>
  <si>
    <t>980.43.167</t>
  </si>
  <si>
    <t>980.51.009</t>
  </si>
  <si>
    <t xml:space="preserve">Попільниця настінна сталева колір сріблястий/чорний </t>
  </si>
  <si>
    <t>980.56.020</t>
  </si>
  <si>
    <t>Поруччя для ванни нержавіюча сталь матова 8221</t>
  </si>
  <si>
    <t>980.56.040</t>
  </si>
  <si>
    <t>Поруччя для ванни рухоме нержавіюча сталь ліве 600 мм  8224</t>
  </si>
  <si>
    <t>980.56.050</t>
  </si>
  <si>
    <t>Поруччя для ванни рухоме нержавіюча сталь праве 600 мм  8224</t>
  </si>
  <si>
    <t>980.56.060</t>
  </si>
  <si>
    <t>Поруччя для ванни рухоме нержавіюча сталь ліве 700 мм  8224</t>
  </si>
  <si>
    <t>980.56.070</t>
  </si>
  <si>
    <t>Поруччя для ванни рухоме нержавіюча сталь праве 700 мм  8224</t>
  </si>
  <si>
    <t>980.56.110</t>
  </si>
  <si>
    <t>Сидіння для душу нержавіюча сталь/поліуретан</t>
  </si>
  <si>
    <t>980.56.150</t>
  </si>
  <si>
    <t>Тримач для туалетного паперу нержавіюча сталь / алюміній модель 82600030</t>
  </si>
  <si>
    <t>980.56.160</t>
  </si>
  <si>
    <t>Тримач для запасного туалетного паперу  нержавіюча сталь / алюміній модель 82600031</t>
  </si>
  <si>
    <t>980.56.162</t>
  </si>
  <si>
    <t>Тримач для запасного туалетного паперу нержавіюча сталь / алюміній модель 82600032</t>
  </si>
  <si>
    <t>980.56.170</t>
  </si>
  <si>
    <t>Щітка для туалету комплект нержавіюча сталь пол.</t>
  </si>
  <si>
    <t>980.56.172</t>
  </si>
  <si>
    <t>Щітка для туалету нержавіюча сталь пол./пластик</t>
  </si>
  <si>
    <t>980.56.210</t>
  </si>
  <si>
    <t>Настінний гачок нержавіюча сталь, матова</t>
  </si>
  <si>
    <t>980.56.220</t>
  </si>
  <si>
    <t>Гардеробний гачок нержавіюча сталь, матова</t>
  </si>
  <si>
    <t>980.56.230</t>
  </si>
  <si>
    <t>Тримач рушників 600 мм</t>
  </si>
  <si>
    <t>980.56.260</t>
  </si>
  <si>
    <t>Тримач для милиць нержавіюча сталь, матова</t>
  </si>
  <si>
    <t>980.58.040</t>
  </si>
  <si>
    <t>Попільниця настінна нержавіюча сталь матова</t>
  </si>
  <si>
    <t>980.58.050</t>
  </si>
  <si>
    <t>Комплект для туалету нержавіюча сталь матова</t>
  </si>
  <si>
    <t>980.58.060</t>
  </si>
  <si>
    <t>Тримач для туалетного паперу нержавіюча сталь матова</t>
  </si>
  <si>
    <t>980.58.070</t>
  </si>
  <si>
    <t>980.59.050</t>
  </si>
  <si>
    <t xml:space="preserve">Попільничка смітник  з дашком 19 л сталева колір нержавіюча сталь </t>
  </si>
  <si>
    <t>980.59.069</t>
  </si>
  <si>
    <t xml:space="preserve">Попільничка смітник 30  л сталева колір сріблястий </t>
  </si>
  <si>
    <t>980.60.102</t>
  </si>
  <si>
    <t xml:space="preserve">Вішак для рушника </t>
  </si>
  <si>
    <t>980.60.302</t>
  </si>
  <si>
    <t>Тримач туалетного паперу, латунь, хромована, полірована</t>
  </si>
  <si>
    <t>980.60.312</t>
  </si>
  <si>
    <t xml:space="preserve">Комплект для чищення унітазу, латунь, хромована, полірована </t>
  </si>
  <si>
    <t>980.60.642</t>
  </si>
  <si>
    <t>Гачок для рушника, латунь хромована, полірована</t>
  </si>
  <si>
    <t>980.60.672</t>
  </si>
  <si>
    <t>Тримач рушника, латунь хромована, полірована</t>
  </si>
  <si>
    <t>980.60.712</t>
  </si>
  <si>
    <t xml:space="preserve">Вішак для рушників, латунь хромована, полірована  </t>
  </si>
  <si>
    <t>980.60.722</t>
  </si>
  <si>
    <t>Рушникотримач з рушникосушкою латунь хромована полірована 570х227мм</t>
  </si>
  <si>
    <t>980.60.752</t>
  </si>
  <si>
    <t>980.60.951</t>
  </si>
  <si>
    <t>Висувний шнур для білизни нержавіюча сталь полірована 2,2м</t>
  </si>
  <si>
    <t>980.60.953</t>
  </si>
  <si>
    <t>Висувний шнур для білизни нержавіюча сталь колір чорний 2,2м</t>
  </si>
  <si>
    <t>980.62.102</t>
  </si>
  <si>
    <t>Вішак для рушника, латунь хромована полірована, круглий</t>
  </si>
  <si>
    <t>980.62.302</t>
  </si>
  <si>
    <t>Тримач туалетного паперу, латунь хромована, полірована, круглий</t>
  </si>
  <si>
    <t>980.62.312</t>
  </si>
  <si>
    <t xml:space="preserve">Комплект для чищення унітазу, латунь хромована, полірована, круглий </t>
  </si>
  <si>
    <t>980.78.400</t>
  </si>
  <si>
    <t>Ручка для підтримки відкидна 600мм, нержавіюча сталь</t>
  </si>
  <si>
    <t>980.78.402</t>
  </si>
  <si>
    <t>Опорна відкідна ручка, нержавіюча сталь 700 мм</t>
  </si>
  <si>
    <t>980.78.404</t>
  </si>
  <si>
    <t>Опорна відкідна ручка, нержавіюча сталь 850 мм</t>
  </si>
  <si>
    <t>980.78.410</t>
  </si>
  <si>
    <t xml:space="preserve">Поручя пряме, нержавіюча сталь матове 370 мм </t>
  </si>
  <si>
    <t>980.78.412</t>
  </si>
  <si>
    <t>Поручя пряме, нержавіюча сталь матове 570 мм</t>
  </si>
  <si>
    <t>980.78.414</t>
  </si>
  <si>
    <t>Поручя пряме, нержавіюча сталь матове 770 мм</t>
  </si>
  <si>
    <t>980.78.416</t>
  </si>
  <si>
    <t>Поручя пряме, нержавіюча сталь матове 970 мм</t>
  </si>
  <si>
    <t>980.78.418</t>
  </si>
  <si>
    <t>Поручя пряме, нержавіюча сталь матове 1170 мм</t>
  </si>
  <si>
    <t>980.78.420</t>
  </si>
  <si>
    <t>Опора для спини, нержавіюча сталь, покриття-поліамід</t>
  </si>
  <si>
    <t>980.78.430</t>
  </si>
  <si>
    <t>Ручка кутова пряма, нержавіюча сталь 220х520 мм</t>
  </si>
  <si>
    <t>980.78.432</t>
  </si>
  <si>
    <t>Ручка L-подібна 300х520мм, нержавіюча сталь</t>
  </si>
  <si>
    <t>980.78.434</t>
  </si>
  <si>
    <t>Ручка кутова пряма, нержавіюча сталь 320х720 мм</t>
  </si>
  <si>
    <t>980.78.436</t>
  </si>
  <si>
    <t>Ручка кутова пряма, нержавіюча сталь 400х1160 мм</t>
  </si>
  <si>
    <t>980.78.440</t>
  </si>
  <si>
    <t>Поручя для душу і вани нержавіюча сталь 760х760 мм</t>
  </si>
  <si>
    <t>980.78.442</t>
  </si>
  <si>
    <t>Ручка для душу 960х960мм, нержавіюча сталь</t>
  </si>
  <si>
    <t>980.78.444</t>
  </si>
  <si>
    <t>Поручя для душу і вани нержавіюча сталь 1160х1160 мм</t>
  </si>
  <si>
    <t>980.78.446</t>
  </si>
  <si>
    <t>Поручя для душу і вани нержавіюча сталь 1060x560 мм</t>
  </si>
  <si>
    <t>980.78.448</t>
  </si>
  <si>
    <t>Поручя для душу і вани нержавіюча сталь 1760x760 мм</t>
  </si>
  <si>
    <t>980.78.450</t>
  </si>
  <si>
    <t>Сидіння для душу відкидне 380мм, нержавіюча сталь, покриття - поліамід</t>
  </si>
  <si>
    <t>980.79.121</t>
  </si>
  <si>
    <t>Петля карточна ліва алюміній колір: срібний для плити 13мм</t>
  </si>
  <si>
    <t>980.79.131</t>
  </si>
  <si>
    <t>Петля карточна права алюміній колір: срібний для плити 13мм</t>
  </si>
  <si>
    <t>980.79.161</t>
  </si>
  <si>
    <t>Петля карточна з самозакриттям ліва алюміній колір: срібний для плити 13мм</t>
  </si>
  <si>
    <t>980.79.171</t>
  </si>
  <si>
    <t>Петля карточна з самозакриттям права алюміній колір: срібний для плити 13мм</t>
  </si>
  <si>
    <t>980.79.17X</t>
  </si>
  <si>
    <t>Петля карточна права алюміній колір: срібний для товщини 13мм з самозакриттям</t>
  </si>
  <si>
    <t>980.79.401</t>
  </si>
  <si>
    <t xml:space="preserve">Нижня опора для налаштування перегородок душових кабін сталь колір алюм. товщина плити 13 мм </t>
  </si>
  <si>
    <t>980.79.40X</t>
  </si>
  <si>
    <t>Нижня опора для перегородок сталь колір: алюміній товщина плити 13мм</t>
  </si>
  <si>
    <t>980.79.481</t>
  </si>
  <si>
    <t>Кругла поворотна ручка з накладкою ліве кріпл. алюм. срібл. анодов.для товщини плити 13 мм</t>
  </si>
  <si>
    <t>980.79.491</t>
  </si>
  <si>
    <t>Кругла поворотна ручка з накладкою праве кріпл. алюм. срібл. анодов.для товщини плити 13 мм</t>
  </si>
  <si>
    <t>980.79.49X</t>
  </si>
  <si>
    <t>Кругла поворотна ручка з накладкою права алюміній колір: срібний для товщини плити 13мм</t>
  </si>
  <si>
    <t>980.79.4X1</t>
  </si>
  <si>
    <t>Кругла поворотна ручка з накладкою праве кріпл. нержавіюча сталь</t>
  </si>
  <si>
    <t>980.79.4X2</t>
  </si>
  <si>
    <t>Защіпка WC алюміній колір: срібний EV1 для дверей товщиною 13мм</t>
  </si>
  <si>
    <t>980.79.4X3</t>
  </si>
  <si>
    <t>Відповідна частина до защіпка WC алюміній колір: срібний EV1 для дверей товщиною 13мм</t>
  </si>
  <si>
    <t>980.79.716</t>
  </si>
  <si>
    <t>Дверний упорний профіль алюм.срібляст.анодов. для товщини плити 13 мм довжина 6000мм</t>
  </si>
  <si>
    <t>980.79.71X</t>
  </si>
  <si>
    <t>Профіль дверний упорний алюміній колір: срібний для товщини плити 13мм</t>
  </si>
  <si>
    <t>980.79.736</t>
  </si>
  <si>
    <t>Кутовий з'єднувальний профіль алюм. срібляст. для товщ. плити 13мм довжина 6000мм</t>
  </si>
  <si>
    <t>980.79.73X</t>
  </si>
  <si>
    <t>Профіль з'єднувальний кутовий алюміній колір: срібний для товщини плити 13мм</t>
  </si>
  <si>
    <t>980.79.756</t>
  </si>
  <si>
    <t>Профіль верхній алюм.срібляст.анодов. для товщини плити 13мм довжина 6000мм</t>
  </si>
  <si>
    <t>980.79.75X</t>
  </si>
  <si>
    <t>Профіль верхній алюміній колір: срібний для товщини плити 13мм</t>
  </si>
  <si>
    <t>980.79.796</t>
  </si>
  <si>
    <t>Настінний з'єднувальний профіль алюм. срібляст. для товщ. плити 13мм  довжина 6000мм</t>
  </si>
  <si>
    <t>980.79.79X</t>
  </si>
  <si>
    <t>Профіль настінний з'єднувальний алюміній колір: срібний для товщини плити 13мм</t>
  </si>
  <si>
    <t>980.79.801</t>
  </si>
  <si>
    <t>Відповідна частина алюмінієва колір: срібний для фальцьований дверей 13мм</t>
  </si>
  <si>
    <t>980.79.80X</t>
  </si>
  <si>
    <t>Відповідна частина алюміній колір: срібний для дверей товщиною 13мм</t>
  </si>
  <si>
    <t>980.79.850</t>
  </si>
  <si>
    <t xml:space="preserve">Тримач профілю заокруглений алюміній 28 мм колір срібний </t>
  </si>
  <si>
    <t>980.79.851</t>
  </si>
  <si>
    <t xml:space="preserve">Тримач профілю прямокутний алюміній 28 мм колір срібний </t>
  </si>
  <si>
    <t>980.79.852</t>
  </si>
  <si>
    <t>Петля карточна ліва 2-х частина, алюміній, колір:срібний</t>
  </si>
  <si>
    <t>980.79.853</t>
  </si>
  <si>
    <t>Петля карточна права 2-х частина, алюміній, колір:срібний</t>
  </si>
  <si>
    <t>980.79.854</t>
  </si>
  <si>
    <t>980.79.855</t>
  </si>
  <si>
    <t>980.79.856</t>
  </si>
  <si>
    <t xml:space="preserve">Тримач туалетного пареру алюміній колір срібний </t>
  </si>
  <si>
    <t>980.79.857</t>
  </si>
  <si>
    <t>Тримач туалетного паперу алюміній колір срібний</t>
  </si>
  <si>
    <t>980.79.858</t>
  </si>
  <si>
    <t xml:space="preserve">Щітка для унітазу алюміній колір срібний </t>
  </si>
  <si>
    <t>980.79.859</t>
  </si>
  <si>
    <t>Обмежувач дверей алюміній колір срібний 81мм</t>
  </si>
  <si>
    <t>980.79.860</t>
  </si>
  <si>
    <t>Гачок настінний плюміній колір срібний</t>
  </si>
  <si>
    <t>980.79.861</t>
  </si>
  <si>
    <t>Ніжка, алюміній колір: срібний</t>
  </si>
  <si>
    <t>980.79.864</t>
  </si>
  <si>
    <t xml:space="preserve">Подвійний тримач перегородки 28мм </t>
  </si>
  <si>
    <t>980.79.865</t>
  </si>
  <si>
    <t>980.79.870</t>
  </si>
  <si>
    <t>Петля карточна ліва 2-х частинна алюміній, колір: срібний анодований</t>
  </si>
  <si>
    <t>980.79.871</t>
  </si>
  <si>
    <t>Петля карточна права 2-х частинна алюміній, колір: срібний анодований</t>
  </si>
  <si>
    <t>980.79.872</t>
  </si>
  <si>
    <t>Петля карточна ліва з самозакриттям 2-х частинна алюміній, колір: срібний анодований</t>
  </si>
  <si>
    <t>980.79.873</t>
  </si>
  <si>
    <t>Петля карточна права з самозакриттям 2-х частинна алюміній, колір: срібний анодований</t>
  </si>
  <si>
    <t>980.79.901</t>
  </si>
  <si>
    <t>Профіль кутовий поліамід колір: сірий 10м</t>
  </si>
  <si>
    <t>980.79.902</t>
  </si>
  <si>
    <t>З'єднувальний профіль 6 м, алюміній, колір: срібний</t>
  </si>
  <si>
    <t>980.79.903</t>
  </si>
  <si>
    <t>Кутовий з'єднувальний профіль 6 м, алюміній, колір: срібний</t>
  </si>
  <si>
    <t>980.79.904</t>
  </si>
  <si>
    <t>Профіль дверний упорний 6 м, алюміній колір: срібний</t>
  </si>
  <si>
    <t>980.79.905</t>
  </si>
  <si>
    <t>Профіль верхній 6 м, алюміній колір: срібний</t>
  </si>
  <si>
    <t>981.00.001</t>
  </si>
  <si>
    <t xml:space="preserve">Кріплення верхнє для дверей, що відкрив. в обидві </t>
  </si>
  <si>
    <t>981.00.011</t>
  </si>
  <si>
    <t>981.00.018</t>
  </si>
  <si>
    <t>Toppatchfitt.stst.br.col.pol</t>
  </si>
  <si>
    <t xml:space="preserve">Фіксатор на підлозі для петель з іспанською планкою корпусу </t>
  </si>
  <si>
    <t>981.00.031</t>
  </si>
  <si>
    <t>981.00.111</t>
  </si>
  <si>
    <t>Опорна вставка верхня нержавіюч. сталь поліров.</t>
  </si>
  <si>
    <t>981.00.131</t>
  </si>
  <si>
    <t xml:space="preserve">З'єднувач для скла боковий нержавіюча сталь полірована </t>
  </si>
  <si>
    <t>981.00.401</t>
  </si>
  <si>
    <t>Кутовий замок-вставка PC нержавіюч.ст.,полір.</t>
  </si>
  <si>
    <t>981.00.421</t>
  </si>
  <si>
    <t xml:space="preserve">Відповідна частина на скло нержавіюча сталь полірована </t>
  </si>
  <si>
    <t>Комплект замка UV нержавіюч.ст.мат.  2-част.</t>
  </si>
  <si>
    <t xml:space="preserve">Комплект замка UVз петлями з 2-ох частин, кришки з пластмаси, колір хромована полірована  модель 102 </t>
  </si>
  <si>
    <t xml:space="preserve">Комплект замка UVз петлями з 2-ох частин, кришки з пластмаси, колір нержавіюча сталь модель 102 </t>
  </si>
  <si>
    <t>Комплект замка UV з петлями з 2-ох частин, кришки з пластмаси, колір сріблястий  модель 102</t>
  </si>
  <si>
    <t>Комплект замка UV з петлями з 3-ох частин, кришки з алюмінія сріблясті  модель 103</t>
  </si>
  <si>
    <t>Комплект замка UV з петлями з 3-ох частин, кришки з пластмаси хромовані поліровані  модель 103</t>
  </si>
  <si>
    <t>Комплект замка UV пласт.,золот.,кольор.  3-част.</t>
  </si>
  <si>
    <t>981.01.01O</t>
  </si>
  <si>
    <t>Петля з'єднувальна з кріпленням на підлозі з італійською планкою 57-67 мм</t>
  </si>
  <si>
    <t>981.01.02O</t>
  </si>
  <si>
    <t xml:space="preserve">Петля з'єднувальна дугоподібна з настінним кріпленням 57мм </t>
  </si>
  <si>
    <t>Комплект замка UVз петлями з 3-ох частин, кришки  нержавіюча сталь матова модель 503 лівий</t>
  </si>
  <si>
    <t>Комплект замка UVз петлями з 3-ох частин, кришки  нержавіюча сталь матова модель 503 правий</t>
  </si>
  <si>
    <t xml:space="preserve">Комплект замка СВ з петлями з 2-ох частин, кришки з алюмінія колір сріблястий модель 102 </t>
  </si>
  <si>
    <t xml:space="preserve">Комплект замка СВ з петлями з 2-ох частин, кришки з пластмаси, колір хромована полірована  модель 102 </t>
  </si>
  <si>
    <t xml:space="preserve">Комплект замка СВ з петлями з 2-ох частин, кришки з пластмаси, колір хромована матова модель 102 </t>
  </si>
  <si>
    <t xml:space="preserve">Комплект замка СВ з петлями з 2-ох частин, кришки з пластмаси, колір нержавіюча сталь модель 102 </t>
  </si>
  <si>
    <t>Комплект замка СВ з петлями з 2-ох частин, кришки з пластмаси, колір сріблястий  модель 102</t>
  </si>
  <si>
    <t>Комплект замка СВ з петлями з 3-ох частин, кришки з алюмінія сріблясті  модель 103</t>
  </si>
  <si>
    <t>Комплект замка СВ з петлями з 3-ох частин, кришки з пластмаси хромовані поліровані  модель 103</t>
  </si>
  <si>
    <t>981.01.12O</t>
  </si>
  <si>
    <t>Петля з'єднувальна дугоподібна з настінним кріпленням колір нержавіюч. ст. 57мм</t>
  </si>
  <si>
    <t xml:space="preserve">Комплект замка СВ пласт.,срібляст. 3-част.MODELL403 лів. </t>
  </si>
  <si>
    <t xml:space="preserve">Комплект замка СВ пласт.,колір нержавіюч.ст. 3-част.MODELL403 прав. </t>
  </si>
  <si>
    <t xml:space="preserve">Комплект замка СВ пласт.,срібляст. 3-част.MODELL403 прав. </t>
  </si>
  <si>
    <t xml:space="preserve">Комплект замка СВ з розетками алюміній колір сріблястий  3-част.MODELL503 лівий  </t>
  </si>
  <si>
    <t xml:space="preserve">Комплект замка СВ нержавіюча сталь матова (3 частини) </t>
  </si>
  <si>
    <t xml:space="preserve">Комплект замка CB нержавіюча сталь матова 3-частини MODELL 503 правий </t>
  </si>
  <si>
    <t xml:space="preserve">Комплект замка PC з петлями з 2-ох частин, кришки з пластмаси, колір хромована матова модель 102 </t>
  </si>
  <si>
    <t>Комплект замка PC з петлями з 2-ох частин, кришки з пластмаси, колір золотистий модель 102  - 981.01.798 -981.01.538</t>
  </si>
  <si>
    <t>Комплект замка PC з петлями з 2-ох частин, кришки з пластмаси, колір сріблястий  модель 102</t>
  </si>
  <si>
    <t>Комплект замка PC нержавіюч.ст.,мат.  3-част</t>
  </si>
  <si>
    <t>Комплект замка PC з петлями з 3-ох частин, кришки з алюмінія сріблясті  модель 103</t>
  </si>
  <si>
    <t>Комплект замка PC з петлями з 3-ох частин, кришки з пластмаси хромовані поліровані  модель 103</t>
  </si>
  <si>
    <t>Комплект замка PC  з петлями з 3-ох частин, кришки з пластмаси хромована матова модель 103</t>
  </si>
  <si>
    <t>981.01.22O</t>
  </si>
  <si>
    <t>Петля дугоподібна з настінним кріпленням колір хромат.</t>
  </si>
  <si>
    <t xml:space="preserve">Комплект замка РС пласт.,колір нерж.ст.3-част.MODELL403 лів. </t>
  </si>
  <si>
    <t xml:space="preserve">Комплект замка РС пласт.,колір нерж.ст.3-част.MODELL403 прав. </t>
  </si>
  <si>
    <t xml:space="preserve">Комплект замка РС нержавіюча сталь матова ст. 3-частини MODELL 503 ліва  </t>
  </si>
  <si>
    <t xml:space="preserve">Комплект замка РС алюміній колір сріблястий 3-частини MODELL 503 ліва  </t>
  </si>
  <si>
    <t xml:space="preserve">Комплект замка WС пласт.,срібляст.3-част.MODELL403 лів. </t>
  </si>
  <si>
    <t xml:space="preserve">Комплект замка WС пласт.,срібляст.3-част.MODELL403 прав. </t>
  </si>
  <si>
    <t xml:space="preserve">Комплект замка WС нержавіюча сталь матова ст. 3-частини MODELL 503 ліва  </t>
  </si>
  <si>
    <t xml:space="preserve">Комплект замка WС алюміній колір сріблястий  3-частини MODELL 503 ліва  </t>
  </si>
  <si>
    <t xml:space="preserve">Комплект дверної фурнітури (2 петлі, 1 відповідна планка) MODELL102, колір сріблястий анодований </t>
  </si>
  <si>
    <t xml:space="preserve">Відповідна частина до скляних дверей пластмаса колір нержавіюча сталь права </t>
  </si>
  <si>
    <t>981.01.52O</t>
  </si>
  <si>
    <t>Накладка для петлі 1010-1020  колір нержавіюч.ст.мат.</t>
  </si>
  <si>
    <t xml:space="preserve">Петля нержавіюч.ст.мат. з 2-частин </t>
  </si>
  <si>
    <t>Петля,комплект,алюм.срібляст.,кольор.  2-част.</t>
  </si>
  <si>
    <t>Накладка для петлі 1010-1020  колір золотий поліров</t>
  </si>
  <si>
    <t xml:space="preserve">Петля комплект  пластм. хром. поліров.з 3-частин </t>
  </si>
  <si>
    <t xml:space="preserve">Комплект петель, пластик хром. матовий (3 частини)  </t>
  </si>
  <si>
    <t xml:space="preserve">Петля комплект  пластмаса колір золотистий  з 3-ох частин </t>
  </si>
  <si>
    <t xml:space="preserve">Петля компл.алюм. хром.поліров. 3-част. </t>
  </si>
  <si>
    <t xml:space="preserve">Петля компл.алюм. хром.мат. 3-част. </t>
  </si>
  <si>
    <t xml:space="preserve">Петля компл.алюм. колір нерж.ст.3-част. </t>
  </si>
  <si>
    <t xml:space="preserve">Петля компл.алюм. колір золотий 3-част. </t>
  </si>
  <si>
    <t xml:space="preserve">Замок UV для скляних дверей нержавіюча сталь матова лівий </t>
  </si>
  <si>
    <t xml:space="preserve">Замок PZ для дверних ручок з розетками нержавіюча сталь по DIN лівий </t>
  </si>
  <si>
    <t>981.01.741</t>
  </si>
  <si>
    <t xml:space="preserve">Замок PC для скляних дверей нержавіюча сталь матова лівий </t>
  </si>
  <si>
    <t xml:space="preserve">Замок PZ алюміній сріблястий </t>
  </si>
  <si>
    <t xml:space="preserve">Замок WC  для дверних ручок з розетками по DIN лівий колір нержавіюча сталь </t>
  </si>
  <si>
    <t xml:space="preserve">Замок WC  для дверних ручок з розетками по DIN правий  колір нержавіюча сталь </t>
  </si>
  <si>
    <t xml:space="preserve">Замок WC нержавіюча сталь матова лівий </t>
  </si>
  <si>
    <t xml:space="preserve">Замок WC алюміній, сріблястий по DIN лівий </t>
  </si>
  <si>
    <t xml:space="preserve">Замок WC алюміній, сріблястий по DIN правий </t>
  </si>
  <si>
    <t xml:space="preserve">Засувка для скляних дверей нержавіюча сталь матова </t>
  </si>
  <si>
    <t xml:space="preserve">Відповідна частина для ригельного замка латунь хромована полірована </t>
  </si>
  <si>
    <t>Петля з'єднувальна з кріпленням на стелі з регулюв. опорним фланцем  57-67 мм</t>
  </si>
  <si>
    <t>981.02.242</t>
  </si>
  <si>
    <t>Затискач для скла латунь хромована полірована 50х50мм</t>
  </si>
  <si>
    <t>981.02.262</t>
  </si>
  <si>
    <t xml:space="preserve">Кріпильний елемент для стіни </t>
  </si>
  <si>
    <t>981.04.002</t>
  </si>
  <si>
    <t xml:space="preserve">Фіксатор на підлозі для петель з італійською планкою корпусу колір латунь </t>
  </si>
  <si>
    <t>981.04.032</t>
  </si>
  <si>
    <t>981.04.042</t>
  </si>
  <si>
    <t>981.04.082</t>
  </si>
  <si>
    <t>Петля для дверей в ванну кімнату, хром., поліров.90°</t>
  </si>
  <si>
    <t xml:space="preserve">Петля для дверей в ванну кімнату,коричн., хромов, </t>
  </si>
  <si>
    <t>981.04.112</t>
  </si>
  <si>
    <t>Петля для дверей в ванну кімнату,коричн, хром., поліров.180°</t>
  </si>
  <si>
    <t>981.10.018</t>
  </si>
  <si>
    <t>Ручка-кнопка для скляних дверей, коричн.хром, поліров.25x35мм</t>
  </si>
  <si>
    <t xml:space="preserve">Ручка для скляних дверей  без отвору нержавіюча сталь матова 8 мм </t>
  </si>
  <si>
    <t xml:space="preserve">Ручка для скляних дверей  без отвору нержавіюча сталь матова 10 мм </t>
  </si>
  <si>
    <t xml:space="preserve">Ручка для скляних дверей  без отвору латунь хромована матова 8 мм </t>
  </si>
  <si>
    <t xml:space="preserve">Ручка для скляних дверей  без отвору латунь хромована матова 10 мм </t>
  </si>
  <si>
    <t xml:space="preserve">Ручка для плоских дверей нержавіюч.сталь мат.10мм </t>
  </si>
  <si>
    <t>981.12.010</t>
  </si>
  <si>
    <t xml:space="preserve">Комплект замка UV з петлями з 2-ох частин, кришки нержавіюча сталь матова модель 202 </t>
  </si>
  <si>
    <t>Комплект замка UV алюм.срібляст.  2-част.</t>
  </si>
  <si>
    <t xml:space="preserve">Комплект замка UV з петлями з 2-ох частин, кришки алюміній хромований полірований модель 202 </t>
  </si>
  <si>
    <t xml:space="preserve">Комплект замка UV з петлями з 2-ох частин, кришки алюміній хромований матовий модель 202 </t>
  </si>
  <si>
    <t>981.16.008</t>
  </si>
  <si>
    <t>Комплект замка UV з петлями з 2-ох частин, кришки алюміній колір золотистий модель 202</t>
  </si>
  <si>
    <t xml:space="preserve">Комплект замка UV модель 203 з трьох частин нержавіюча сталь матова </t>
  </si>
  <si>
    <t>981.16.018</t>
  </si>
  <si>
    <t>Комплект замка UV з петлями з 3-ох частин, кришки алюміній колір золотистий  модель 302</t>
  </si>
  <si>
    <t xml:space="preserve">Комплект замка CB з петлями з 2-ох частин, кришки нержавіюча сталь матова модель 202 </t>
  </si>
  <si>
    <t xml:space="preserve">Комплект замка CB з петлями з 2-ох частин, кришки алюміній колір сріблястий модель 202 </t>
  </si>
  <si>
    <t xml:space="preserve">Комплект замка CB з петлями з 2-ох частин, кришки алюміній хромований полірований модель 202 </t>
  </si>
  <si>
    <t xml:space="preserve">Комплект замка CB з петлями з 2-ох частин, кришки алюміній хромований матовий модель 202 </t>
  </si>
  <si>
    <t>981.16.108</t>
  </si>
  <si>
    <t>Комплект замка CB з петлями з 2-ох частин, кришки алюміній колір золотистий модель 202</t>
  </si>
  <si>
    <t>981.16.118</t>
  </si>
  <si>
    <t>Комплект замка CB з петлями з 3-ох частин, кришки алюміній колір золотистий  модель 302</t>
  </si>
  <si>
    <t xml:space="preserve">Комплект замка PC з петлями з 2-ох частин, кришки нержавіюча сталь матова модель 202 </t>
  </si>
  <si>
    <t xml:space="preserve">Комплект замка PC з петлями з 2-ох частин, кришки алюміній хромований полірований модель 202 </t>
  </si>
  <si>
    <t xml:space="preserve">Комплект замка PC  з петлями з 2-ох частин, кришки алюміній хромований матовий модель 202 </t>
  </si>
  <si>
    <t xml:space="preserve">Комплект замка РС алюм.колір нержав.ст. 2-част.MODELL202 </t>
  </si>
  <si>
    <t xml:space="preserve">Комплект замка PC модель 203 з трьох частин нержавіюча сталь матова </t>
  </si>
  <si>
    <t>981.16.218</t>
  </si>
  <si>
    <t>Комплект замка PC з петлями з 3-ох частин, кришки алюміній колір золотистий  модель 302</t>
  </si>
  <si>
    <t xml:space="preserve">Комплект відповідного корпусу з петлями, три частини, алюміній хром. полірований модель 203  </t>
  </si>
  <si>
    <t xml:space="preserve">Замок UV нержавіюча сталь матова модель 202 та 203 </t>
  </si>
  <si>
    <t xml:space="preserve">Замок UV алюміній хромований полірований </t>
  </si>
  <si>
    <t xml:space="preserve">Замок CB нержавіюча сталь матова модель 202 та 203 </t>
  </si>
  <si>
    <t>981.16.750</t>
  </si>
  <si>
    <t>Замок PZ для скляних дверей нержавіюча сталь матова</t>
  </si>
  <si>
    <t xml:space="preserve">Замок PC для скляних дверей алюміній хромований полірований </t>
  </si>
  <si>
    <t xml:space="preserve">Замок PC для скляних дверей алюміній хромований матовий </t>
  </si>
  <si>
    <t xml:space="preserve">Відповідна планка/корпус нержавіюча сталь матова </t>
  </si>
  <si>
    <t>Петля для скляних дверей  з клапаном контролю гальмування</t>
  </si>
  <si>
    <t>Петля для скляних дверей  з регулюванням швидкості закриття дверей алюм. колір нержавіюч.сталь 90 град.</t>
  </si>
  <si>
    <t>Петля для скляних дверей  з регулюванням швидкості закриття дверей 90 град.</t>
  </si>
  <si>
    <t>Комплект замка  UV алюм.срібляст.2-част.STUDIORONDO§10.10</t>
  </si>
  <si>
    <t>Комплект замка UV алюм. колір сріблястий  з 3 частин</t>
  </si>
  <si>
    <t>Комплект замка  CB алюм.колір нерж.ст.2-част.ARCOSSTUDIO§24.10</t>
  </si>
  <si>
    <t xml:space="preserve">Комплект замка CB алюміній колір сріблястий з трьох частин лівий </t>
  </si>
  <si>
    <t>Комплект для замку PC алюм.,срібляст.  2-част.</t>
  </si>
  <si>
    <t>Комплект замка PC алюміній, колір: срібний  (3 частини)</t>
  </si>
  <si>
    <t xml:space="preserve">Комплект замка PC алюміній колір сріблястий з трьох частин лівий </t>
  </si>
  <si>
    <t xml:space="preserve">Комплект замків PC для ванної кімнати алюміній колір срібний 2 частини </t>
  </si>
  <si>
    <t>Комплект відповідної частини до замка і  петель для скляних дверей (2 частини), алюміній  колір: нержавіюча сталь ARCOS STUDIO§24.120</t>
  </si>
  <si>
    <t>Комплект відповідної частини до замка і  петель для скляних дверей (2 частини), алюміній  колір: срібний ARCOS STUDIO§24.120</t>
  </si>
  <si>
    <t>Комплект відповідної частини до замка і  петель для скляних дверей (2 частини), латунь хром. полірована  ARCOS STUDIO§24.120</t>
  </si>
  <si>
    <t>Комплект відповідної частини до замка і  петель для скляних дверей (2 частини), латунь полірована  ARCOS STUDIO§24.120</t>
  </si>
  <si>
    <t>Комплект відповідної частини до замка і  петель алюміній, колір: нержавіюча сталь (3 частини)</t>
  </si>
  <si>
    <t>Комплект відповідної частини до замка і  петель алюміній, колір: срібний (3 частини)</t>
  </si>
  <si>
    <t>Комплект відповідної частини до замка і  петель, латунь хромована полірована (3 частини)</t>
  </si>
  <si>
    <t>Комплект відповідної частини до замка і  петель, латунь полірована (3 частини)</t>
  </si>
  <si>
    <t>Комплект відповідної частини до замка і  петель, алюміній колір: нержавіюча сталь (2 частини)</t>
  </si>
  <si>
    <t>Комплект відповідної частини до замка і  петель, алюміній колір: срібний (2 частини)</t>
  </si>
  <si>
    <t>Комплект відповідної частини до замка і  петель, латунь хромована полірована (2 частини)</t>
  </si>
  <si>
    <t>Комплект відповідної частини до замка і  петель, латунь полірована (2 частини)</t>
  </si>
  <si>
    <t>Комплект відповідної частини до замка і  петель, алюміній, колір: нержавіюча сталь (3 частини)</t>
  </si>
  <si>
    <t>Комплект відповідної частини до замка і  петель, алюміній, колір: срібний (3 частини)</t>
  </si>
  <si>
    <t xml:space="preserve">Замок UV алюмінієвий колір: сріблястий </t>
  </si>
  <si>
    <t xml:space="preserve">Замок WC  алюмінієвий колір: сріблястий </t>
  </si>
  <si>
    <t>Замок WC  латунь хромована полірована</t>
  </si>
  <si>
    <t>Замок WC  латунь полірована</t>
  </si>
  <si>
    <t xml:space="preserve">Замок для ванної кімнати алюм. колір нержавіюч. сталь по DIN лівий </t>
  </si>
  <si>
    <t>Відповідна частина латунь  хромована  модель 24.220</t>
  </si>
  <si>
    <t>Відповідна частина латунь  полірована</t>
  </si>
  <si>
    <t xml:space="preserve">Відповідна частина до замка алюміній колір: нержавіюча сталь </t>
  </si>
  <si>
    <t xml:space="preserve">981.26.X1 </t>
  </si>
  <si>
    <t xml:space="preserve">981.26.X2 </t>
  </si>
  <si>
    <t xml:space="preserve">981.26.X3 </t>
  </si>
  <si>
    <t xml:space="preserve">Петля з 3-х частин , алюміній,  нержавіюча сталь </t>
  </si>
  <si>
    <t xml:space="preserve">Петля з 3-х частин , латунь, хромована </t>
  </si>
  <si>
    <t>Петля з трьох частин алюмінієва колір: сріблястий  для скла 8-10мм</t>
  </si>
  <si>
    <t xml:space="preserve">Рігель закріплюючий алюм. колір сріблястий </t>
  </si>
  <si>
    <t xml:space="preserve">Комплект ручок для дверей, латунь,хром.,полір. </t>
  </si>
  <si>
    <t xml:space="preserve">Комплект ручок для дверей латунь полірована </t>
  </si>
  <si>
    <t xml:space="preserve">Фурнітура поворотна BEYOND коротка для скла 12 мм алюмінієва колір: срібний </t>
  </si>
  <si>
    <t xml:space="preserve">Відповідна частина петлі для кріплення з склом 12 мм, алюміній, колір:нержавіюча сталь </t>
  </si>
  <si>
    <t>Підшипник нижній  з кришкою, нержавіюча сталь матовий</t>
  </si>
  <si>
    <t xml:space="preserve">Підшипник нижній  з кришкою алюміній колір сріблястий D 24 мм </t>
  </si>
  <si>
    <t xml:space="preserve">Петлі для скла алюміній колір нержавіюча сталь </t>
  </si>
  <si>
    <t xml:space="preserve">Відповідна частина петлі з боковим кріпленням нержавіюча сталь </t>
  </si>
  <si>
    <t xml:space="preserve">Відповідна частина петлі для кріплення на скло, верхня, матова </t>
  </si>
  <si>
    <t>Кріплення нижнє для дверей, що відкриваються в обидві сторони  нержавіюч.ст.мат.</t>
  </si>
  <si>
    <t xml:space="preserve">Верхній дверний з'єднувач з обмежувачем нержавіюча сталь матова </t>
  </si>
  <si>
    <t xml:space="preserve">Кріплення з затискачем для скляних дверей, які відкриваються в обидві сторони  нержавіюч. сталь колір матовий </t>
  </si>
  <si>
    <t xml:space="preserve">Петля для маятникових дверей нижня, для доводчика для підлоги,  нержавіюча сталь матова  </t>
  </si>
  <si>
    <t xml:space="preserve">Тримач для скла, товщина скла 8-12мм, нержавіюча сталь матова </t>
  </si>
  <si>
    <t xml:space="preserve">Верхній дверний з'єднувач без обмежувача нержавіюча сталь матова </t>
  </si>
  <si>
    <t>981.32.202</t>
  </si>
  <si>
    <t>Замок PC латунь,хром.,полір.нікел.,матов.</t>
  </si>
  <si>
    <t>981.32.204</t>
  </si>
  <si>
    <t>Замок PC лат.,велюр,хром./хром.полір.</t>
  </si>
  <si>
    <t>981.32.206</t>
  </si>
  <si>
    <t>Замок PC латунь нікельов.мат./хром.поліров.</t>
  </si>
  <si>
    <t>981.32.208</t>
  </si>
  <si>
    <t>Замок  PC латунь,полір./хром.,полір.</t>
  </si>
  <si>
    <t>981.32.602</t>
  </si>
  <si>
    <t>Петля,комплект,латунь,хром.,пол.2-част.</t>
  </si>
  <si>
    <t>981.32.604</t>
  </si>
  <si>
    <t>Петля,комплект,латунь, велюр, хром.,2-част.</t>
  </si>
  <si>
    <t>981.32.606</t>
  </si>
  <si>
    <t>Набір петель, латунь нікельована матова</t>
  </si>
  <si>
    <t>981.32.608</t>
  </si>
  <si>
    <t>Петля комплект латун    2-част.</t>
  </si>
  <si>
    <t>981.32.902</t>
  </si>
  <si>
    <t>Перехідник,латунь,хром.,полір.</t>
  </si>
  <si>
    <t>981.32.908</t>
  </si>
  <si>
    <t>Перехідник, латунь,полір.</t>
  </si>
  <si>
    <t>Штанга підтримуюча алюм. хромов. поліров. 1050мм</t>
  </si>
  <si>
    <t>981.39.022</t>
  </si>
  <si>
    <t>Штанга підтримуюча алюмінієва хромована полірована 345мм</t>
  </si>
  <si>
    <t xml:space="preserve">Замок PC нержавіюча сталь матова DIN лівий </t>
  </si>
  <si>
    <t>Набір петель для скляних дверей  нерж. сталь, матова з 3-ох частин ліва VG3990</t>
  </si>
  <si>
    <t>Набір петель для скляних дверей  нерж. сталь, матова з 3-ох частин права VG3990</t>
  </si>
  <si>
    <t>981.49.090</t>
  </si>
  <si>
    <t>Декоративний ковпачок нержавіюча сталь матова 15мм</t>
  </si>
  <si>
    <t xml:space="preserve">Комплект замка UV нержавіюча сталь матова (2 частини) </t>
  </si>
  <si>
    <t xml:space="preserve">Комплект замка UV алюміній колір срібний (2 частини) </t>
  </si>
  <si>
    <t>981.65.002</t>
  </si>
  <si>
    <t>WC модуль для замка CB</t>
  </si>
  <si>
    <t>981.65.003</t>
  </si>
  <si>
    <t>WC модуль для замка PC</t>
  </si>
  <si>
    <t>983.11.092</t>
  </si>
  <si>
    <t>Тримач для гігієнічних пакетів нержавіюча сталь, колір: антрацит</t>
  </si>
  <si>
    <t>983.11.099</t>
  </si>
  <si>
    <t>Тримач для гігієнічних пакетів нержавіюча сталь, колір: білий</t>
  </si>
  <si>
    <t>983.11.192</t>
  </si>
  <si>
    <t>Диспенcер для рідкого мила нержавіюча сталь колір: антрацит</t>
  </si>
  <si>
    <t>983.11.199</t>
  </si>
  <si>
    <t>Диспенcер для рідкого мила нержавіюча сталь колір: білий</t>
  </si>
  <si>
    <t>983.19.010</t>
  </si>
  <si>
    <t>Дзеркало LHS-96</t>
  </si>
  <si>
    <t>983.19.020</t>
  </si>
  <si>
    <t>Дзеркало LHS-99</t>
  </si>
  <si>
    <t>983.19.030</t>
  </si>
  <si>
    <t>Дзеркало LHS-129</t>
  </si>
  <si>
    <t xml:space="preserve">Поштова скринька сталева колір сірий </t>
  </si>
  <si>
    <t>Табличка з символом стрілка  нержавіюча сталь матова 100мм</t>
  </si>
  <si>
    <t>988.80.190</t>
  </si>
  <si>
    <t>Тримач для додаткового туалетного паперу пластик, колір: чорний</t>
  </si>
  <si>
    <t>988.80.490</t>
  </si>
  <si>
    <t>Тримач туалетного паперу пластик, колір: чорний</t>
  </si>
  <si>
    <t>988.80.590</t>
  </si>
  <si>
    <t>Тримач туалетного паперу з фіксатором пластик, колір: чорний</t>
  </si>
  <si>
    <t>988.81.290</t>
  </si>
  <si>
    <t>Тримач щітки для туалету пластик, колір: чорний</t>
  </si>
  <si>
    <t>988.81.990</t>
  </si>
  <si>
    <t>Додаткова щітка для туалету пластик, колір: чорний</t>
  </si>
  <si>
    <t>988.90.992</t>
  </si>
  <si>
    <t>Диспенcер для паперу нержавіюча сталь колір: сірий 300х360 мм</t>
  </si>
  <si>
    <t>988.90.999</t>
  </si>
  <si>
    <t>Диспенcер для рушників нержавіюча сталь колір: білий 300х360 мм</t>
  </si>
  <si>
    <t>988.91.090</t>
  </si>
  <si>
    <t>Поручень колір: чорний</t>
  </si>
  <si>
    <t>988.92.590</t>
  </si>
  <si>
    <t>Поручень складний  колір: чорний</t>
  </si>
  <si>
    <t>988.96.592</t>
  </si>
  <si>
    <t>Тримач щітки нержавіюча сталь колір: сірий</t>
  </si>
  <si>
    <t>988.96.599</t>
  </si>
  <si>
    <t>Тримач щітки нержавіюча сталь колір: білий</t>
  </si>
  <si>
    <t>988.96.692</t>
  </si>
  <si>
    <t>Щітка туалетна нержавіюча сталь колір: сірий</t>
  </si>
  <si>
    <t>988.96.820</t>
  </si>
  <si>
    <t>Гачок нержавіюча сталь</t>
  </si>
  <si>
    <t>988.98.000</t>
  </si>
  <si>
    <t>Кріпдення до стіни нержавіюча сталь матова</t>
  </si>
  <si>
    <t>988.98.010</t>
  </si>
  <si>
    <t xml:space="preserve">Монтажний кутник нержавіюча сталь матова </t>
  </si>
  <si>
    <t>988.98.020</t>
  </si>
  <si>
    <t>Кронштейн L-форми 54х54х35мм нержавіюча сталь матова</t>
  </si>
  <si>
    <t>988.98.030</t>
  </si>
  <si>
    <t>Кронштейн T-форми нержавіюча сталь матова</t>
  </si>
  <si>
    <t>988.98.050</t>
  </si>
  <si>
    <t xml:space="preserve">З'єднувач перегородки та труби нержавіюча сталь матова </t>
  </si>
  <si>
    <t>988.98.060</t>
  </si>
  <si>
    <t>З'єднувач труби кутовий 90° нержавіюча сталь матова</t>
  </si>
  <si>
    <t>988.98.070</t>
  </si>
  <si>
    <t>T-з'єднувач труби нержавіюча сталь матова</t>
  </si>
  <si>
    <t>988.98.080</t>
  </si>
  <si>
    <t xml:space="preserve">Ручка кнопка з фіксатором нержавіюча сталь матова </t>
  </si>
  <si>
    <t>988.98.090</t>
  </si>
  <si>
    <t>Петля з пружиною нержавіюча сталь матова</t>
  </si>
  <si>
    <t>988.98.110</t>
  </si>
  <si>
    <t>Опора регульована нержавіюча сталь матова 105-115мм</t>
  </si>
  <si>
    <t>988.98.120</t>
  </si>
  <si>
    <t>Опора регульована нержавіюча сталь матова 118-158мм</t>
  </si>
  <si>
    <t>988.98.140</t>
  </si>
  <si>
    <t>Замок WC з індикатором, нержавіюча сталь, матова</t>
  </si>
  <si>
    <t>988.98.150</t>
  </si>
  <si>
    <t>Труба верхня нержавіюча сталь матова 3000мм</t>
  </si>
  <si>
    <t>988.98.160</t>
  </si>
  <si>
    <t xml:space="preserve">Гачок нержавіюча сталь матова </t>
  </si>
  <si>
    <t>988.98.170</t>
  </si>
  <si>
    <t>988.99.090</t>
  </si>
  <si>
    <t>Смітник з кріпленням до стіни пластик, колір: чорний</t>
  </si>
  <si>
    <t>988.99.999</t>
  </si>
  <si>
    <t>Смітник з кріпленням до стіни нержавіюча сталь, білий</t>
  </si>
  <si>
    <t>*Акційна ціна діє лише з 01.10.2018 до 01.04.2019</t>
  </si>
  <si>
    <t>940.42.048*</t>
  </si>
  <si>
    <t>940.60.089*</t>
  </si>
  <si>
    <t>940.82.093*</t>
  </si>
  <si>
    <t>941.02.045*</t>
  </si>
  <si>
    <t>940.43.016*</t>
  </si>
  <si>
    <t>940.82.024*</t>
  </si>
  <si>
    <t>941.25.010*</t>
  </si>
  <si>
    <t>Шуруп 3.5х20мм сталь колір: бронза</t>
  </si>
  <si>
    <t>Шуруп 3.5х20мм сталь покриття: латунь</t>
  </si>
  <si>
    <t>Шуруп 3.5х20мм сталь нікельована</t>
  </si>
  <si>
    <t>Шуруп 3,5х20 (потай,цинк) "Hospa"</t>
  </si>
  <si>
    <t>Нескладська</t>
  </si>
  <si>
    <t>Комплект фурнітури Ergon Living T. E., LA (ширина дверей) = 66,5 см колір: чорний</t>
  </si>
  <si>
    <t>Комплект фурнітури Ergon Living T. E., LA (ширина дверей) = 71,5 см колір: чорний</t>
  </si>
  <si>
    <t>Комплект фурнітури Ergon Living T. E., LA (ширина дверей) = 76,5 см колір: чорний</t>
  </si>
  <si>
    <t>Комплект фурнітури Ergon Living T. E., LA (ширина дверей) = 66,5 см колір: срібний</t>
  </si>
  <si>
    <t>Комплект фурнітури Ergon Living T. E., LA (ширина дверей) = 71,5 см колір: срібний</t>
  </si>
  <si>
    <t>Комплект фурнітури Ergon Living T. E., LA (ширина дверей) = 76,5 см колір: срібний</t>
  </si>
  <si>
    <t>Набір для з'єднання двох дверних поолотен Ergon Living</t>
  </si>
  <si>
    <t>Товщина дверей</t>
  </si>
  <si>
    <t>min. 665 мм</t>
  </si>
  <si>
    <t xml:space="preserve">    Вага дверей</t>
  </si>
  <si>
    <t xml:space="preserve">    max.  70 кг</t>
  </si>
</sst>
</file>

<file path=xl/styles.xml><?xml version="1.0" encoding="utf-8"?>
<styleSheet xmlns="http://schemas.openxmlformats.org/spreadsheetml/2006/main">
  <numFmts count="4">
    <numFmt numFmtId="164" formatCode="_-* #,##0.00\ &quot;грн.&quot;_-;\-* #,##0.00\ &quot;грн.&quot;_-;_-* &quot;-&quot;??\ &quot;грн.&quot;_-;_-@_-"/>
    <numFmt numFmtId="165" formatCode="0.00000"/>
    <numFmt numFmtId="166" formatCode="#,##0.00\ [$€-1]"/>
    <numFmt numFmtId="167" formatCode="0.0000"/>
  </numFmts>
  <fonts count="6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1"/>
    </font>
    <font>
      <sz val="10"/>
      <color indexed="8"/>
      <name val="ArialCyr"/>
      <charset val="204"/>
    </font>
    <font>
      <sz val="10"/>
      <color indexed="12"/>
      <name val="Arial Cyr"/>
      <charset val="204"/>
    </font>
    <font>
      <b/>
      <sz val="18"/>
      <name val="Arial Cyr"/>
      <charset val="204"/>
    </font>
    <font>
      <u/>
      <sz val="8"/>
      <color indexed="12"/>
      <name val="Arial Cyr"/>
      <charset val="204"/>
    </font>
    <font>
      <b/>
      <sz val="14"/>
      <name val="Arial Cyr"/>
      <charset val="204"/>
    </font>
    <font>
      <sz val="8"/>
      <name val="Arial"/>
      <family val="2"/>
    </font>
    <font>
      <sz val="60"/>
      <name val="Arial Cyr"/>
      <charset val="204"/>
    </font>
    <font>
      <sz val="9"/>
      <name val="Arial"/>
      <family val="2"/>
      <charset val="204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 Cyr"/>
      <charset val="204"/>
    </font>
    <font>
      <b/>
      <sz val="10"/>
      <color theme="1"/>
      <name val="Arial"/>
      <family val="2"/>
      <charset val="204"/>
    </font>
    <font>
      <sz val="11"/>
      <color theme="1" tint="0.34998626667073579"/>
      <name val="Calibri"/>
      <family val="2"/>
      <charset val="204"/>
      <scheme val="minor"/>
    </font>
    <font>
      <sz val="11"/>
      <color rgb="FF595959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9"/>
      <color rgb="FF595959"/>
      <name val="Calibri"/>
      <family val="2"/>
      <charset val="204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20"/>
      <color theme="1"/>
      <name val="Calibri"/>
      <family val="2"/>
      <charset val="204"/>
      <scheme val="minor"/>
    </font>
    <font>
      <b/>
      <u/>
      <sz val="20"/>
      <color theme="1"/>
      <name val="Calibri"/>
      <family val="2"/>
      <charset val="204"/>
      <scheme val="minor"/>
    </font>
    <font>
      <u/>
      <sz val="2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9"/>
      <color rgb="FF595959"/>
      <name val="Arial"/>
      <family val="2"/>
      <charset val="204"/>
    </font>
    <font>
      <b/>
      <sz val="8"/>
      <color rgb="FF000000"/>
      <name val="Calibri"/>
      <family val="2"/>
      <charset val="204"/>
    </font>
    <font>
      <u/>
      <sz val="8"/>
      <color rgb="FF0000FF"/>
      <name val="Calibri"/>
      <family val="2"/>
      <charset val="204"/>
    </font>
    <font>
      <b/>
      <sz val="12"/>
      <color rgb="FF00B050"/>
      <name val="Arial Cyr"/>
      <charset val="204"/>
    </font>
    <font>
      <b/>
      <sz val="10"/>
      <color theme="1"/>
      <name val="Calibri"/>
      <family val="2"/>
      <charset val="204"/>
    </font>
    <font>
      <b/>
      <sz val="11"/>
      <color rgb="FF00B050"/>
      <name val="Arial Cyr"/>
      <charset val="204"/>
    </font>
    <font>
      <sz val="8"/>
      <color theme="1" tint="0.34998626667073579"/>
      <name val="Calibri"/>
      <family val="2"/>
      <charset val="204"/>
    </font>
    <font>
      <sz val="12"/>
      <color rgb="FFFF0000"/>
      <name val="Calibri"/>
      <family val="2"/>
      <charset val="204"/>
    </font>
    <font>
      <sz val="10"/>
      <color rgb="FFFF0000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28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11"/>
      <color rgb="FFFF0000"/>
      <name val="Arial Cyr"/>
      <charset val="204"/>
    </font>
    <font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color theme="1"/>
      <name val="Arial Cyr"/>
      <charset val="204"/>
    </font>
    <font>
      <b/>
      <sz val="10"/>
      <name val="Arial Cyr"/>
      <charset val="204"/>
    </font>
    <font>
      <sz val="10"/>
      <color rgb="FFFF0000"/>
      <name val="Arial"/>
      <family val="2"/>
      <charset val="204"/>
    </font>
    <font>
      <sz val="12"/>
      <color theme="1" tint="0.249977111117893"/>
      <name val="Calibri"/>
      <family val="2"/>
      <charset val="204"/>
      <scheme val="minor"/>
    </font>
    <font>
      <b/>
      <sz val="12"/>
      <color theme="1" tint="0.249977111117893"/>
      <name val="Calibri"/>
      <family val="2"/>
      <charset val="204"/>
      <scheme val="minor"/>
    </font>
    <font>
      <b/>
      <sz val="12"/>
      <color theme="5" tint="-0.499984740745262"/>
      <name val="Calibri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60606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52D43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606060"/>
        <bgColor rgb="FF000000"/>
      </patternFill>
    </fill>
    <fill>
      <patternFill patternType="solid">
        <fgColor rgb="FF404040"/>
        <bgColor rgb="FF000000"/>
      </patternFill>
    </fill>
    <fill>
      <patternFill patternType="solid">
        <fgColor rgb="FFC52D43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0" fillId="3" borderId="0" applyNumberFormat="0" applyBorder="0" applyAlignment="0" applyProtection="0"/>
    <xf numFmtId="0" fontId="19" fillId="0" borderId="0"/>
    <xf numFmtId="0" fontId="21" fillId="0" borderId="0"/>
    <xf numFmtId="0" fontId="7" fillId="0" borderId="0"/>
    <xf numFmtId="0" fontId="13" fillId="0" borderId="0"/>
    <xf numFmtId="0" fontId="7" fillId="0" borderId="0"/>
    <xf numFmtId="0" fontId="1" fillId="0" borderId="0"/>
    <xf numFmtId="0" fontId="13" fillId="0" borderId="0"/>
  </cellStyleXfs>
  <cellXfs count="731">
    <xf numFmtId="0" fontId="0" fillId="0" borderId="0" xfId="0"/>
    <xf numFmtId="0" fontId="5" fillId="0" borderId="0" xfId="0" applyFont="1" applyFill="1" applyProtection="1"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 wrapText="1"/>
      <protection hidden="1"/>
    </xf>
    <xf numFmtId="2" fontId="5" fillId="0" borderId="0" xfId="0" applyNumberFormat="1" applyFont="1" applyFill="1" applyAlignment="1" applyProtection="1">
      <alignment horizontal="center" vertical="center"/>
      <protection hidden="1"/>
    </xf>
    <xf numFmtId="2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0" fillId="0" borderId="1" xfId="0" applyFill="1" applyBorder="1" applyAlignment="1" applyProtection="1">
      <alignment horizontal="left" vertical="center"/>
      <protection hidden="1"/>
    </xf>
    <xf numFmtId="0" fontId="0" fillId="0" borderId="1" xfId="0" applyNumberFormat="1" applyFill="1" applyBorder="1" applyAlignment="1" applyProtection="1">
      <alignment horizontal="center" vertical="center" wrapText="1"/>
      <protection hidden="1"/>
    </xf>
    <xf numFmtId="0" fontId="0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 wrapText="1"/>
      <protection hidden="1"/>
    </xf>
    <xf numFmtId="2" fontId="0" fillId="0" borderId="0" xfId="0" applyNumberFormat="1" applyFill="1" applyAlignment="1" applyProtection="1">
      <alignment horizontal="center" vertical="center"/>
      <protection hidden="1"/>
    </xf>
    <xf numFmtId="0" fontId="23" fillId="0" borderId="0" xfId="0" applyFont="1" applyFill="1" applyProtection="1">
      <protection hidden="1"/>
    </xf>
    <xf numFmtId="0" fontId="23" fillId="0" borderId="0" xfId="0" applyFont="1" applyFill="1" applyAlignment="1" applyProtection="1">
      <protection hidden="1"/>
    </xf>
    <xf numFmtId="0" fontId="23" fillId="0" borderId="0" xfId="0" applyFont="1" applyFill="1" applyAlignment="1" applyProtection="1">
      <alignment horizontal="center" vertical="center"/>
      <protection hidden="1"/>
    </xf>
    <xf numFmtId="0" fontId="0" fillId="0" borderId="1" xfId="0" applyFill="1" applyBorder="1" applyProtection="1">
      <protection hidden="1"/>
    </xf>
    <xf numFmtId="0" fontId="0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" xfId="0" applyFill="1" applyBorder="1" applyProtection="1">
      <protection hidden="1"/>
    </xf>
    <xf numFmtId="164" fontId="23" fillId="0" borderId="0" xfId="3" applyFont="1" applyFill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protection hidden="1"/>
    </xf>
    <xf numFmtId="0" fontId="0" fillId="0" borderId="2" xfId="0" applyFill="1" applyBorder="1" applyAlignment="1" applyProtection="1">
      <protection hidden="1"/>
    </xf>
    <xf numFmtId="0" fontId="0" fillId="0" borderId="1" xfId="0" applyFill="1" applyBorder="1" applyAlignment="1" applyProtection="1">
      <alignment vertical="center"/>
      <protection hidden="1"/>
    </xf>
    <xf numFmtId="0" fontId="0" fillId="0" borderId="1" xfId="0" applyNumberFormat="1" applyFont="1" applyFill="1" applyBorder="1" applyAlignment="1" applyProtection="1">
      <alignment vertical="center" wrapText="1"/>
      <protection hidden="1"/>
    </xf>
    <xf numFmtId="0" fontId="23" fillId="0" borderId="1" xfId="0" applyFont="1" applyFill="1" applyBorder="1" applyAlignment="1" applyProtection="1">
      <alignment vertical="center"/>
      <protection hidden="1"/>
    </xf>
    <xf numFmtId="0" fontId="0" fillId="0" borderId="1" xfId="0" applyFill="1" applyBorder="1" applyAlignment="1" applyProtection="1">
      <protection hidden="1"/>
    </xf>
    <xf numFmtId="0" fontId="0" fillId="0" borderId="3" xfId="0" applyFill="1" applyBorder="1" applyProtection="1">
      <protection hidden="1"/>
    </xf>
    <xf numFmtId="2" fontId="0" fillId="0" borderId="0" xfId="0" applyNumberFormat="1" applyFill="1" applyAlignment="1" applyProtection="1">
      <alignment horizontal="center" vertical="center" wrapText="1"/>
      <protection hidden="1"/>
    </xf>
    <xf numFmtId="0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1" xfId="0" applyNumberFormat="1" applyFont="1" applyFill="1" applyBorder="1" applyAlignment="1" applyProtection="1">
      <alignment horizontal="left" vertical="center" wrapText="1" indent="1"/>
      <protection hidden="1"/>
    </xf>
    <xf numFmtId="0" fontId="5" fillId="4" borderId="2" xfId="0" applyNumberFormat="1" applyFont="1" applyFill="1" applyBorder="1" applyAlignment="1" applyProtection="1">
      <alignment horizontal="left" vertical="center" wrapText="1" indent="1"/>
      <protection hidden="1"/>
    </xf>
    <xf numFmtId="0" fontId="5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Protection="1">
      <protection hidden="1"/>
    </xf>
    <xf numFmtId="0" fontId="0" fillId="5" borderId="4" xfId="0" applyFill="1" applyBorder="1" applyAlignment="1" applyProtection="1">
      <alignment horizontal="center"/>
      <protection hidden="1"/>
    </xf>
    <xf numFmtId="2" fontId="5" fillId="0" borderId="0" xfId="0" applyNumberFormat="1" applyFont="1" applyFill="1" applyAlignment="1" applyProtection="1">
      <alignment horizontal="center" vertical="center" wrapText="1"/>
      <protection hidden="1"/>
    </xf>
    <xf numFmtId="2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0" fontId="5" fillId="4" borderId="0" xfId="0" applyFont="1" applyFill="1" applyAlignment="1" applyProtection="1">
      <alignment horizontal="center"/>
      <protection hidden="1"/>
    </xf>
    <xf numFmtId="0" fontId="5" fillId="4" borderId="0" xfId="0" applyFont="1" applyFill="1" applyProtection="1">
      <protection hidden="1"/>
    </xf>
    <xf numFmtId="0" fontId="5" fillId="4" borderId="1" xfId="0" applyFont="1" applyFill="1" applyBorder="1" applyProtection="1"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 wrapText="1"/>
      <protection hidden="1"/>
    </xf>
    <xf numFmtId="164" fontId="5" fillId="4" borderId="0" xfId="3" applyFont="1" applyFill="1" applyAlignment="1" applyProtection="1">
      <alignment horizontal="center" vertical="center" wrapText="1"/>
      <protection hidden="1"/>
    </xf>
    <xf numFmtId="166" fontId="5" fillId="4" borderId="0" xfId="3" applyNumberFormat="1" applyFont="1" applyFill="1" applyAlignment="1" applyProtection="1">
      <alignment horizontal="center" vertical="center"/>
      <protection hidden="1"/>
    </xf>
    <xf numFmtId="2" fontId="5" fillId="4" borderId="0" xfId="0" applyNumberFormat="1" applyFont="1" applyFill="1" applyAlignment="1" applyProtection="1">
      <alignment horizontal="center" vertical="center"/>
      <protection hidden="1"/>
    </xf>
    <xf numFmtId="0" fontId="24" fillId="0" borderId="0" xfId="0" applyFont="1" applyFill="1" applyBorder="1" applyAlignment="1">
      <alignment horizontal="left"/>
    </xf>
    <xf numFmtId="0" fontId="24" fillId="0" borderId="0" xfId="0" applyFont="1" applyFill="1" applyBorder="1"/>
    <xf numFmtId="0" fontId="23" fillId="4" borderId="0" xfId="0" applyFont="1" applyFill="1" applyAlignment="1">
      <alignment horizontal="center"/>
    </xf>
    <xf numFmtId="0" fontId="0" fillId="0" borderId="1" xfId="0" applyFill="1" applyBorder="1" applyAlignment="1" applyProtection="1">
      <alignment horizontal="left" vertical="center" indent="1"/>
      <protection hidden="1"/>
    </xf>
    <xf numFmtId="16" fontId="0" fillId="0" borderId="0" xfId="0" applyNumberFormat="1" applyFill="1" applyProtection="1">
      <protection hidden="1"/>
    </xf>
    <xf numFmtId="0" fontId="5" fillId="4" borderId="3" xfId="0" applyNumberFormat="1" applyFont="1" applyFill="1" applyBorder="1" applyAlignment="1" applyProtection="1">
      <alignment horizontal="left" vertical="center" wrapText="1" indent="1"/>
      <protection hidden="1"/>
    </xf>
    <xf numFmtId="0" fontId="5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 applyProtection="1">
      <alignment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Alignment="1" applyProtection="1">
      <alignment horizontal="center"/>
      <protection hidden="1"/>
    </xf>
    <xf numFmtId="0" fontId="0" fillId="4" borderId="2" xfId="0" applyFill="1" applyBorder="1" applyAlignment="1" applyProtection="1">
      <alignment vertical="center"/>
      <protection hidden="1"/>
    </xf>
    <xf numFmtId="0" fontId="5" fillId="4" borderId="2" xfId="0" applyNumberFormat="1" applyFont="1" applyFill="1" applyBorder="1" applyAlignment="1" applyProtection="1">
      <alignment horizontal="left" vertical="center" indent="1"/>
      <protection hidden="1"/>
    </xf>
    <xf numFmtId="0" fontId="0" fillId="4" borderId="5" xfId="0" applyFill="1" applyBorder="1" applyAlignment="1" applyProtection="1">
      <alignment vertical="center"/>
      <protection hidden="1"/>
    </xf>
    <xf numFmtId="0" fontId="0" fillId="4" borderId="0" xfId="0" applyFill="1" applyAlignment="1" applyProtection="1"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 wrapText="1"/>
      <protection hidden="1"/>
    </xf>
    <xf numFmtId="2" fontId="0" fillId="4" borderId="0" xfId="0" applyNumberFormat="1" applyFill="1" applyAlignment="1" applyProtection="1">
      <alignment horizontal="center" vertical="center"/>
      <protection hidden="1"/>
    </xf>
    <xf numFmtId="0" fontId="0" fillId="5" borderId="6" xfId="0" applyFill="1" applyBorder="1" applyAlignment="1" applyProtection="1">
      <protection hidden="1"/>
    </xf>
    <xf numFmtId="0" fontId="0" fillId="5" borderId="7" xfId="0" applyFill="1" applyBorder="1" applyAlignment="1" applyProtection="1">
      <protection hidden="1"/>
    </xf>
    <xf numFmtId="0" fontId="0" fillId="5" borderId="6" xfId="0" applyFill="1" applyBorder="1" applyAlignment="1" applyProtection="1">
      <alignment horizontal="left" indent="1"/>
      <protection hidden="1"/>
    </xf>
    <xf numFmtId="0" fontId="0" fillId="5" borderId="0" xfId="0" applyFill="1" applyAlignment="1" applyProtection="1">
      <protection hidden="1"/>
    </xf>
    <xf numFmtId="0" fontId="0" fillId="5" borderId="0" xfId="0" applyFill="1" applyAlignment="1" applyProtection="1">
      <alignment horizontal="left" indent="1"/>
      <protection hidden="1"/>
    </xf>
    <xf numFmtId="0" fontId="0" fillId="5" borderId="0" xfId="0" applyFill="1" applyBorder="1" applyAlignment="1" applyProtection="1">
      <protection hidden="1"/>
    </xf>
    <xf numFmtId="0" fontId="0" fillId="5" borderId="8" xfId="0" applyFill="1" applyBorder="1" applyAlignment="1" applyProtection="1">
      <protection hidden="1"/>
    </xf>
    <xf numFmtId="165" fontId="5" fillId="4" borderId="1" xfId="0" applyNumberFormat="1" applyFont="1" applyFill="1" applyBorder="1" applyAlignment="1" applyProtection="1">
      <alignment horizontal="center" vertical="center"/>
      <protection hidden="1"/>
    </xf>
    <xf numFmtId="0" fontId="4" fillId="4" borderId="1" xfId="2" applyFill="1" applyBorder="1" applyAlignment="1" applyProtection="1">
      <alignment horizontal="center" vertical="center"/>
      <protection hidden="1"/>
    </xf>
    <xf numFmtId="0" fontId="5" fillId="0" borderId="1" xfId="0" applyNumberFormat="1" applyFont="1" applyFill="1" applyBorder="1" applyAlignment="1" applyProtection="1">
      <alignment horizontal="left" vertical="center" wrapText="1" indent="1"/>
      <protection hidden="1"/>
    </xf>
    <xf numFmtId="0" fontId="26" fillId="7" borderId="0" xfId="0" applyFont="1" applyFill="1" applyAlignment="1" applyProtection="1">
      <alignment horizontal="center" vertical="center" wrapText="1"/>
      <protection hidden="1"/>
    </xf>
    <xf numFmtId="0" fontId="26" fillId="8" borderId="0" xfId="0" applyFont="1" applyFill="1" applyAlignment="1" applyProtection="1">
      <alignment horizontal="center" vertical="center" wrapText="1"/>
      <protection hidden="1"/>
    </xf>
    <xf numFmtId="0" fontId="26" fillId="9" borderId="0" xfId="0" applyFont="1" applyFill="1" applyAlignment="1" applyProtection="1">
      <alignment horizontal="center" vertical="center" wrapText="1"/>
      <protection hidden="1"/>
    </xf>
    <xf numFmtId="0" fontId="26" fillId="7" borderId="0" xfId="0" applyFont="1" applyFill="1" applyProtection="1">
      <protection hidden="1"/>
    </xf>
    <xf numFmtId="0" fontId="26" fillId="8" borderId="0" xfId="0" applyFont="1" applyFill="1" applyProtection="1">
      <protection hidden="1"/>
    </xf>
    <xf numFmtId="0" fontId="26" fillId="9" borderId="0" xfId="0" applyFont="1" applyFill="1" applyProtection="1">
      <protection hidden="1"/>
    </xf>
    <xf numFmtId="0" fontId="27" fillId="10" borderId="6" xfId="0" applyFont="1" applyFill="1" applyBorder="1" applyProtection="1">
      <protection hidden="1"/>
    </xf>
    <xf numFmtId="14" fontId="28" fillId="10" borderId="6" xfId="0" applyNumberFormat="1" applyFont="1" applyFill="1" applyBorder="1" applyAlignment="1" applyProtection="1">
      <alignment horizontal="right"/>
      <protection hidden="1"/>
    </xf>
    <xf numFmtId="0" fontId="29" fillId="10" borderId="0" xfId="0" applyFont="1" applyFill="1" applyBorder="1" applyAlignment="1" applyProtection="1">
      <alignment horizontal="left" vertical="center"/>
      <protection locked="0" hidden="1"/>
    </xf>
    <xf numFmtId="0" fontId="26" fillId="7" borderId="0" xfId="0" applyFont="1" applyFill="1" applyAlignment="1" applyProtection="1">
      <alignment vertical="center"/>
      <protection hidden="1"/>
    </xf>
    <xf numFmtId="0" fontId="26" fillId="8" borderId="0" xfId="0" applyFont="1" applyFill="1" applyAlignment="1" applyProtection="1">
      <alignment vertical="center"/>
      <protection hidden="1"/>
    </xf>
    <xf numFmtId="0" fontId="26" fillId="9" borderId="0" xfId="0" applyFont="1" applyFill="1" applyAlignment="1" applyProtection="1">
      <alignment vertical="center"/>
      <protection hidden="1"/>
    </xf>
    <xf numFmtId="0" fontId="26" fillId="9" borderId="0" xfId="0" applyFont="1" applyFill="1" applyBorder="1" applyProtection="1">
      <protection hidden="1"/>
    </xf>
    <xf numFmtId="0" fontId="0" fillId="0" borderId="0" xfId="0" applyFont="1" applyProtection="1">
      <protection hidden="1"/>
    </xf>
    <xf numFmtId="0" fontId="27" fillId="11" borderId="0" xfId="0" applyFont="1" applyFill="1" applyBorder="1" applyProtection="1">
      <protection hidden="1"/>
    </xf>
    <xf numFmtId="0" fontId="27" fillId="12" borderId="0" xfId="0" applyFont="1" applyFill="1" applyBorder="1" applyProtection="1">
      <protection hidden="1"/>
    </xf>
    <xf numFmtId="0" fontId="27" fillId="13" borderId="0" xfId="0" applyFont="1" applyFill="1" applyBorder="1" applyProtection="1">
      <protection hidden="1"/>
    </xf>
    <xf numFmtId="0" fontId="30" fillId="10" borderId="0" xfId="0" applyFont="1" applyFill="1" applyBorder="1" applyProtection="1">
      <protection hidden="1"/>
    </xf>
    <xf numFmtId="0" fontId="31" fillId="10" borderId="0" xfId="0" applyFont="1" applyFill="1" applyBorder="1" applyAlignment="1" applyProtection="1">
      <alignment horizontal="right"/>
      <protection locked="0" hidden="1"/>
    </xf>
    <xf numFmtId="0" fontId="30" fillId="10" borderId="0" xfId="0" applyFont="1" applyFill="1" applyBorder="1" applyAlignment="1" applyProtection="1">
      <alignment horizontal="right"/>
      <protection locked="0" hidden="1"/>
    </xf>
    <xf numFmtId="0" fontId="30" fillId="0" borderId="0" xfId="0" applyFont="1" applyFill="1" applyBorder="1" applyProtection="1">
      <protection hidden="1"/>
    </xf>
    <xf numFmtId="0" fontId="31" fillId="10" borderId="0" xfId="0" applyFont="1" applyFill="1" applyBorder="1" applyProtection="1">
      <protection locked="0" hidden="1"/>
    </xf>
    <xf numFmtId="0" fontId="32" fillId="0" borderId="0" xfId="0" applyFont="1" applyFill="1" applyBorder="1" applyProtection="1">
      <protection hidden="1"/>
    </xf>
    <xf numFmtId="0" fontId="22" fillId="14" borderId="1" xfId="0" applyFont="1" applyFill="1" applyBorder="1" applyAlignment="1" applyProtection="1">
      <alignment horizontal="center" vertical="center" wrapText="1"/>
      <protection hidden="1"/>
    </xf>
    <xf numFmtId="0" fontId="33" fillId="14" borderId="2" xfId="0" applyFont="1" applyFill="1" applyBorder="1" applyAlignment="1" applyProtection="1">
      <alignment horizontal="center" vertical="center" wrapText="1"/>
      <protection hidden="1"/>
    </xf>
    <xf numFmtId="0" fontId="29" fillId="0" borderId="0" xfId="0" applyFont="1" applyFill="1" applyBorder="1" applyAlignment="1" applyProtection="1">
      <alignment horizontal="left" vertical="center"/>
      <protection locked="0" hidden="1"/>
    </xf>
    <xf numFmtId="165" fontId="22" fillId="14" borderId="1" xfId="0" applyNumberFormat="1" applyFont="1" applyFill="1" applyBorder="1" applyAlignment="1" applyProtection="1">
      <alignment horizontal="center" vertical="center" wrapText="1"/>
      <protection hidden="1"/>
    </xf>
    <xf numFmtId="165" fontId="0" fillId="5" borderId="6" xfId="0" applyNumberFormat="1" applyFill="1" applyBorder="1" applyAlignment="1" applyProtection="1">
      <protection hidden="1"/>
    </xf>
    <xf numFmtId="165" fontId="0" fillId="5" borderId="0" xfId="0" applyNumberFormat="1" applyFill="1" applyAlignment="1" applyProtection="1">
      <protection hidden="1"/>
    </xf>
    <xf numFmtId="165" fontId="0" fillId="5" borderId="0" xfId="0" applyNumberFormat="1" applyFill="1" applyBorder="1" applyAlignment="1" applyProtection="1">
      <protection hidden="1"/>
    </xf>
    <xf numFmtId="165" fontId="0" fillId="5" borderId="0" xfId="0" applyNumberFormat="1" applyFill="1" applyAlignment="1" applyProtection="1">
      <alignment horizontal="center" vertical="center"/>
      <protection hidden="1"/>
    </xf>
    <xf numFmtId="0" fontId="0" fillId="4" borderId="0" xfId="0" applyFill="1" applyProtection="1">
      <protection hidden="1"/>
    </xf>
    <xf numFmtId="0" fontId="26" fillId="7" borderId="0" xfId="0" applyFont="1" applyFill="1" applyProtection="1">
      <protection hidden="1"/>
    </xf>
    <xf numFmtId="0" fontId="26" fillId="8" borderId="0" xfId="0" applyFont="1" applyFill="1" applyProtection="1">
      <protection hidden="1"/>
    </xf>
    <xf numFmtId="0" fontId="26" fillId="9" borderId="0" xfId="0" applyFont="1" applyFill="1" applyProtection="1">
      <protection hidden="1"/>
    </xf>
    <xf numFmtId="0" fontId="0" fillId="4" borderId="0" xfId="0" applyFill="1" applyProtection="1">
      <protection hidden="1"/>
    </xf>
    <xf numFmtId="0" fontId="26" fillId="7" borderId="0" xfId="0" applyFont="1" applyFill="1" applyAlignment="1" applyProtection="1">
      <alignment horizontal="center" vertical="center" wrapText="1"/>
      <protection hidden="1"/>
    </xf>
    <xf numFmtId="0" fontId="26" fillId="8" borderId="0" xfId="0" applyFont="1" applyFill="1" applyAlignment="1" applyProtection="1">
      <alignment horizontal="center" vertical="center" wrapText="1"/>
      <protection hidden="1"/>
    </xf>
    <xf numFmtId="0" fontId="26" fillId="9" borderId="0" xfId="0" applyFont="1" applyFill="1" applyAlignment="1" applyProtection="1">
      <alignment horizontal="center" vertical="center" wrapText="1"/>
      <protection hidden="1"/>
    </xf>
    <xf numFmtId="0" fontId="0" fillId="4" borderId="0" xfId="0" applyFill="1" applyProtection="1">
      <protection hidden="1"/>
    </xf>
    <xf numFmtId="0" fontId="0" fillId="4" borderId="1" xfId="0" applyFill="1" applyBorder="1" applyAlignment="1" applyProtection="1">
      <alignment vertical="center"/>
      <protection hidden="1"/>
    </xf>
    <xf numFmtId="0" fontId="26" fillId="7" borderId="0" xfId="0" applyFont="1" applyFill="1" applyAlignment="1" applyProtection="1">
      <alignment horizontal="center" vertical="center" wrapText="1"/>
      <protection hidden="1"/>
    </xf>
    <xf numFmtId="0" fontId="26" fillId="8" borderId="0" xfId="0" applyFont="1" applyFill="1" applyAlignment="1" applyProtection="1">
      <alignment horizontal="center" vertical="center" wrapText="1"/>
      <protection hidden="1"/>
    </xf>
    <xf numFmtId="0" fontId="26" fillId="9" borderId="0" xfId="0" applyFont="1" applyFill="1" applyAlignment="1" applyProtection="1">
      <alignment horizontal="center" vertical="center" wrapText="1"/>
      <protection hidden="1"/>
    </xf>
    <xf numFmtId="0" fontId="0" fillId="4" borderId="0" xfId="0" applyFill="1" applyProtection="1">
      <protection hidden="1"/>
    </xf>
    <xf numFmtId="0" fontId="0" fillId="4" borderId="3" xfId="0" applyFill="1" applyBorder="1" applyAlignment="1" applyProtection="1">
      <alignment vertical="center"/>
      <protection hidden="1"/>
    </xf>
    <xf numFmtId="0" fontId="26" fillId="7" borderId="0" xfId="0" applyFont="1" applyFill="1" applyAlignment="1" applyProtection="1">
      <alignment horizontal="center" vertical="center" wrapText="1"/>
      <protection hidden="1"/>
    </xf>
    <xf numFmtId="0" fontId="26" fillId="8" borderId="0" xfId="0" applyFont="1" applyFill="1" applyAlignment="1" applyProtection="1">
      <alignment horizontal="center" vertical="center" wrapText="1"/>
      <protection hidden="1"/>
    </xf>
    <xf numFmtId="0" fontId="26" fillId="9" borderId="0" xfId="0" applyFont="1" applyFill="1" applyAlignment="1" applyProtection="1">
      <alignment horizontal="center" vertical="center" wrapText="1"/>
      <protection hidden="1"/>
    </xf>
    <xf numFmtId="0" fontId="0" fillId="4" borderId="3" xfId="0" applyFill="1" applyBorder="1" applyProtection="1">
      <protection hidden="1"/>
    </xf>
    <xf numFmtId="164" fontId="5" fillId="4" borderId="1" xfId="3" applyFont="1" applyFill="1" applyBorder="1" applyAlignment="1" applyProtection="1">
      <alignment horizontal="center" vertical="center" wrapText="1"/>
      <protection hidden="1"/>
    </xf>
    <xf numFmtId="166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0" fontId="5" fillId="6" borderId="1" xfId="0" applyNumberFormat="1" applyFont="1" applyFill="1" applyBorder="1" applyAlignment="1" applyProtection="1">
      <alignment horizontal="left" vertical="center" wrapText="1" indent="1"/>
      <protection hidden="1"/>
    </xf>
    <xf numFmtId="0" fontId="0" fillId="4" borderId="0" xfId="0" applyFill="1" applyProtection="1">
      <protection hidden="1"/>
    </xf>
    <xf numFmtId="0" fontId="0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Protection="1">
      <protection hidden="1"/>
    </xf>
    <xf numFmtId="0" fontId="26" fillId="7" borderId="0" xfId="0" applyFont="1" applyFill="1" applyAlignment="1" applyProtection="1">
      <alignment horizontal="center" vertical="center" wrapText="1"/>
      <protection hidden="1"/>
    </xf>
    <xf numFmtId="0" fontId="26" fillId="8" borderId="0" xfId="0" applyFont="1" applyFill="1" applyAlignment="1" applyProtection="1">
      <alignment horizontal="center" vertical="center" wrapText="1"/>
      <protection hidden="1"/>
    </xf>
    <xf numFmtId="0" fontId="26" fillId="9" borderId="0" xfId="0" applyFont="1" applyFill="1" applyAlignment="1" applyProtection="1">
      <alignment horizontal="center" vertical="center" wrapText="1"/>
      <protection hidden="1"/>
    </xf>
    <xf numFmtId="2" fontId="5" fillId="4" borderId="1" xfId="0" applyNumberFormat="1" applyFont="1" applyFill="1" applyBorder="1" applyAlignment="1" applyProtection="1">
      <alignment horizontal="center" vertical="center"/>
      <protection hidden="1"/>
    </xf>
    <xf numFmtId="0" fontId="26" fillId="9" borderId="0" xfId="0" applyFont="1" applyFill="1" applyBorder="1" applyAlignment="1" applyProtection="1">
      <alignment horizontal="center" vertical="center"/>
      <protection hidden="1"/>
    </xf>
    <xf numFmtId="2" fontId="22" fillId="14" borderId="1" xfId="0" applyNumberFormat="1" applyFont="1" applyFill="1" applyBorder="1" applyAlignment="1" applyProtection="1">
      <alignment horizontal="center" vertical="center" wrapText="1"/>
      <protection hidden="1"/>
    </xf>
    <xf numFmtId="9" fontId="34" fillId="10" borderId="0" xfId="0" applyNumberFormat="1" applyFont="1" applyFill="1" applyBorder="1" applyAlignment="1" applyProtection="1">
      <alignment horizontal="center" vertical="center"/>
      <protection locked="0" hidden="1"/>
    </xf>
    <xf numFmtId="0" fontId="5" fillId="4" borderId="1" xfId="0" applyFont="1" applyFill="1" applyBorder="1" applyAlignment="1" applyProtection="1">
      <alignment horizontal="center"/>
      <protection hidden="1"/>
    </xf>
    <xf numFmtId="0" fontId="5" fillId="4" borderId="3" xfId="0" applyFont="1" applyFill="1" applyBorder="1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hidden="1"/>
    </xf>
    <xf numFmtId="0" fontId="0" fillId="4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Alignment="1" applyProtection="1">
      <alignment horizontal="center"/>
      <protection hidden="1"/>
    </xf>
    <xf numFmtId="0" fontId="5" fillId="6" borderId="2" xfId="0" applyNumberFormat="1" applyFont="1" applyFill="1" applyBorder="1" applyAlignment="1" applyProtection="1">
      <alignment horizontal="left" vertical="center" wrapText="1" indent="1"/>
      <protection hidden="1"/>
    </xf>
    <xf numFmtId="0" fontId="5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23" fillId="0" borderId="1" xfId="0" applyFont="1" applyFill="1" applyBorder="1" applyAlignment="1" applyProtection="1">
      <alignment horizontal="center" vertical="center"/>
      <protection hidden="1"/>
    </xf>
    <xf numFmtId="0" fontId="25" fillId="4" borderId="5" xfId="0" applyFont="1" applyFill="1" applyBorder="1" applyAlignment="1" applyProtection="1">
      <alignment horizontal="center" vertical="center"/>
      <protection hidden="1"/>
    </xf>
    <xf numFmtId="164" fontId="5" fillId="6" borderId="1" xfId="3" applyFont="1" applyFill="1" applyBorder="1" applyAlignment="1" applyProtection="1">
      <alignment horizontal="center" vertical="center" wrapText="1"/>
      <protection hidden="1"/>
    </xf>
    <xf numFmtId="166" fontId="5" fillId="6" borderId="1" xfId="3" applyNumberFormat="1" applyFont="1" applyFill="1" applyBorder="1" applyAlignment="1" applyProtection="1">
      <alignment horizontal="center" vertical="center" wrapText="1"/>
      <protection hidden="1"/>
    </xf>
    <xf numFmtId="164" fontId="5" fillId="5" borderId="1" xfId="3" applyFont="1" applyFill="1" applyBorder="1" applyAlignment="1" applyProtection="1">
      <alignment horizontal="center" vertical="center" wrapText="1"/>
      <protection hidden="1"/>
    </xf>
    <xf numFmtId="9" fontId="35" fillId="10" borderId="0" xfId="0" applyNumberFormat="1" applyFont="1" applyFill="1" applyBorder="1" applyAlignment="1" applyProtection="1">
      <alignment horizontal="center" vertical="center"/>
      <protection locked="0" hidden="1"/>
    </xf>
    <xf numFmtId="0" fontId="36" fillId="5" borderId="7" xfId="5" applyNumberFormat="1" applyFont="1" applyFill="1" applyBorder="1" applyAlignment="1" applyProtection="1">
      <alignment vertical="center" wrapText="1"/>
      <protection hidden="1"/>
    </xf>
    <xf numFmtId="2" fontId="8" fillId="5" borderId="1" xfId="0" applyNumberFormat="1" applyFont="1" applyFill="1" applyBorder="1" applyAlignment="1" applyProtection="1">
      <alignment vertical="center" wrapText="1"/>
      <protection hidden="1"/>
    </xf>
    <xf numFmtId="2" fontId="8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36" fillId="5" borderId="8" xfId="5" applyNumberFormat="1" applyFont="1" applyFill="1" applyBorder="1" applyAlignment="1" applyProtection="1">
      <alignment vertical="center" wrapText="1"/>
      <protection hidden="1"/>
    </xf>
    <xf numFmtId="0" fontId="22" fillId="5" borderId="1" xfId="5" applyNumberFormat="1" applyFont="1" applyFill="1" applyBorder="1" applyAlignment="1" applyProtection="1">
      <alignment horizontal="left" vertical="center" wrapText="1" indent="1"/>
      <protection hidden="1"/>
    </xf>
    <xf numFmtId="0" fontId="22" fillId="5" borderId="9" xfId="5" applyNumberFormat="1" applyFont="1" applyFill="1" applyBorder="1" applyAlignment="1" applyProtection="1">
      <alignment vertical="center" wrapText="1"/>
      <protection hidden="1"/>
    </xf>
    <xf numFmtId="0" fontId="22" fillId="5" borderId="7" xfId="5" applyNumberFormat="1" applyFont="1" applyFill="1" applyBorder="1" applyAlignment="1" applyProtection="1">
      <alignment vertical="center" wrapText="1"/>
      <protection hidden="1"/>
    </xf>
    <xf numFmtId="0" fontId="22" fillId="5" borderId="10" xfId="5" applyNumberFormat="1" applyFont="1" applyFill="1" applyBorder="1" applyAlignment="1" applyProtection="1">
      <alignment vertical="center" wrapText="1"/>
      <protection hidden="1"/>
    </xf>
    <xf numFmtId="0" fontId="22" fillId="5" borderId="8" xfId="5" applyNumberFormat="1" applyFont="1" applyFill="1" applyBorder="1" applyAlignment="1" applyProtection="1">
      <alignment vertical="center" wrapText="1"/>
      <protection hidden="1"/>
    </xf>
    <xf numFmtId="0" fontId="22" fillId="5" borderId="11" xfId="5" applyNumberFormat="1" applyFont="1" applyFill="1" applyBorder="1" applyAlignment="1" applyProtection="1">
      <alignment vertical="center" wrapText="1"/>
      <protection hidden="1"/>
    </xf>
    <xf numFmtId="0" fontId="37" fillId="5" borderId="12" xfId="5" applyNumberFormat="1" applyFont="1" applyFill="1" applyBorder="1" applyAlignment="1" applyProtection="1">
      <alignment vertical="top" wrapText="1"/>
      <protection hidden="1"/>
    </xf>
    <xf numFmtId="0" fontId="37" fillId="5" borderId="13" xfId="5" applyNumberFormat="1" applyFont="1" applyFill="1" applyBorder="1" applyAlignment="1" applyProtection="1">
      <alignment vertical="top" wrapText="1"/>
      <protection hidden="1"/>
    </xf>
    <xf numFmtId="165" fontId="37" fillId="5" borderId="13" xfId="5" applyNumberFormat="1" applyFont="1" applyFill="1" applyBorder="1" applyAlignment="1" applyProtection="1">
      <alignment vertical="top" wrapText="1"/>
      <protection hidden="1"/>
    </xf>
    <xf numFmtId="0" fontId="37" fillId="5" borderId="14" xfId="5" applyNumberFormat="1" applyFont="1" applyFill="1" applyBorder="1" applyAlignment="1" applyProtection="1">
      <alignment vertical="top" wrapText="1"/>
      <protection hidden="1"/>
    </xf>
    <xf numFmtId="165" fontId="8" fillId="5" borderId="1" xfId="0" applyNumberFormat="1" applyFont="1" applyFill="1" applyBorder="1" applyAlignment="1" applyProtection="1">
      <alignment vertical="center" wrapText="1"/>
      <protection hidden="1"/>
    </xf>
    <xf numFmtId="165" fontId="8" fillId="5" borderId="1" xfId="0" applyNumberFormat="1" applyFont="1" applyFill="1" applyBorder="1" applyAlignment="1" applyProtection="1">
      <alignment horizontal="center" vertical="center" wrapText="1"/>
      <protection hidden="1"/>
    </xf>
    <xf numFmtId="9" fontId="5" fillId="6" borderId="9" xfId="1" applyFont="1" applyFill="1" applyBorder="1" applyAlignment="1" applyProtection="1">
      <alignment vertical="center"/>
      <protection hidden="1"/>
    </xf>
    <xf numFmtId="9" fontId="5" fillId="6" borderId="6" xfId="1" applyFont="1" applyFill="1" applyBorder="1" applyAlignment="1" applyProtection="1">
      <alignment vertical="center"/>
      <protection hidden="1"/>
    </xf>
    <xf numFmtId="165" fontId="5" fillId="6" borderId="6" xfId="1" applyNumberFormat="1" applyFont="1" applyFill="1" applyBorder="1" applyAlignment="1" applyProtection="1">
      <alignment vertical="center"/>
      <protection hidden="1"/>
    </xf>
    <xf numFmtId="9" fontId="5" fillId="6" borderId="7" xfId="1" applyFont="1" applyFill="1" applyBorder="1" applyAlignment="1" applyProtection="1">
      <alignment vertical="center"/>
      <protection hidden="1"/>
    </xf>
    <xf numFmtId="9" fontId="5" fillId="6" borderId="10" xfId="1" applyFont="1" applyFill="1" applyBorder="1" applyAlignment="1" applyProtection="1">
      <alignment vertical="center"/>
      <protection hidden="1"/>
    </xf>
    <xf numFmtId="9" fontId="5" fillId="6" borderId="0" xfId="1" applyFont="1" applyFill="1" applyBorder="1" applyAlignment="1" applyProtection="1">
      <alignment vertical="center"/>
      <protection hidden="1"/>
    </xf>
    <xf numFmtId="165" fontId="5" fillId="6" borderId="0" xfId="1" applyNumberFormat="1" applyFont="1" applyFill="1" applyBorder="1" applyAlignment="1" applyProtection="1">
      <alignment vertical="center"/>
      <protection hidden="1"/>
    </xf>
    <xf numFmtId="9" fontId="5" fillId="6" borderId="8" xfId="1" applyFont="1" applyFill="1" applyBorder="1" applyAlignment="1" applyProtection="1">
      <alignment vertical="center"/>
      <protection hidden="1"/>
    </xf>
    <xf numFmtId="9" fontId="5" fillId="6" borderId="11" xfId="1" applyFont="1" applyFill="1" applyBorder="1" applyAlignment="1" applyProtection="1">
      <alignment vertical="center"/>
      <protection hidden="1"/>
    </xf>
    <xf numFmtId="9" fontId="5" fillId="6" borderId="15" xfId="1" applyFont="1" applyFill="1" applyBorder="1" applyAlignment="1" applyProtection="1">
      <alignment vertical="center"/>
      <protection hidden="1"/>
    </xf>
    <xf numFmtId="165" fontId="5" fillId="6" borderId="15" xfId="1" applyNumberFormat="1" applyFont="1" applyFill="1" applyBorder="1" applyAlignment="1" applyProtection="1">
      <alignment vertical="center"/>
      <protection hidden="1"/>
    </xf>
    <xf numFmtId="9" fontId="5" fillId="6" borderId="16" xfId="1" applyFont="1" applyFill="1" applyBorder="1" applyAlignment="1" applyProtection="1">
      <alignment vertical="center"/>
      <protection hidden="1"/>
    </xf>
    <xf numFmtId="2" fontId="23" fillId="5" borderId="1" xfId="0" applyNumberFormat="1" applyFont="1" applyFill="1" applyBorder="1" applyAlignment="1" applyProtection="1">
      <alignment horizontal="center" vertical="center"/>
      <protection hidden="1"/>
    </xf>
    <xf numFmtId="1" fontId="23" fillId="5" borderId="1" xfId="0" applyNumberFormat="1" applyFont="1" applyFill="1" applyBorder="1" applyAlignment="1" applyProtection="1">
      <alignment horizontal="center" vertical="center"/>
      <protection hidden="1"/>
    </xf>
    <xf numFmtId="1" fontId="23" fillId="5" borderId="3" xfId="0" applyNumberFormat="1" applyFont="1" applyFill="1" applyBorder="1" applyAlignment="1" applyProtection="1">
      <alignment horizontal="center" vertical="center"/>
      <protection hidden="1"/>
    </xf>
    <xf numFmtId="1" fontId="23" fillId="5" borderId="2" xfId="0" applyNumberFormat="1" applyFont="1" applyFill="1" applyBorder="1" applyAlignment="1" applyProtection="1">
      <alignment horizontal="center" vertical="center"/>
      <protection hidden="1"/>
    </xf>
    <xf numFmtId="9" fontId="5" fillId="5" borderId="9" xfId="1" applyFont="1" applyFill="1" applyBorder="1" applyAlignment="1" applyProtection="1">
      <alignment vertical="center"/>
      <protection hidden="1"/>
    </xf>
    <xf numFmtId="9" fontId="5" fillId="5" borderId="6" xfId="1" applyFont="1" applyFill="1" applyBorder="1" applyAlignment="1" applyProtection="1">
      <alignment vertical="center"/>
      <protection hidden="1"/>
    </xf>
    <xf numFmtId="165" fontId="5" fillId="5" borderId="6" xfId="1" applyNumberFormat="1" applyFont="1" applyFill="1" applyBorder="1" applyAlignment="1" applyProtection="1">
      <alignment vertical="center"/>
      <protection hidden="1"/>
    </xf>
    <xf numFmtId="9" fontId="5" fillId="5" borderId="7" xfId="1" applyFont="1" applyFill="1" applyBorder="1" applyAlignment="1" applyProtection="1">
      <alignment vertical="center"/>
      <protection hidden="1"/>
    </xf>
    <xf numFmtId="9" fontId="5" fillId="5" borderId="10" xfId="1" applyFont="1" applyFill="1" applyBorder="1" applyAlignment="1" applyProtection="1">
      <alignment vertical="center"/>
      <protection hidden="1"/>
    </xf>
    <xf numFmtId="9" fontId="5" fillId="5" borderId="0" xfId="1" applyFont="1" applyFill="1" applyBorder="1" applyAlignment="1" applyProtection="1">
      <alignment vertical="center"/>
      <protection hidden="1"/>
    </xf>
    <xf numFmtId="165" fontId="5" fillId="5" borderId="0" xfId="1" applyNumberFormat="1" applyFont="1" applyFill="1" applyBorder="1" applyAlignment="1" applyProtection="1">
      <alignment vertical="center"/>
      <protection hidden="1"/>
    </xf>
    <xf numFmtId="9" fontId="5" fillId="5" borderId="8" xfId="1" applyFont="1" applyFill="1" applyBorder="1" applyAlignment="1" applyProtection="1">
      <alignment vertical="center"/>
      <protection hidden="1"/>
    </xf>
    <xf numFmtId="9" fontId="5" fillId="5" borderId="11" xfId="1" applyFont="1" applyFill="1" applyBorder="1" applyAlignment="1" applyProtection="1">
      <alignment vertical="center"/>
      <protection hidden="1"/>
    </xf>
    <xf numFmtId="9" fontId="5" fillId="5" borderId="15" xfId="1" applyFont="1" applyFill="1" applyBorder="1" applyAlignment="1" applyProtection="1">
      <alignment vertical="center"/>
      <protection hidden="1"/>
    </xf>
    <xf numFmtId="165" fontId="5" fillId="5" borderId="15" xfId="1" applyNumberFormat="1" applyFont="1" applyFill="1" applyBorder="1" applyAlignment="1" applyProtection="1">
      <alignment vertical="center"/>
      <protection hidden="1"/>
    </xf>
    <xf numFmtId="9" fontId="5" fillId="5" borderId="16" xfId="1" applyFont="1" applyFill="1" applyBorder="1" applyAlignment="1" applyProtection="1">
      <alignment vertical="center"/>
      <protection hidden="1"/>
    </xf>
    <xf numFmtId="165" fontId="6" fillId="6" borderId="3" xfId="0" applyNumberFormat="1" applyFont="1" applyFill="1" applyBorder="1" applyAlignment="1" applyProtection="1">
      <alignment vertical="center" wrapText="1"/>
      <protection hidden="1"/>
    </xf>
    <xf numFmtId="0" fontId="37" fillId="5" borderId="9" xfId="5" applyNumberFormat="1" applyFont="1" applyFill="1" applyBorder="1" applyAlignment="1" applyProtection="1">
      <alignment vertical="top" wrapText="1"/>
      <protection hidden="1"/>
    </xf>
    <xf numFmtId="0" fontId="37" fillId="5" borderId="6" xfId="5" applyNumberFormat="1" applyFont="1" applyFill="1" applyBorder="1" applyAlignment="1" applyProtection="1">
      <alignment vertical="top" wrapText="1"/>
      <protection hidden="1"/>
    </xf>
    <xf numFmtId="2" fontId="23" fillId="6" borderId="1" xfId="0" applyNumberFormat="1" applyFont="1" applyFill="1" applyBorder="1" applyAlignment="1" applyProtection="1">
      <alignment horizontal="center" vertical="center"/>
      <protection hidden="1"/>
    </xf>
    <xf numFmtId="1" fontId="23" fillId="6" borderId="1" xfId="0" applyNumberFormat="1" applyFont="1" applyFill="1" applyBorder="1" applyAlignment="1" applyProtection="1">
      <alignment horizontal="center" vertical="center"/>
      <protection hidden="1"/>
    </xf>
    <xf numFmtId="2" fontId="23" fillId="6" borderId="3" xfId="0" applyNumberFormat="1" applyFont="1" applyFill="1" applyBorder="1" applyAlignment="1" applyProtection="1">
      <alignment horizontal="center" vertical="center"/>
      <protection hidden="1"/>
    </xf>
    <xf numFmtId="1" fontId="23" fillId="6" borderId="3" xfId="0" applyNumberFormat="1" applyFont="1" applyFill="1" applyBorder="1" applyAlignment="1" applyProtection="1">
      <alignment horizontal="center" vertical="center"/>
      <protection hidden="1"/>
    </xf>
    <xf numFmtId="0" fontId="6" fillId="6" borderId="3" xfId="0" applyNumberFormat="1" applyFont="1" applyFill="1" applyBorder="1" applyAlignment="1" applyProtection="1">
      <alignment horizontal="left" vertical="center" wrapText="1" indent="1"/>
      <protection hidden="1"/>
    </xf>
    <xf numFmtId="0" fontId="6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5" borderId="3" xfId="0" applyNumberFormat="1" applyFont="1" applyFill="1" applyBorder="1" applyAlignment="1" applyProtection="1">
      <alignment horizontal="left" vertical="center" wrapText="1" indent="1"/>
      <protection hidden="1"/>
    </xf>
    <xf numFmtId="0" fontId="6" fillId="5" borderId="3" xfId="0" applyNumberFormat="1" applyFont="1" applyFill="1" applyBorder="1" applyAlignment="1" applyProtection="1">
      <alignment horizontal="center" vertical="center" wrapText="1"/>
      <protection hidden="1"/>
    </xf>
    <xf numFmtId="0" fontId="37" fillId="5" borderId="13" xfId="5" applyNumberFormat="1" applyFont="1" applyFill="1" applyBorder="1" applyAlignment="1" applyProtection="1">
      <alignment horizontal="left" vertical="top" wrapText="1" indent="1"/>
      <protection hidden="1"/>
    </xf>
    <xf numFmtId="0" fontId="23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6" fillId="5" borderId="3" xfId="0" applyNumberFormat="1" applyFont="1" applyFill="1" applyBorder="1" applyAlignment="1" applyProtection="1">
      <alignment vertical="center" wrapText="1"/>
      <protection hidden="1"/>
    </xf>
    <xf numFmtId="0" fontId="6" fillId="5" borderId="12" xfId="0" applyNumberFormat="1" applyFont="1" applyFill="1" applyBorder="1" applyAlignment="1" applyProtection="1">
      <alignment vertical="center" wrapText="1"/>
      <protection hidden="1"/>
    </xf>
    <xf numFmtId="0" fontId="6" fillId="5" borderId="13" xfId="0" applyNumberFormat="1" applyFont="1" applyFill="1" applyBorder="1" applyAlignment="1" applyProtection="1">
      <alignment vertical="center" wrapText="1"/>
      <protection hidden="1"/>
    </xf>
    <xf numFmtId="0" fontId="6" fillId="5" borderId="13" xfId="0" applyNumberFormat="1" applyFont="1" applyFill="1" applyBorder="1" applyAlignment="1" applyProtection="1">
      <alignment horizontal="left" vertical="center" wrapText="1" indent="1"/>
      <protection hidden="1"/>
    </xf>
    <xf numFmtId="165" fontId="6" fillId="5" borderId="13" xfId="0" applyNumberFormat="1" applyFont="1" applyFill="1" applyBorder="1" applyAlignment="1" applyProtection="1">
      <alignment vertical="center" wrapText="1"/>
      <protection hidden="1"/>
    </xf>
    <xf numFmtId="0" fontId="6" fillId="5" borderId="14" xfId="0" applyNumberFormat="1" applyFont="1" applyFill="1" applyBorder="1" applyAlignment="1" applyProtection="1">
      <alignment vertical="center" wrapText="1"/>
      <protection hidden="1"/>
    </xf>
    <xf numFmtId="0" fontId="23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36" fillId="5" borderId="12" xfId="5" applyNumberFormat="1" applyFont="1" applyFill="1" applyBorder="1" applyAlignment="1" applyProtection="1">
      <alignment vertical="center" wrapText="1"/>
      <protection hidden="1"/>
    </xf>
    <xf numFmtId="0" fontId="36" fillId="5" borderId="13" xfId="5" applyNumberFormat="1" applyFont="1" applyFill="1" applyBorder="1" applyAlignment="1" applyProtection="1">
      <alignment vertical="center" wrapText="1"/>
      <protection hidden="1"/>
    </xf>
    <xf numFmtId="0" fontId="36" fillId="5" borderId="13" xfId="5" applyNumberFormat="1" applyFont="1" applyFill="1" applyBorder="1" applyAlignment="1" applyProtection="1">
      <alignment horizontal="left" vertical="center" wrapText="1" indent="1"/>
      <protection hidden="1"/>
    </xf>
    <xf numFmtId="165" fontId="36" fillId="5" borderId="13" xfId="5" applyNumberFormat="1" applyFont="1" applyFill="1" applyBorder="1" applyAlignment="1" applyProtection="1">
      <alignment vertical="center" wrapText="1"/>
      <protection hidden="1"/>
    </xf>
    <xf numFmtId="0" fontId="36" fillId="5" borderId="14" xfId="5" applyNumberFormat="1" applyFont="1" applyFill="1" applyBorder="1" applyAlignment="1" applyProtection="1">
      <alignment vertical="center" wrapText="1"/>
      <protection hidden="1"/>
    </xf>
    <xf numFmtId="0" fontId="23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5" borderId="8" xfId="0" applyNumberFormat="1" applyFont="1" applyFill="1" applyBorder="1" applyAlignment="1" applyProtection="1">
      <alignment vertical="center" wrapText="1"/>
      <protection hidden="1"/>
    </xf>
    <xf numFmtId="0" fontId="37" fillId="5" borderId="0" xfId="5" applyNumberFormat="1" applyFont="1" applyFill="1" applyBorder="1" applyAlignment="1" applyProtection="1">
      <alignment vertical="center" wrapText="1"/>
      <protection hidden="1"/>
    </xf>
    <xf numFmtId="0" fontId="38" fillId="5" borderId="0" xfId="5" applyNumberFormat="1" applyFont="1" applyFill="1" applyBorder="1" applyAlignment="1" applyProtection="1">
      <alignment vertical="center" wrapText="1"/>
      <protection hidden="1"/>
    </xf>
    <xf numFmtId="0" fontId="37" fillId="5" borderId="0" xfId="5" applyNumberFormat="1" applyFont="1" applyFill="1" applyBorder="1" applyAlignment="1" applyProtection="1">
      <alignment horizontal="left" vertical="center" wrapText="1" indent="1"/>
      <protection hidden="1"/>
    </xf>
    <xf numFmtId="165" fontId="37" fillId="5" borderId="0" xfId="5" applyNumberFormat="1" applyFont="1" applyFill="1" applyBorder="1" applyAlignment="1" applyProtection="1">
      <alignment vertical="center" wrapText="1"/>
      <protection hidden="1"/>
    </xf>
    <xf numFmtId="0" fontId="22" fillId="5" borderId="16" xfId="5" applyNumberFormat="1" applyFont="1" applyFill="1" applyBorder="1" applyAlignment="1" applyProtection="1">
      <alignment vertical="center" wrapText="1"/>
      <protection hidden="1"/>
    </xf>
    <xf numFmtId="0" fontId="37" fillId="5" borderId="15" xfId="5" applyNumberFormat="1" applyFont="1" applyFill="1" applyBorder="1" applyAlignment="1" applyProtection="1">
      <alignment vertical="top" wrapText="1"/>
      <protection hidden="1"/>
    </xf>
    <xf numFmtId="165" fontId="37" fillId="5" borderId="15" xfId="5" applyNumberFormat="1" applyFont="1" applyFill="1" applyBorder="1" applyAlignment="1" applyProtection="1">
      <alignment vertical="top" wrapText="1"/>
      <protection hidden="1"/>
    </xf>
    <xf numFmtId="0" fontId="37" fillId="5" borderId="16" xfId="5" applyNumberFormat="1" applyFont="1" applyFill="1" applyBorder="1" applyAlignment="1" applyProtection="1">
      <alignment vertical="top" wrapText="1"/>
      <protection hidden="1"/>
    </xf>
    <xf numFmtId="165" fontId="6" fillId="5" borderId="1" xfId="0" applyNumberFormat="1" applyFont="1" applyFill="1" applyBorder="1" applyAlignment="1" applyProtection="1">
      <alignment vertical="center" wrapText="1"/>
      <protection hidden="1"/>
    </xf>
    <xf numFmtId="0" fontId="36" fillId="5" borderId="11" xfId="5" applyNumberFormat="1" applyFont="1" applyFill="1" applyBorder="1" applyAlignment="1" applyProtection="1">
      <alignment vertical="center" wrapText="1"/>
      <protection hidden="1"/>
    </xf>
    <xf numFmtId="0" fontId="36" fillId="5" borderId="15" xfId="5" applyNumberFormat="1" applyFont="1" applyFill="1" applyBorder="1" applyAlignment="1" applyProtection="1">
      <alignment vertical="center" wrapText="1"/>
      <protection hidden="1"/>
    </xf>
    <xf numFmtId="165" fontId="36" fillId="5" borderId="15" xfId="5" applyNumberFormat="1" applyFont="1" applyFill="1" applyBorder="1" applyAlignment="1" applyProtection="1">
      <alignment vertical="center" wrapText="1"/>
      <protection hidden="1"/>
    </xf>
    <xf numFmtId="0" fontId="36" fillId="5" borderId="16" xfId="5" applyNumberFormat="1" applyFont="1" applyFill="1" applyBorder="1" applyAlignment="1" applyProtection="1">
      <alignment vertical="center" wrapText="1"/>
      <protection hidden="1"/>
    </xf>
    <xf numFmtId="0" fontId="37" fillId="5" borderId="10" xfId="5" applyNumberFormat="1" applyFont="1" applyFill="1" applyBorder="1" applyAlignment="1" applyProtection="1">
      <alignment vertical="center" wrapText="1"/>
      <protection hidden="1"/>
    </xf>
    <xf numFmtId="0" fontId="37" fillId="5" borderId="8" xfId="5" applyNumberFormat="1" applyFont="1" applyFill="1" applyBorder="1" applyAlignment="1" applyProtection="1">
      <alignment vertical="center" wrapText="1"/>
      <protection hidden="1"/>
    </xf>
    <xf numFmtId="0" fontId="37" fillId="5" borderId="11" xfId="5" applyNumberFormat="1" applyFont="1" applyFill="1" applyBorder="1" applyAlignment="1" applyProtection="1">
      <alignment vertical="center" wrapText="1"/>
      <protection hidden="1"/>
    </xf>
    <xf numFmtId="0" fontId="37" fillId="5" borderId="15" xfId="5" applyNumberFormat="1" applyFont="1" applyFill="1" applyBorder="1" applyAlignment="1" applyProtection="1">
      <alignment vertical="center" wrapText="1"/>
      <protection hidden="1"/>
    </xf>
    <xf numFmtId="165" fontId="37" fillId="5" borderId="15" xfId="5" applyNumberFormat="1" applyFont="1" applyFill="1" applyBorder="1" applyAlignment="1" applyProtection="1">
      <alignment vertical="center" wrapText="1"/>
      <protection hidden="1"/>
    </xf>
    <xf numFmtId="0" fontId="37" fillId="5" borderId="16" xfId="5" applyNumberFormat="1" applyFont="1" applyFill="1" applyBorder="1" applyAlignment="1" applyProtection="1">
      <alignment vertical="center" wrapText="1"/>
      <protection hidden="1"/>
    </xf>
    <xf numFmtId="0" fontId="37" fillId="5" borderId="10" xfId="5" applyNumberFormat="1" applyFont="1" applyFill="1" applyBorder="1" applyAlignment="1" applyProtection="1">
      <alignment vertical="top" wrapText="1"/>
      <protection hidden="1"/>
    </xf>
    <xf numFmtId="0" fontId="37" fillId="5" borderId="0" xfId="5" applyNumberFormat="1" applyFont="1" applyFill="1" applyBorder="1" applyAlignment="1" applyProtection="1">
      <alignment vertical="top" wrapText="1"/>
      <protection hidden="1"/>
    </xf>
    <xf numFmtId="165" fontId="37" fillId="5" borderId="0" xfId="5" applyNumberFormat="1" applyFont="1" applyFill="1" applyBorder="1" applyAlignment="1" applyProtection="1">
      <alignment vertical="top" wrapText="1"/>
      <protection hidden="1"/>
    </xf>
    <xf numFmtId="0" fontId="37" fillId="5" borderId="8" xfId="5" applyNumberFormat="1" applyFont="1" applyFill="1" applyBorder="1" applyAlignment="1" applyProtection="1">
      <alignment vertical="top" wrapText="1"/>
      <protection hidden="1"/>
    </xf>
    <xf numFmtId="0" fontId="6" fillId="5" borderId="0" xfId="0" applyNumberFormat="1" applyFont="1" applyFill="1" applyBorder="1" applyAlignment="1" applyProtection="1">
      <alignment vertical="center" wrapText="1"/>
      <protection hidden="1"/>
    </xf>
    <xf numFmtId="0" fontId="24" fillId="5" borderId="1" xfId="0" applyFont="1" applyFill="1" applyBorder="1" applyAlignment="1" applyProtection="1">
      <alignment horizontal="center"/>
      <protection hidden="1"/>
    </xf>
    <xf numFmtId="0" fontId="24" fillId="5" borderId="1" xfId="0" applyFont="1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 applyProtection="1">
      <alignment horizontal="left" vertical="center" indent="1"/>
      <protection hidden="1"/>
    </xf>
    <xf numFmtId="0" fontId="0" fillId="0" borderId="1" xfId="0" applyBorder="1" applyProtection="1">
      <protection hidden="1"/>
    </xf>
    <xf numFmtId="0" fontId="0" fillId="6" borderId="2" xfId="0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 vertical="center" wrapText="1"/>
      <protection hidden="1"/>
    </xf>
    <xf numFmtId="0" fontId="39" fillId="2" borderId="1" xfId="10" applyNumberFormat="1" applyFont="1" applyFill="1" applyBorder="1" applyAlignment="1" applyProtection="1">
      <alignment horizontal="center" vertical="center" wrapText="1"/>
      <protection hidden="1"/>
    </xf>
    <xf numFmtId="0" fontId="19" fillId="0" borderId="1" xfId="6" applyFont="1" applyFill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/>
      <protection hidden="1"/>
    </xf>
    <xf numFmtId="0" fontId="0" fillId="0" borderId="12" xfId="0" applyFont="1" applyBorder="1" applyAlignment="1" applyProtection="1">
      <alignment vertical="center"/>
      <protection hidden="1"/>
    </xf>
    <xf numFmtId="0" fontId="8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4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Protection="1">
      <protection hidden="1"/>
    </xf>
    <xf numFmtId="9" fontId="35" fillId="15" borderId="0" xfId="0" applyNumberFormat="1" applyFont="1" applyFill="1" applyBorder="1" applyAlignment="1" applyProtection="1">
      <alignment horizontal="center" vertical="center"/>
      <protection locked="0" hidden="1"/>
    </xf>
    <xf numFmtId="165" fontId="30" fillId="16" borderId="0" xfId="0" applyNumberFormat="1" applyFont="1" applyFill="1" applyBorder="1" applyProtection="1">
      <protection hidden="1"/>
    </xf>
    <xf numFmtId="165" fontId="29" fillId="16" borderId="0" xfId="0" applyNumberFormat="1" applyFont="1" applyFill="1" applyBorder="1" applyAlignment="1" applyProtection="1">
      <alignment horizontal="left" vertical="center"/>
      <protection locked="0" hidden="1"/>
    </xf>
    <xf numFmtId="0" fontId="29" fillId="15" borderId="0" xfId="0" applyFont="1" applyFill="1" applyBorder="1" applyAlignment="1" applyProtection="1">
      <alignment horizontal="left" vertical="center"/>
      <protection locked="0" hidden="1"/>
    </xf>
    <xf numFmtId="0" fontId="30" fillId="15" borderId="0" xfId="0" applyFont="1" applyFill="1" applyBorder="1" applyAlignment="1" applyProtection="1">
      <alignment horizontal="right"/>
      <protection locked="0" hidden="1"/>
    </xf>
    <xf numFmtId="0" fontId="40" fillId="10" borderId="0" xfId="0" applyFont="1" applyFill="1" applyBorder="1" applyProtection="1">
      <protection hidden="1"/>
    </xf>
    <xf numFmtId="0" fontId="30" fillId="10" borderId="6" xfId="0" applyFont="1" applyFill="1" applyBorder="1" applyProtection="1">
      <protection hidden="1"/>
    </xf>
    <xf numFmtId="0" fontId="27" fillId="10" borderId="6" xfId="0" applyFont="1" applyFill="1" applyBorder="1" applyAlignment="1" applyProtection="1">
      <alignment horizontal="left" vertical="center"/>
      <protection hidden="1"/>
    </xf>
    <xf numFmtId="0" fontId="41" fillId="10" borderId="6" xfId="0" applyFont="1" applyFill="1" applyBorder="1" applyAlignment="1" applyProtection="1">
      <alignment horizontal="left" vertical="center"/>
      <protection hidden="1"/>
    </xf>
    <xf numFmtId="0" fontId="41" fillId="10" borderId="0" xfId="0" applyFont="1" applyFill="1" applyBorder="1" applyAlignment="1" applyProtection="1">
      <alignment horizontal="left" vertical="center"/>
      <protection hidden="1"/>
    </xf>
    <xf numFmtId="0" fontId="0" fillId="16" borderId="8" xfId="0" applyFill="1" applyBorder="1" applyProtection="1">
      <protection hidden="1"/>
    </xf>
    <xf numFmtId="0" fontId="0" fillId="5" borderId="0" xfId="0" applyFill="1" applyProtection="1">
      <protection hidden="1"/>
    </xf>
    <xf numFmtId="0" fontId="0" fillId="0" borderId="0" xfId="0" applyProtection="1">
      <protection hidden="1"/>
    </xf>
    <xf numFmtId="0" fontId="40" fillId="10" borderId="0" xfId="0" applyFont="1" applyFill="1" applyBorder="1" applyAlignment="1" applyProtection="1">
      <alignment horizontal="left" vertical="center"/>
      <protection hidden="1"/>
    </xf>
    <xf numFmtId="0" fontId="29" fillId="10" borderId="0" xfId="0" applyFont="1" applyFill="1" applyBorder="1" applyAlignment="1" applyProtection="1">
      <alignment horizontal="left" vertical="center"/>
      <protection hidden="1"/>
    </xf>
    <xf numFmtId="0" fontId="30" fillId="10" borderId="0" xfId="0" applyFont="1" applyFill="1" applyBorder="1" applyAlignment="1" applyProtection="1">
      <alignment horizontal="left" vertical="center"/>
      <protection hidden="1"/>
    </xf>
    <xf numFmtId="0" fontId="42" fillId="10" borderId="0" xfId="2" applyFont="1" applyFill="1" applyBorder="1" applyAlignment="1" applyProtection="1">
      <alignment horizontal="left" vertical="center"/>
      <protection hidden="1"/>
    </xf>
    <xf numFmtId="0" fontId="30" fillId="10" borderId="15" xfId="0" applyFont="1" applyFill="1" applyBorder="1" applyProtection="1">
      <protection hidden="1"/>
    </xf>
    <xf numFmtId="0" fontId="42" fillId="10" borderId="15" xfId="2" applyFont="1" applyFill="1" applyBorder="1" applyAlignment="1" applyProtection="1">
      <alignment horizontal="left" vertical="center"/>
      <protection hidden="1"/>
    </xf>
    <xf numFmtId="0" fontId="0" fillId="16" borderId="16" xfId="0" applyFill="1" applyBorder="1" applyProtection="1">
      <protection hidden="1"/>
    </xf>
    <xf numFmtId="0" fontId="11" fillId="5" borderId="0" xfId="2" applyFont="1" applyFill="1" applyBorder="1" applyAlignment="1" applyProtection="1">
      <alignment vertical="center"/>
      <protection hidden="1"/>
    </xf>
    <xf numFmtId="0" fontId="11" fillId="5" borderId="0" xfId="2" applyFont="1" applyFill="1" applyBorder="1" applyAlignment="1" applyProtection="1">
      <alignment horizontal="left" vertical="center"/>
      <protection hidden="1"/>
    </xf>
    <xf numFmtId="0" fontId="0" fillId="5" borderId="0" xfId="0" applyFill="1" applyAlignment="1" applyProtection="1">
      <alignment vertical="center"/>
      <protection hidden="1"/>
    </xf>
    <xf numFmtId="0" fontId="9" fillId="5" borderId="0" xfId="2" applyFont="1" applyFill="1" applyBorder="1" applyAlignment="1" applyProtection="1">
      <protection hidden="1"/>
    </xf>
    <xf numFmtId="0" fontId="0" fillId="4" borderId="0" xfId="0" applyFill="1" applyAlignment="1" applyProtection="1">
      <alignment vertical="center"/>
      <protection hidden="1"/>
    </xf>
    <xf numFmtId="0" fontId="2" fillId="5" borderId="0" xfId="0" applyFont="1" applyFill="1" applyProtection="1">
      <protection hidden="1"/>
    </xf>
    <xf numFmtId="9" fontId="43" fillId="5" borderId="0" xfId="2" applyNumberFormat="1" applyFont="1" applyFill="1" applyBorder="1" applyAlignment="1" applyProtection="1">
      <alignment vertical="center"/>
      <protection hidden="1"/>
    </xf>
    <xf numFmtId="0" fontId="0" fillId="5" borderId="0" xfId="0" applyFill="1" applyBorder="1" applyProtection="1">
      <protection hidden="1"/>
    </xf>
    <xf numFmtId="0" fontId="0" fillId="5" borderId="12" xfId="0" applyFill="1" applyBorder="1" applyAlignment="1" applyProtection="1">
      <alignment horizontal="center"/>
      <protection hidden="1"/>
    </xf>
    <xf numFmtId="0" fontId="37" fillId="5" borderId="11" xfId="5" applyNumberFormat="1" applyFont="1" applyFill="1" applyBorder="1" applyAlignment="1" applyProtection="1">
      <alignment vertical="top" wrapText="1"/>
      <protection hidden="1"/>
    </xf>
    <xf numFmtId="2" fontId="23" fillId="6" borderId="3" xfId="0" applyNumberFormat="1" applyFont="1" applyFill="1" applyBorder="1" applyAlignment="1" applyProtection="1">
      <alignment vertical="center"/>
      <protection hidden="1"/>
    </xf>
    <xf numFmtId="2" fontId="23" fillId="6" borderId="1" xfId="0" applyNumberFormat="1" applyFont="1" applyFill="1" applyBorder="1" applyAlignment="1" applyProtection="1">
      <alignment vertical="center"/>
      <protection hidden="1"/>
    </xf>
    <xf numFmtId="2" fontId="23" fillId="6" borderId="9" xfId="0" applyNumberFormat="1" applyFont="1" applyFill="1" applyBorder="1" applyAlignment="1" applyProtection="1">
      <alignment horizontal="left" vertical="center" wrapText="1" indent="1"/>
      <protection hidden="1"/>
    </xf>
    <xf numFmtId="2" fontId="23" fillId="6" borderId="1" xfId="0" applyNumberFormat="1" applyFont="1" applyFill="1" applyBorder="1" applyAlignment="1" applyProtection="1">
      <alignment horizontal="center" vertical="center"/>
      <protection hidden="1"/>
    </xf>
    <xf numFmtId="1" fontId="23" fillId="6" borderId="1" xfId="0" applyNumberFormat="1" applyFont="1" applyFill="1" applyBorder="1" applyAlignment="1" applyProtection="1">
      <alignment horizontal="center" vertical="center"/>
      <protection hidden="1"/>
    </xf>
    <xf numFmtId="165" fontId="8" fillId="5" borderId="3" xfId="0" applyNumberFormat="1" applyFont="1" applyFill="1" applyBorder="1" applyAlignment="1" applyProtection="1">
      <alignment horizontal="center" vertical="center" wrapText="1"/>
      <protection hidden="1"/>
    </xf>
    <xf numFmtId="1" fontId="23" fillId="6" borderId="1" xfId="0" applyNumberFormat="1" applyFont="1" applyFill="1" applyBorder="1" applyAlignment="1" applyProtection="1">
      <alignment vertical="center"/>
      <protection hidden="1"/>
    </xf>
    <xf numFmtId="165" fontId="8" fillId="6" borderId="1" xfId="0" applyNumberFormat="1" applyFont="1" applyFill="1" applyBorder="1" applyAlignment="1" applyProtection="1">
      <alignment vertical="center" wrapText="1"/>
      <protection hidden="1"/>
    </xf>
    <xf numFmtId="165" fontId="8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1" xfId="0" applyFill="1" applyBorder="1" applyAlignment="1" applyProtection="1">
      <alignment horizontal="center" vertical="center"/>
      <protection hidden="1"/>
    </xf>
    <xf numFmtId="0" fontId="0" fillId="0" borderId="1" xfId="0" applyNumberFormat="1" applyFont="1" applyFill="1" applyBorder="1" applyAlignment="1" applyProtection="1">
      <alignment horizontal="center" vertical="center" wrapText="1"/>
      <protection hidden="1"/>
    </xf>
    <xf numFmtId="164" fontId="5" fillId="4" borderId="1" xfId="3" applyFont="1" applyFill="1" applyBorder="1" applyAlignment="1" applyProtection="1">
      <alignment horizontal="center" vertical="center" wrapText="1"/>
      <protection hidden="1"/>
    </xf>
    <xf numFmtId="166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164" fontId="5" fillId="6" borderId="1" xfId="3" applyFont="1" applyFill="1" applyBorder="1" applyAlignment="1" applyProtection="1">
      <alignment horizontal="center" vertical="center" wrapText="1"/>
      <protection hidden="1"/>
    </xf>
    <xf numFmtId="166" fontId="5" fillId="6" borderId="1" xfId="3" applyNumberFormat="1" applyFont="1" applyFill="1" applyBorder="1" applyAlignment="1" applyProtection="1">
      <alignment horizontal="center" vertical="center" wrapText="1"/>
      <protection hidden="1"/>
    </xf>
    <xf numFmtId="2" fontId="23" fillId="6" borderId="1" xfId="0" applyNumberFormat="1" applyFont="1" applyFill="1" applyBorder="1" applyAlignment="1" applyProtection="1">
      <alignment horizontal="center" vertical="center"/>
      <protection hidden="1"/>
    </xf>
    <xf numFmtId="1" fontId="23" fillId="6" borderId="3" xfId="0" applyNumberFormat="1" applyFont="1" applyFill="1" applyBorder="1" applyAlignment="1" applyProtection="1">
      <alignment horizontal="center" vertical="center"/>
      <protection hidden="1"/>
    </xf>
    <xf numFmtId="2" fontId="23" fillId="6" borderId="3" xfId="0" applyNumberFormat="1" applyFont="1" applyFill="1" applyBorder="1" applyAlignment="1" applyProtection="1">
      <alignment horizontal="center" vertical="center"/>
      <protection hidden="1"/>
    </xf>
    <xf numFmtId="2" fontId="23" fillId="6" borderId="9" xfId="0" applyNumberFormat="1" applyFont="1" applyFill="1" applyBorder="1" applyAlignment="1" applyProtection="1">
      <alignment horizontal="left" vertical="center" indent="1"/>
      <protection hidden="1"/>
    </xf>
    <xf numFmtId="0" fontId="22" fillId="5" borderId="15" xfId="5" applyNumberFormat="1" applyFont="1" applyFill="1" applyBorder="1" applyAlignment="1" applyProtection="1">
      <alignment vertical="center" wrapText="1"/>
      <protection hidden="1"/>
    </xf>
    <xf numFmtId="165" fontId="6" fillId="6" borderId="1" xfId="0" applyNumberFormat="1" applyFont="1" applyFill="1" applyBorder="1" applyAlignment="1" applyProtection="1">
      <alignment vertical="center" wrapText="1"/>
      <protection hidden="1"/>
    </xf>
    <xf numFmtId="165" fontId="8" fillId="5" borderId="3" xfId="0" applyNumberFormat="1" applyFont="1" applyFill="1" applyBorder="1" applyAlignment="1" applyProtection="1">
      <alignment vertical="center" wrapText="1"/>
      <protection hidden="1"/>
    </xf>
    <xf numFmtId="1" fontId="23" fillId="6" borderId="3" xfId="0" applyNumberFormat="1" applyFont="1" applyFill="1" applyBorder="1" applyAlignment="1" applyProtection="1">
      <alignment vertical="center"/>
      <protection hidden="1"/>
    </xf>
    <xf numFmtId="2" fontId="23" fillId="6" borderId="2" xfId="0" applyNumberFormat="1" applyFont="1" applyFill="1" applyBorder="1" applyAlignment="1" applyProtection="1">
      <alignment horizontal="center" vertical="center"/>
      <protection hidden="1"/>
    </xf>
    <xf numFmtId="2" fontId="23" fillId="6" borderId="1" xfId="0" applyNumberFormat="1" applyFont="1" applyFill="1" applyBorder="1" applyAlignment="1" applyProtection="1">
      <alignment horizontal="center" vertical="center"/>
      <protection hidden="1"/>
    </xf>
    <xf numFmtId="2" fontId="23" fillId="6" borderId="9" xfId="0" applyNumberFormat="1" applyFont="1" applyFill="1" applyBorder="1" applyAlignment="1" applyProtection="1">
      <alignment horizontal="center" vertical="center"/>
      <protection hidden="1"/>
    </xf>
    <xf numFmtId="0" fontId="23" fillId="6" borderId="1" xfId="0" applyNumberFormat="1" applyFont="1" applyFill="1" applyBorder="1" applyAlignment="1" applyProtection="1">
      <alignment horizontal="center" vertical="center" wrapText="1"/>
      <protection hidden="1"/>
    </xf>
    <xf numFmtId="1" fontId="23" fillId="6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14" xfId="0" applyFill="1" applyBorder="1" applyAlignment="1" applyProtection="1">
      <alignment horizontal="center" vertical="center"/>
      <protection hidden="1"/>
    </xf>
    <xf numFmtId="164" fontId="5" fillId="4" borderId="1" xfId="3" applyFont="1" applyFill="1" applyBorder="1" applyAlignment="1" applyProtection="1">
      <alignment horizontal="center" vertical="center" wrapText="1"/>
      <protection hidden="1"/>
    </xf>
    <xf numFmtId="166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2" fontId="23" fillId="6" borderId="1" xfId="0" applyNumberFormat="1" applyFont="1" applyFill="1" applyBorder="1" applyAlignment="1" applyProtection="1">
      <alignment horizontal="center" vertical="center" wrapText="1"/>
      <protection hidden="1"/>
    </xf>
    <xf numFmtId="1" fontId="23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164" fontId="5" fillId="4" borderId="1" xfId="3" applyFont="1" applyFill="1" applyBorder="1" applyAlignment="1" applyProtection="1">
      <alignment horizontal="center" vertical="center" wrapText="1"/>
      <protection hidden="1"/>
    </xf>
    <xf numFmtId="166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0" fontId="58" fillId="0" borderId="0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2" fontId="23" fillId="0" borderId="0" xfId="0" applyNumberFormat="1" applyFont="1" applyFill="1" applyBorder="1" applyAlignment="1">
      <alignment horizontal="right"/>
    </xf>
    <xf numFmtId="0" fontId="59" fillId="0" borderId="0" xfId="0" applyFont="1" applyAlignment="1">
      <alignment horizontal="center"/>
    </xf>
    <xf numFmtId="164" fontId="5" fillId="4" borderId="3" xfId="3" applyFont="1" applyFill="1" applyBorder="1" applyAlignment="1" applyProtection="1">
      <alignment horizontal="center" vertical="center" wrapText="1"/>
      <protection hidden="1"/>
    </xf>
    <xf numFmtId="166" fontId="5" fillId="4" borderId="3" xfId="3" applyNumberFormat="1" applyFont="1" applyFill="1" applyBorder="1" applyAlignment="1" applyProtection="1">
      <alignment horizontal="center" vertical="center" wrapText="1"/>
      <protection hidden="1"/>
    </xf>
    <xf numFmtId="0" fontId="0" fillId="4" borderId="3" xfId="0" applyNumberFormat="1" applyFont="1" applyFill="1" applyBorder="1" applyAlignment="1" applyProtection="1">
      <alignment horizontal="center" vertical="center" wrapText="1"/>
      <protection hidden="1"/>
    </xf>
    <xf numFmtId="164" fontId="5" fillId="4" borderId="1" xfId="3" applyFont="1" applyFill="1" applyBorder="1" applyAlignment="1" applyProtection="1">
      <alignment horizontal="center" vertical="center" wrapText="1"/>
      <protection hidden="1"/>
    </xf>
    <xf numFmtId="166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0" fontId="23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23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" xfId="0" applyFont="1" applyFill="1" applyBorder="1" applyAlignment="1" applyProtection="1">
      <alignment horizontal="center" vertical="center"/>
      <protection hidden="1"/>
    </xf>
    <xf numFmtId="2" fontId="5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1" xfId="0" applyNumberFormat="1" applyFill="1" applyBorder="1" applyAlignment="1" applyProtection="1">
      <alignment horizontal="center" vertical="center" wrapText="1"/>
      <protection hidden="1"/>
    </xf>
    <xf numFmtId="0" fontId="13" fillId="0" borderId="0" xfId="12"/>
    <xf numFmtId="9" fontId="60" fillId="6" borderId="9" xfId="1" applyFont="1" applyFill="1" applyBorder="1" applyAlignment="1" applyProtection="1">
      <alignment vertical="center"/>
      <protection hidden="1"/>
    </xf>
    <xf numFmtId="0" fontId="0" fillId="6" borderId="12" xfId="0" applyFill="1" applyBorder="1" applyAlignment="1" applyProtection="1">
      <alignment vertical="center"/>
      <protection hidden="1"/>
    </xf>
    <xf numFmtId="0" fontId="0" fillId="6" borderId="14" xfId="0" applyFill="1" applyBorder="1" applyAlignment="1" applyProtection="1">
      <alignment vertical="center"/>
      <protection hidden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59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36" fillId="5" borderId="1" xfId="5" applyNumberFormat="1" applyFont="1" applyFill="1" applyBorder="1" applyAlignment="1" applyProtection="1">
      <alignment horizontal="center" vertical="center" wrapText="1"/>
      <protection hidden="1"/>
    </xf>
    <xf numFmtId="0" fontId="6" fillId="6" borderId="3" xfId="0" applyNumberFormat="1" applyFont="1" applyFill="1" applyBorder="1" applyAlignment="1" applyProtection="1">
      <alignment horizontal="left" vertical="center" wrapText="1" indent="1"/>
      <protection hidden="1"/>
    </xf>
    <xf numFmtId="2" fontId="23" fillId="6" borderId="1" xfId="0" applyNumberFormat="1" applyFont="1" applyFill="1" applyBorder="1" applyAlignment="1" applyProtection="1">
      <alignment horizontal="center" vertical="center"/>
      <protection hidden="1"/>
    </xf>
    <xf numFmtId="1" fontId="23" fillId="6" borderId="3" xfId="0" applyNumberFormat="1" applyFont="1" applyFill="1" applyBorder="1" applyAlignment="1" applyProtection="1">
      <alignment horizontal="center" vertical="center"/>
      <protection hidden="1"/>
    </xf>
    <xf numFmtId="164" fontId="5" fillId="6" borderId="1" xfId="3" applyFont="1" applyFill="1" applyBorder="1" applyAlignment="1" applyProtection="1">
      <alignment horizontal="center" vertical="center" wrapText="1"/>
      <protection hidden="1"/>
    </xf>
    <xf numFmtId="166" fontId="5" fillId="6" borderId="1" xfId="3" applyNumberFormat="1" applyFont="1" applyFill="1" applyBorder="1" applyAlignment="1" applyProtection="1">
      <alignment horizontal="center" vertical="center" wrapText="1"/>
      <protection hidden="1"/>
    </xf>
    <xf numFmtId="0" fontId="23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3" xfId="0" applyNumberFormat="1" applyFont="1" applyFill="1" applyBorder="1" applyAlignment="1" applyProtection="1">
      <alignment horizontal="center" vertical="center" wrapText="1"/>
      <protection hidden="1"/>
    </xf>
    <xf numFmtId="2" fontId="23" fillId="5" borderId="1" xfId="0" applyNumberFormat="1" applyFont="1" applyFill="1" applyBorder="1" applyAlignment="1" applyProtection="1">
      <alignment horizontal="center" vertical="center"/>
      <protection hidden="1"/>
    </xf>
    <xf numFmtId="0" fontId="6" fillId="5" borderId="3" xfId="0" applyNumberFormat="1" applyFont="1" applyFill="1" applyBorder="1" applyAlignment="1" applyProtection="1">
      <alignment horizontal="center" vertical="center" wrapText="1"/>
      <protection hidden="1"/>
    </xf>
    <xf numFmtId="166" fontId="5" fillId="5" borderId="1" xfId="3" applyNumberFormat="1" applyFont="1" applyFill="1" applyBorder="1" applyAlignment="1" applyProtection="1">
      <alignment horizontal="center" vertical="center" wrapText="1"/>
      <protection hidden="1"/>
    </xf>
    <xf numFmtId="164" fontId="5" fillId="5" borderId="1" xfId="3" applyFont="1" applyFill="1" applyBorder="1" applyAlignment="1" applyProtection="1">
      <alignment horizontal="center" vertical="center" wrapText="1"/>
      <protection hidden="1"/>
    </xf>
    <xf numFmtId="1" fontId="23" fillId="5" borderId="3" xfId="0" applyNumberFormat="1" applyFont="1" applyFill="1" applyBorder="1" applyAlignment="1" applyProtection="1">
      <alignment horizontal="center" vertical="center"/>
      <protection hidden="1"/>
    </xf>
    <xf numFmtId="0" fontId="6" fillId="5" borderId="3" xfId="0" applyNumberFormat="1" applyFont="1" applyFill="1" applyBorder="1" applyAlignment="1" applyProtection="1">
      <alignment horizontal="left" vertical="center" wrapText="1" indent="1"/>
      <protection hidden="1"/>
    </xf>
    <xf numFmtId="166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1" fontId="23" fillId="6" borderId="3" xfId="0" applyNumberFormat="1" applyFont="1" applyFill="1" applyBorder="1" applyAlignment="1" applyProtection="1">
      <alignment horizontal="center" vertical="center"/>
      <protection hidden="1"/>
    </xf>
    <xf numFmtId="166" fontId="5" fillId="6" borderId="3" xfId="3" applyNumberFormat="1" applyFont="1" applyFill="1" applyBorder="1" applyAlignment="1" applyProtection="1">
      <alignment horizontal="center" vertical="center" wrapText="1"/>
      <protection hidden="1"/>
    </xf>
    <xf numFmtId="166" fontId="5" fillId="6" borderId="5" xfId="3" applyNumberFormat="1" applyFont="1" applyFill="1" applyBorder="1" applyAlignment="1" applyProtection="1">
      <alignment horizontal="center" vertical="center" wrapText="1"/>
      <protection hidden="1"/>
    </xf>
    <xf numFmtId="166" fontId="5" fillId="6" borderId="2" xfId="3" applyNumberFormat="1" applyFont="1" applyFill="1" applyBorder="1" applyAlignment="1" applyProtection="1">
      <alignment horizontal="center" vertical="center" wrapText="1"/>
      <protection hidden="1"/>
    </xf>
    <xf numFmtId="164" fontId="5" fillId="6" borderId="3" xfId="3" applyFont="1" applyFill="1" applyBorder="1" applyAlignment="1" applyProtection="1">
      <alignment horizontal="center" vertical="center" wrapText="1"/>
      <protection hidden="1"/>
    </xf>
    <xf numFmtId="164" fontId="5" fillId="6" borderId="5" xfId="3" applyFont="1" applyFill="1" applyBorder="1" applyAlignment="1" applyProtection="1">
      <alignment horizontal="center" vertical="center" wrapText="1"/>
      <protection hidden="1"/>
    </xf>
    <xf numFmtId="164" fontId="5" fillId="6" borderId="2" xfId="3" applyFont="1" applyFill="1" applyBorder="1" applyAlignment="1" applyProtection="1">
      <alignment horizontal="center" vertical="center" wrapText="1"/>
      <protection hidden="1"/>
    </xf>
    <xf numFmtId="2" fontId="23" fillId="6" borderId="1" xfId="0" applyNumberFormat="1" applyFont="1" applyFill="1" applyBorder="1" applyAlignment="1" applyProtection="1">
      <alignment horizontal="center" vertical="center"/>
      <protection hidden="1"/>
    </xf>
    <xf numFmtId="2" fontId="23" fillId="6" borderId="3" xfId="0" applyNumberFormat="1" applyFont="1" applyFill="1" applyBorder="1" applyAlignment="1" applyProtection="1">
      <alignment horizontal="center" vertical="center"/>
      <protection hidden="1"/>
    </xf>
    <xf numFmtId="2" fontId="23" fillId="6" borderId="2" xfId="0" applyNumberFormat="1" applyFont="1" applyFill="1" applyBorder="1" applyAlignment="1" applyProtection="1">
      <alignment horizontal="center" vertical="center"/>
      <protection hidden="1"/>
    </xf>
    <xf numFmtId="2" fontId="23" fillId="6" borderId="9" xfId="0" applyNumberFormat="1" applyFont="1" applyFill="1" applyBorder="1" applyAlignment="1" applyProtection="1">
      <alignment horizontal="center" vertical="center"/>
      <protection hidden="1"/>
    </xf>
    <xf numFmtId="0" fontId="37" fillId="5" borderId="5" xfId="5" applyNumberFormat="1" applyFont="1" applyFill="1" applyBorder="1" applyAlignment="1" applyProtection="1">
      <alignment horizontal="center" vertical="center" wrapText="1"/>
      <protection hidden="1"/>
    </xf>
    <xf numFmtId="1" fontId="23" fillId="6" borderId="5" xfId="0" applyNumberFormat="1" applyFont="1" applyFill="1" applyBorder="1" applyAlignment="1" applyProtection="1">
      <alignment horizontal="center" vertical="center"/>
      <protection hidden="1"/>
    </xf>
    <xf numFmtId="2" fontId="23" fillId="6" borderId="5" xfId="0" applyNumberFormat="1" applyFont="1" applyFill="1" applyBorder="1" applyAlignment="1" applyProtection="1">
      <alignment horizontal="center" vertical="center"/>
      <protection hidden="1"/>
    </xf>
    <xf numFmtId="2" fontId="23" fillId="6" borderId="3" xfId="0" applyNumberFormat="1" applyFont="1" applyFill="1" applyBorder="1" applyAlignment="1" applyProtection="1">
      <alignment horizontal="left" vertical="center" indent="1"/>
      <protection hidden="1"/>
    </xf>
    <xf numFmtId="2" fontId="23" fillId="6" borderId="5" xfId="0" applyNumberFormat="1" applyFont="1" applyFill="1" applyBorder="1" applyAlignment="1" applyProtection="1">
      <alignment horizontal="left" vertical="center" indent="1"/>
      <protection hidden="1"/>
    </xf>
    <xf numFmtId="164" fontId="5" fillId="6" borderId="3" xfId="3" applyFont="1" applyFill="1" applyBorder="1" applyAlignment="1" applyProtection="1">
      <alignment vertical="center" wrapText="1"/>
      <protection hidden="1"/>
    </xf>
    <xf numFmtId="0" fontId="23" fillId="4" borderId="0" xfId="0" applyFont="1" applyFill="1" applyAlignment="1">
      <alignment horizontal="left"/>
    </xf>
    <xf numFmtId="0" fontId="0" fillId="5" borderId="0" xfId="0" applyFill="1"/>
    <xf numFmtId="0" fontId="0" fillId="5" borderId="9" xfId="0" applyFill="1" applyBorder="1" applyProtection="1">
      <protection hidden="1"/>
    </xf>
    <xf numFmtId="164" fontId="5" fillId="6" borderId="5" xfId="3" applyFont="1" applyFill="1" applyBorder="1" applyAlignment="1" applyProtection="1">
      <alignment vertical="center" wrapText="1"/>
      <protection hidden="1"/>
    </xf>
    <xf numFmtId="2" fontId="23" fillId="6" borderId="5" xfId="0" applyNumberFormat="1" applyFont="1" applyFill="1" applyBorder="1" applyAlignment="1" applyProtection="1">
      <alignment vertical="center"/>
      <protection hidden="1"/>
    </xf>
    <xf numFmtId="2" fontId="23" fillId="6" borderId="0" xfId="0" applyNumberFormat="1" applyFont="1" applyFill="1" applyBorder="1" applyAlignment="1" applyProtection="1">
      <alignment horizontal="center" vertical="center"/>
      <protection hidden="1"/>
    </xf>
    <xf numFmtId="2" fontId="23" fillId="5" borderId="13" xfId="0" applyNumberFormat="1" applyFont="1" applyFill="1" applyBorder="1" applyAlignment="1" applyProtection="1">
      <alignment horizontal="center" vertical="center"/>
      <protection hidden="1"/>
    </xf>
    <xf numFmtId="1" fontId="23" fillId="5" borderId="13" xfId="0" applyNumberFormat="1" applyFont="1" applyFill="1" applyBorder="1" applyAlignment="1" applyProtection="1">
      <alignment horizontal="center" vertical="center"/>
      <protection hidden="1"/>
    </xf>
    <xf numFmtId="2" fontId="23" fillId="5" borderId="13" xfId="0" applyNumberFormat="1" applyFont="1" applyFill="1" applyBorder="1" applyAlignment="1" applyProtection="1">
      <alignment horizontal="left" vertical="center" indent="1"/>
      <protection hidden="1"/>
    </xf>
    <xf numFmtId="164" fontId="5" fillId="5" borderId="13" xfId="3" applyFont="1" applyFill="1" applyBorder="1" applyAlignment="1" applyProtection="1">
      <alignment vertical="center" wrapText="1"/>
      <protection hidden="1"/>
    </xf>
    <xf numFmtId="166" fontId="5" fillId="5" borderId="13" xfId="3" applyNumberFormat="1" applyFont="1" applyFill="1" applyBorder="1" applyAlignment="1" applyProtection="1">
      <alignment horizontal="center" vertical="center" wrapText="1"/>
      <protection hidden="1"/>
    </xf>
    <xf numFmtId="2" fontId="23" fillId="5" borderId="13" xfId="0" applyNumberFormat="1" applyFont="1" applyFill="1" applyBorder="1" applyAlignment="1" applyProtection="1">
      <alignment vertical="center"/>
      <protection hidden="1"/>
    </xf>
    <xf numFmtId="2" fontId="23" fillId="5" borderId="14" xfId="0" applyNumberFormat="1" applyFont="1" applyFill="1" applyBorder="1" applyAlignment="1" applyProtection="1">
      <alignment horizontal="center" vertical="center"/>
      <protection hidden="1"/>
    </xf>
    <xf numFmtId="2" fontId="23" fillId="6" borderId="10" xfId="0" applyNumberFormat="1" applyFont="1" applyFill="1" applyBorder="1" applyAlignment="1" applyProtection="1">
      <alignment horizontal="center" vertical="center"/>
      <protection hidden="1"/>
    </xf>
    <xf numFmtId="2" fontId="23" fillId="6" borderId="10" xfId="0" applyNumberFormat="1" applyFont="1" applyFill="1" applyBorder="1" applyAlignment="1" applyProtection="1">
      <alignment horizontal="left" vertical="center" indent="1"/>
      <protection hidden="1"/>
    </xf>
    <xf numFmtId="2" fontId="23" fillId="6" borderId="14" xfId="0" applyNumberFormat="1" applyFont="1" applyFill="1" applyBorder="1" applyAlignment="1" applyProtection="1">
      <alignment horizontal="center" vertical="center"/>
      <protection hidden="1"/>
    </xf>
    <xf numFmtId="164" fontId="5" fillId="5" borderId="13" xfId="3" applyFont="1" applyFill="1" applyBorder="1" applyAlignment="1" applyProtection="1">
      <alignment horizontal="center" vertical="center" wrapText="1"/>
      <protection hidden="1"/>
    </xf>
    <xf numFmtId="0" fontId="22" fillId="5" borderId="0" xfId="5" applyNumberFormat="1" applyFont="1" applyFill="1" applyBorder="1" applyAlignment="1" applyProtection="1">
      <alignment vertical="center" wrapText="1"/>
      <protection hidden="1"/>
    </xf>
    <xf numFmtId="2" fontId="23" fillId="6" borderId="6" xfId="0" applyNumberFormat="1" applyFont="1" applyFill="1" applyBorder="1" applyAlignment="1" applyProtection="1">
      <alignment horizontal="center" vertical="center"/>
      <protection hidden="1"/>
    </xf>
    <xf numFmtId="0" fontId="22" fillId="5" borderId="12" xfId="5" applyNumberFormat="1" applyFont="1" applyFill="1" applyBorder="1" applyAlignment="1" applyProtection="1">
      <alignment horizontal="left" vertical="center" wrapText="1" indent="1"/>
      <protection hidden="1"/>
    </xf>
    <xf numFmtId="2" fontId="23" fillId="6" borderId="7" xfId="0" applyNumberFormat="1" applyFont="1" applyFill="1" applyBorder="1" applyAlignment="1" applyProtection="1">
      <alignment horizontal="center" vertical="center"/>
      <protection hidden="1"/>
    </xf>
    <xf numFmtId="2" fontId="23" fillId="6" borderId="8" xfId="0" applyNumberFormat="1" applyFont="1" applyFill="1" applyBorder="1" applyAlignment="1" applyProtection="1">
      <alignment horizontal="center" vertical="center"/>
      <protection hidden="1"/>
    </xf>
    <xf numFmtId="0" fontId="37" fillId="5" borderId="5" xfId="5" applyNumberFormat="1" applyFont="1" applyFill="1" applyBorder="1" applyAlignment="1" applyProtection="1">
      <alignment vertical="center" wrapText="1"/>
      <protection hidden="1"/>
    </xf>
    <xf numFmtId="0" fontId="22" fillId="5" borderId="6" xfId="5" applyNumberFormat="1" applyFont="1" applyFill="1" applyBorder="1" applyAlignment="1" applyProtection="1">
      <alignment vertical="center" wrapText="1"/>
      <protection hidden="1"/>
    </xf>
    <xf numFmtId="0" fontId="0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2" xfId="0" applyNumberFormat="1" applyFont="1" applyFill="1" applyBorder="1" applyAlignment="1" applyProtection="1">
      <alignment horizontal="center" vertical="center" wrapText="1"/>
      <protection hidden="1"/>
    </xf>
    <xf numFmtId="2" fontId="0" fillId="4" borderId="1" xfId="0" applyNumberFormat="1" applyFill="1" applyBorder="1" applyAlignment="1" applyProtection="1">
      <alignment horizontal="center" vertical="center"/>
      <protection hidden="1"/>
    </xf>
    <xf numFmtId="164" fontId="5" fillId="4" borderId="1" xfId="3" applyFont="1" applyFill="1" applyBorder="1" applyAlignment="1" applyProtection="1">
      <alignment horizontal="center" vertical="center" wrapText="1"/>
      <protection hidden="1"/>
    </xf>
    <xf numFmtId="166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0" fontId="0" fillId="4" borderId="1" xfId="0" applyNumberFormat="1" applyFont="1" applyFill="1" applyBorder="1" applyAlignment="1" applyProtection="1">
      <alignment horizontal="center" vertical="center" wrapText="1"/>
      <protection hidden="1"/>
    </xf>
    <xf numFmtId="167" fontId="23" fillId="0" borderId="0" xfId="0" applyNumberFormat="1" applyFont="1" applyFill="1" applyBorder="1" applyAlignment="1">
      <alignment horizontal="right"/>
    </xf>
    <xf numFmtId="9" fontId="45" fillId="5" borderId="0" xfId="2" applyNumberFormat="1" applyFont="1" applyFill="1" applyBorder="1" applyAlignment="1" applyProtection="1">
      <alignment horizontal="center" vertical="center"/>
      <protection locked="0"/>
    </xf>
    <xf numFmtId="0" fontId="46" fillId="10" borderId="11" xfId="0" applyFont="1" applyFill="1" applyBorder="1" applyAlignment="1" applyProtection="1">
      <alignment horizontal="left" vertical="center" wrapText="1"/>
      <protection hidden="1"/>
    </xf>
    <xf numFmtId="0" fontId="46" fillId="10" borderId="15" xfId="0" applyFont="1" applyFill="1" applyBorder="1" applyAlignment="1" applyProtection="1">
      <alignment horizontal="left" vertical="center" wrapText="1"/>
      <protection hidden="1"/>
    </xf>
    <xf numFmtId="0" fontId="44" fillId="17" borderId="1" xfId="0" applyFont="1" applyFill="1" applyBorder="1" applyAlignment="1" applyProtection="1">
      <alignment horizontal="center" vertical="center"/>
      <protection locked="0"/>
    </xf>
    <xf numFmtId="9" fontId="44" fillId="17" borderId="1" xfId="0" applyNumberFormat="1" applyFont="1" applyFill="1" applyBorder="1" applyAlignment="1" applyProtection="1">
      <alignment horizontal="center" vertical="center"/>
      <protection locked="0"/>
    </xf>
    <xf numFmtId="0" fontId="31" fillId="10" borderId="6" xfId="0" applyFont="1" applyFill="1" applyBorder="1" applyAlignment="1" applyProtection="1">
      <alignment horizontal="right" vertical="center"/>
      <protection hidden="1"/>
    </xf>
    <xf numFmtId="14" fontId="31" fillId="10" borderId="6" xfId="0" applyNumberFormat="1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Alignment="1" applyProtection="1">
      <alignment horizontal="center"/>
      <protection hidden="1"/>
    </xf>
    <xf numFmtId="0" fontId="44" fillId="17" borderId="1" xfId="0" applyFont="1" applyFill="1" applyBorder="1" applyAlignment="1" applyProtection="1">
      <alignment horizontal="right" vertical="center"/>
      <protection hidden="1"/>
    </xf>
    <xf numFmtId="0" fontId="5" fillId="4" borderId="3" xfId="0" applyFont="1" applyFill="1" applyBorder="1" applyAlignment="1" applyProtection="1">
      <alignment horizontal="center"/>
      <protection hidden="1"/>
    </xf>
    <xf numFmtId="0" fontId="5" fillId="4" borderId="5" xfId="0" applyFont="1" applyFill="1" applyBorder="1" applyAlignment="1" applyProtection="1">
      <alignment horizontal="center"/>
      <protection hidden="1"/>
    </xf>
    <xf numFmtId="0" fontId="47" fillId="10" borderId="15" xfId="0" applyFont="1" applyFill="1" applyBorder="1" applyAlignment="1" applyProtection="1">
      <alignment horizontal="right" vertical="center" wrapText="1"/>
      <protection locked="0" hidden="1"/>
    </xf>
    <xf numFmtId="0" fontId="5" fillId="4" borderId="1" xfId="0" applyFont="1" applyFill="1" applyBorder="1" applyAlignment="1" applyProtection="1">
      <alignment horizontal="center"/>
      <protection hidden="1"/>
    </xf>
    <xf numFmtId="0" fontId="5" fillId="4" borderId="2" xfId="0" applyFont="1" applyFill="1" applyBorder="1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0" fillId="4" borderId="2" xfId="0" applyFill="1" applyBorder="1" applyAlignment="1" applyProtection="1">
      <alignment horizontal="center" vertical="center"/>
      <protection hidden="1"/>
    </xf>
    <xf numFmtId="0" fontId="5" fillId="4" borderId="12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12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14" xfId="0" applyNumberFormat="1" applyFont="1" applyFill="1" applyBorder="1" applyAlignment="1" applyProtection="1">
      <alignment horizontal="center" vertical="center" wrapText="1"/>
      <protection hidden="1"/>
    </xf>
    <xf numFmtId="0" fontId="23" fillId="6" borderId="12" xfId="0" applyNumberFormat="1" applyFont="1" applyFill="1" applyBorder="1" applyAlignment="1" applyProtection="1">
      <alignment horizontal="center" vertical="center" wrapText="1"/>
      <protection hidden="1"/>
    </xf>
    <xf numFmtId="0" fontId="23" fillId="6" borderId="14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14" xfId="0" applyFill="1" applyBorder="1" applyAlignment="1" applyProtection="1">
      <alignment horizontal="center" vertical="center"/>
      <protection hidden="1"/>
    </xf>
    <xf numFmtId="0" fontId="0" fillId="6" borderId="3" xfId="0" applyFill="1" applyBorder="1" applyAlignment="1" applyProtection="1">
      <alignment horizontal="center" vertical="center"/>
      <protection hidden="1"/>
    </xf>
    <xf numFmtId="0" fontId="0" fillId="6" borderId="5" xfId="0" applyFill="1" applyBorder="1" applyAlignment="1" applyProtection="1">
      <alignment horizontal="center" vertical="center"/>
      <protection hidden="1"/>
    </xf>
    <xf numFmtId="0" fontId="0" fillId="6" borderId="2" xfId="0" applyFill="1" applyBorder="1" applyAlignment="1" applyProtection="1">
      <alignment horizontal="center" vertical="center"/>
      <protection hidden="1"/>
    </xf>
    <xf numFmtId="0" fontId="0" fillId="6" borderId="9" xfId="0" applyFill="1" applyBorder="1" applyAlignment="1" applyProtection="1">
      <alignment horizontal="center" vertical="center"/>
      <protection hidden="1"/>
    </xf>
    <xf numFmtId="0" fontId="0" fillId="6" borderId="7" xfId="0" applyFill="1" applyBorder="1" applyAlignment="1" applyProtection="1">
      <alignment horizontal="center" vertical="center"/>
      <protection hidden="1"/>
    </xf>
    <xf numFmtId="0" fontId="5" fillId="6" borderId="3" xfId="0" applyNumberFormat="1" applyFont="1" applyFill="1" applyBorder="1" applyAlignment="1" applyProtection="1">
      <alignment horizontal="left" vertical="center" wrapText="1" indent="1"/>
      <protection hidden="1"/>
    </xf>
    <xf numFmtId="0" fontId="5" fillId="6" borderId="5" xfId="0" applyNumberFormat="1" applyFont="1" applyFill="1" applyBorder="1" applyAlignment="1" applyProtection="1">
      <alignment horizontal="left" vertical="center" wrapText="1" indent="1"/>
      <protection hidden="1"/>
    </xf>
    <xf numFmtId="0" fontId="5" fillId="6" borderId="2" xfId="0" applyNumberFormat="1" applyFont="1" applyFill="1" applyBorder="1" applyAlignment="1" applyProtection="1">
      <alignment horizontal="left" vertical="center" wrapText="1" indent="1"/>
      <protection hidden="1"/>
    </xf>
    <xf numFmtId="164" fontId="5" fillId="4" borderId="3" xfId="3" applyFont="1" applyFill="1" applyBorder="1" applyAlignment="1" applyProtection="1">
      <alignment horizontal="center" vertical="center" wrapText="1"/>
      <protection hidden="1"/>
    </xf>
    <xf numFmtId="164" fontId="5" fillId="4" borderId="5" xfId="3" applyFont="1" applyFill="1" applyBorder="1" applyAlignment="1" applyProtection="1">
      <alignment horizontal="center" vertical="center" wrapText="1"/>
      <protection hidden="1"/>
    </xf>
    <xf numFmtId="164" fontId="5" fillId="4" borderId="2" xfId="3" applyFont="1" applyFill="1" applyBorder="1" applyAlignment="1" applyProtection="1">
      <alignment horizontal="center" vertical="center" wrapText="1"/>
      <protection hidden="1"/>
    </xf>
    <xf numFmtId="166" fontId="5" fillId="4" borderId="3" xfId="3" applyNumberFormat="1" applyFont="1" applyFill="1" applyBorder="1" applyAlignment="1" applyProtection="1">
      <alignment horizontal="center" vertical="center" wrapText="1"/>
      <protection hidden="1"/>
    </xf>
    <xf numFmtId="166" fontId="5" fillId="4" borderId="5" xfId="3" applyNumberFormat="1" applyFont="1" applyFill="1" applyBorder="1" applyAlignment="1" applyProtection="1">
      <alignment horizontal="center" vertical="center" wrapText="1"/>
      <protection hidden="1"/>
    </xf>
    <xf numFmtId="166" fontId="5" fillId="4" borderId="2" xfId="3" applyNumberFormat="1" applyFont="1" applyFill="1" applyBorder="1" applyAlignment="1" applyProtection="1">
      <alignment horizontal="center" vertical="center" wrapText="1"/>
      <protection hidden="1"/>
    </xf>
    <xf numFmtId="0" fontId="0" fillId="4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3" xfId="0" applyFill="1" applyBorder="1" applyAlignment="1" applyProtection="1">
      <alignment horizontal="center"/>
      <protection hidden="1"/>
    </xf>
    <xf numFmtId="0" fontId="0" fillId="4" borderId="5" xfId="0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/>
      <protection hidden="1"/>
    </xf>
    <xf numFmtId="0" fontId="0" fillId="4" borderId="1" xfId="0" applyFill="1" applyBorder="1" applyAlignment="1" applyProtection="1">
      <alignment horizontal="center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hidden="1"/>
    </xf>
    <xf numFmtId="0" fontId="0" fillId="6" borderId="3" xfId="0" applyFill="1" applyBorder="1" applyAlignment="1" applyProtection="1">
      <alignment horizontal="left" vertical="center" indent="1"/>
      <protection hidden="1"/>
    </xf>
    <xf numFmtId="0" fontId="0" fillId="6" borderId="2" xfId="0" applyFill="1" applyBorder="1" applyAlignment="1" applyProtection="1">
      <alignment horizontal="left" vertical="center" indent="1"/>
      <protection hidden="1"/>
    </xf>
    <xf numFmtId="0" fontId="48" fillId="10" borderId="15" xfId="0" applyFont="1" applyFill="1" applyBorder="1" applyAlignment="1" applyProtection="1">
      <alignment horizontal="center" vertical="center" wrapText="1"/>
      <protection locked="0" hidden="1"/>
    </xf>
    <xf numFmtId="0" fontId="22" fillId="14" borderId="12" xfId="0" applyFont="1" applyFill="1" applyBorder="1" applyAlignment="1" applyProtection="1">
      <alignment horizontal="center" vertical="center" wrapText="1"/>
      <protection hidden="1"/>
    </xf>
    <xf numFmtId="0" fontId="22" fillId="14" borderId="14" xfId="0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 applyProtection="1">
      <alignment horizont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2" fontId="5" fillId="4" borderId="3" xfId="3" applyNumberFormat="1" applyFont="1" applyFill="1" applyBorder="1" applyAlignment="1" applyProtection="1">
      <alignment horizontal="center" vertical="center" wrapText="1"/>
      <protection hidden="1"/>
    </xf>
    <xf numFmtId="2" fontId="5" fillId="4" borderId="2" xfId="3" applyNumberFormat="1" applyFont="1" applyFill="1" applyBorder="1" applyAlignment="1" applyProtection="1">
      <alignment horizontal="center" vertical="center" wrapText="1"/>
      <protection hidden="1"/>
    </xf>
    <xf numFmtId="2" fontId="5" fillId="0" borderId="3" xfId="0" applyNumberFormat="1" applyFont="1" applyFill="1" applyBorder="1" applyAlignment="1" applyProtection="1">
      <alignment horizontal="center" vertical="center"/>
      <protection hidden="1"/>
    </xf>
    <xf numFmtId="2" fontId="5" fillId="0" borderId="5" xfId="0" applyNumberFormat="1" applyFont="1" applyFill="1" applyBorder="1" applyAlignment="1" applyProtection="1">
      <alignment horizontal="center" vertical="center"/>
      <protection hidden="1"/>
    </xf>
    <xf numFmtId="2" fontId="5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 wrapText="1"/>
      <protection hidden="1"/>
    </xf>
    <xf numFmtId="2" fontId="5" fillId="4" borderId="5" xfId="3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NumberFormat="1" applyFill="1" applyBorder="1" applyAlignment="1" applyProtection="1">
      <alignment horizontal="center" vertical="center" wrapText="1"/>
      <protection hidden="1"/>
    </xf>
    <xf numFmtId="0" fontId="0" fillId="0" borderId="5" xfId="0" applyFill="1" applyBorder="1" applyAlignment="1" applyProtection="1">
      <alignment horizontal="center"/>
      <protection hidden="1"/>
    </xf>
    <xf numFmtId="0" fontId="0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1" xfId="0" applyNumberFormat="1" applyFont="1" applyFill="1" applyBorder="1" applyAlignment="1" applyProtection="1">
      <alignment horizontal="left" vertical="center" wrapText="1"/>
      <protection hidden="1"/>
    </xf>
    <xf numFmtId="0" fontId="0" fillId="0" borderId="1" xfId="0" applyFont="1" applyBorder="1" applyAlignment="1" applyProtection="1">
      <alignment horizontal="center" vertical="center" wrapText="1"/>
      <protection hidden="1"/>
    </xf>
    <xf numFmtId="0" fontId="4" fillId="4" borderId="3" xfId="2" applyFill="1" applyBorder="1" applyAlignment="1" applyProtection="1">
      <alignment horizontal="center" vertical="center" wrapText="1"/>
      <protection hidden="1"/>
    </xf>
    <xf numFmtId="0" fontId="4" fillId="4" borderId="5" xfId="2" applyFill="1" applyBorder="1" applyAlignment="1" applyProtection="1">
      <alignment horizontal="center" vertical="center" wrapText="1"/>
      <protection hidden="1"/>
    </xf>
    <xf numFmtId="0" fontId="4" fillId="4" borderId="2" xfId="2" applyFill="1" applyBorder="1" applyAlignment="1" applyProtection="1">
      <alignment horizontal="center" vertical="center" wrapText="1"/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1" xfId="0" applyNumberFormat="1" applyFont="1" applyFill="1" applyBorder="1" applyAlignment="1" applyProtection="1">
      <alignment horizontal="left" vertical="center" wrapText="1" indent="1"/>
      <protection hidden="1"/>
    </xf>
    <xf numFmtId="0" fontId="0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1" xfId="0" applyNumberFormat="1" applyFont="1" applyFill="1" applyBorder="1" applyAlignment="1" applyProtection="1">
      <alignment horizontal="center" vertical="center" wrapText="1"/>
      <protection hidden="1"/>
    </xf>
    <xf numFmtId="164" fontId="5" fillId="4" borderId="1" xfId="3" applyFont="1" applyFill="1" applyBorder="1" applyAlignment="1" applyProtection="1">
      <alignment horizontal="center" vertical="center" wrapText="1"/>
      <protection hidden="1"/>
    </xf>
    <xf numFmtId="166" fontId="5" fillId="4" borderId="1" xfId="3" applyNumberFormat="1" applyFont="1" applyFill="1" applyBorder="1" applyAlignment="1" applyProtection="1">
      <alignment horizontal="center" vertical="center" wrapText="1"/>
      <protection hidden="1"/>
    </xf>
    <xf numFmtId="2" fontId="0" fillId="4" borderId="1" xfId="0" applyNumberFormat="1" applyFill="1" applyBorder="1" applyAlignment="1" applyProtection="1">
      <alignment horizontal="center" vertical="center"/>
      <protection hidden="1"/>
    </xf>
    <xf numFmtId="2" fontId="0" fillId="4" borderId="3" xfId="0" applyNumberFormat="1" applyFill="1" applyBorder="1" applyAlignment="1" applyProtection="1">
      <alignment horizontal="center" vertical="center"/>
      <protection hidden="1"/>
    </xf>
    <xf numFmtId="2" fontId="0" fillId="4" borderId="2" xfId="0" applyNumberFormat="1" applyFill="1" applyBorder="1" applyAlignment="1" applyProtection="1">
      <alignment horizontal="center" vertical="center"/>
      <protection hidden="1"/>
    </xf>
    <xf numFmtId="0" fontId="14" fillId="0" borderId="3" xfId="0" applyFont="1" applyFill="1" applyBorder="1" applyAlignment="1" applyProtection="1">
      <alignment horizontal="center" vertical="center"/>
      <protection hidden="1"/>
    </xf>
    <xf numFmtId="0" fontId="14" fillId="0" borderId="5" xfId="0" applyFont="1" applyFill="1" applyBorder="1" applyAlignment="1" applyProtection="1">
      <alignment horizontal="center" vertical="center"/>
      <protection hidden="1"/>
    </xf>
    <xf numFmtId="0" fontId="14" fillId="0" borderId="12" xfId="0" applyFont="1" applyFill="1" applyBorder="1" applyAlignment="1" applyProtection="1">
      <alignment horizontal="center" vertical="center"/>
      <protection hidden="1"/>
    </xf>
    <xf numFmtId="0" fontId="14" fillId="0" borderId="14" xfId="0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4" fillId="0" borderId="9" xfId="0" applyFont="1" applyFill="1" applyBorder="1" applyAlignment="1" applyProtection="1">
      <alignment horizontal="center" vertical="center"/>
      <protection hidden="1"/>
    </xf>
    <xf numFmtId="0" fontId="14" fillId="0" borderId="7" xfId="0" applyFont="1" applyFill="1" applyBorder="1" applyAlignment="1" applyProtection="1">
      <alignment horizontal="center" vertical="center"/>
      <protection hidden="1"/>
    </xf>
    <xf numFmtId="0" fontId="14" fillId="0" borderId="10" xfId="0" applyFont="1" applyFill="1" applyBorder="1" applyAlignment="1" applyProtection="1">
      <alignment horizontal="center" vertical="center"/>
      <protection hidden="1"/>
    </xf>
    <xf numFmtId="0" fontId="14" fillId="0" borderId="8" xfId="0" applyFont="1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center" vertical="center" wrapText="1"/>
      <protection hidden="1"/>
    </xf>
    <xf numFmtId="0" fontId="0" fillId="0" borderId="2" xfId="0" applyFill="1" applyBorder="1" applyAlignment="1" applyProtection="1">
      <alignment horizontal="center" vertical="center" wrapText="1"/>
      <protection hidden="1"/>
    </xf>
    <xf numFmtId="2" fontId="5" fillId="4" borderId="3" xfId="0" applyNumberFormat="1" applyFont="1" applyFill="1" applyBorder="1" applyAlignment="1" applyProtection="1">
      <alignment horizontal="center" vertical="center"/>
      <protection hidden="1"/>
    </xf>
    <xf numFmtId="2" fontId="5" fillId="4" borderId="2" xfId="0" applyNumberFormat="1" applyFont="1" applyFill="1" applyBorder="1" applyAlignment="1" applyProtection="1">
      <alignment horizontal="center" vertical="center"/>
      <protection hidden="1"/>
    </xf>
    <xf numFmtId="0" fontId="5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5" xfId="0" applyNumberFormat="1" applyFont="1" applyFill="1" applyBorder="1" applyAlignment="1" applyProtection="1">
      <alignment horizontal="center" vertical="center" wrapText="1"/>
      <protection hidden="1"/>
    </xf>
    <xf numFmtId="2" fontId="0" fillId="4" borderId="5" xfId="0" applyNumberFormat="1" applyFill="1" applyBorder="1" applyAlignment="1" applyProtection="1">
      <alignment horizontal="center" vertical="center"/>
      <protection hidden="1"/>
    </xf>
    <xf numFmtId="0" fontId="14" fillId="0" borderId="11" xfId="0" applyFont="1" applyFill="1" applyBorder="1" applyAlignment="1" applyProtection="1">
      <alignment horizontal="center" vertical="center"/>
      <protection hidden="1"/>
    </xf>
    <xf numFmtId="0" fontId="14" fillId="0" borderId="16" xfId="0" applyFont="1" applyFill="1" applyBorder="1" applyAlignment="1" applyProtection="1">
      <alignment horizontal="center" vertical="center"/>
      <protection hidden="1"/>
    </xf>
    <xf numFmtId="0" fontId="5" fillId="4" borderId="3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3" xfId="0" applyNumberFormat="1" applyFont="1" applyFill="1" applyBorder="1" applyAlignment="1" applyProtection="1">
      <alignment horizontal="left" vertical="center" wrapText="1" indent="1"/>
      <protection hidden="1"/>
    </xf>
    <xf numFmtId="0" fontId="0" fillId="4" borderId="2" xfId="0" applyNumberFormat="1" applyFont="1" applyFill="1" applyBorder="1" applyAlignment="1" applyProtection="1">
      <alignment horizontal="left" vertical="center" wrapText="1" indent="1"/>
      <protection hidden="1"/>
    </xf>
    <xf numFmtId="0" fontId="25" fillId="0" borderId="1" xfId="0" applyFont="1" applyFill="1" applyBorder="1" applyAlignment="1" applyProtection="1">
      <alignment horizontal="center" vertical="center"/>
      <protection hidden="1"/>
    </xf>
    <xf numFmtId="0" fontId="23" fillId="0" borderId="1" xfId="0" applyFont="1" applyFill="1" applyBorder="1" applyAlignment="1" applyProtection="1">
      <alignment horizontal="center" vertical="center"/>
      <protection hidden="1"/>
    </xf>
    <xf numFmtId="0" fontId="23" fillId="0" borderId="3" xfId="0" applyFont="1" applyFill="1" applyBorder="1" applyAlignment="1" applyProtection="1">
      <alignment horizontal="center" vertical="center"/>
      <protection hidden="1"/>
    </xf>
    <xf numFmtId="0" fontId="23" fillId="0" borderId="2" xfId="0" applyFont="1" applyFill="1" applyBorder="1" applyAlignment="1" applyProtection="1">
      <alignment horizontal="center" vertical="center"/>
      <protection hidden="1"/>
    </xf>
    <xf numFmtId="0" fontId="25" fillId="4" borderId="3" xfId="0" applyFont="1" applyFill="1" applyBorder="1" applyAlignment="1" applyProtection="1">
      <alignment horizontal="center" vertical="center"/>
      <protection hidden="1"/>
    </xf>
    <xf numFmtId="0" fontId="25" fillId="4" borderId="5" xfId="0" applyFont="1" applyFill="1" applyBorder="1" applyAlignment="1" applyProtection="1">
      <alignment horizontal="center" vertical="center"/>
      <protection hidden="1"/>
    </xf>
    <xf numFmtId="0" fontId="25" fillId="4" borderId="2" xfId="0" applyFont="1" applyFill="1" applyBorder="1" applyAlignment="1" applyProtection="1">
      <alignment horizontal="center" vertical="center"/>
      <protection hidden="1"/>
    </xf>
    <xf numFmtId="0" fontId="0" fillId="4" borderId="3" xfId="0" applyFont="1" applyFill="1" applyBorder="1" applyAlignment="1" applyProtection="1">
      <alignment horizontal="center" vertical="center"/>
      <protection hidden="1"/>
    </xf>
    <xf numFmtId="0" fontId="0" fillId="4" borderId="2" xfId="0" applyFont="1" applyFill="1" applyBorder="1" applyAlignment="1" applyProtection="1">
      <alignment horizontal="center" vertical="center"/>
      <protection hidden="1"/>
    </xf>
    <xf numFmtId="0" fontId="22" fillId="5" borderId="10" xfId="5" applyNumberFormat="1" applyFont="1" applyFill="1" applyBorder="1" applyAlignment="1" applyProtection="1">
      <alignment horizontal="center" vertical="center" wrapText="1"/>
      <protection hidden="1"/>
    </xf>
    <xf numFmtId="0" fontId="36" fillId="5" borderId="0" xfId="5" applyNumberFormat="1" applyFont="1" applyFill="1" applyBorder="1" applyAlignment="1" applyProtection="1">
      <alignment horizontal="center" vertical="center" wrapText="1"/>
      <protection hidden="1"/>
    </xf>
    <xf numFmtId="0" fontId="37" fillId="5" borderId="3" xfId="5" applyNumberFormat="1" applyFont="1" applyFill="1" applyBorder="1" applyAlignment="1" applyProtection="1">
      <alignment horizontal="center" vertical="center" wrapText="1"/>
      <protection hidden="1"/>
    </xf>
    <xf numFmtId="0" fontId="37" fillId="5" borderId="5" xfId="5" applyNumberFormat="1" applyFont="1" applyFill="1" applyBorder="1" applyAlignment="1" applyProtection="1">
      <alignment horizontal="center" vertical="center" wrapText="1"/>
      <protection hidden="1"/>
    </xf>
    <xf numFmtId="0" fontId="37" fillId="5" borderId="2" xfId="5" applyNumberFormat="1" applyFont="1" applyFill="1" applyBorder="1" applyAlignment="1" applyProtection="1">
      <alignment horizontal="center" vertical="center" wrapText="1"/>
      <protection hidden="1"/>
    </xf>
    <xf numFmtId="0" fontId="36" fillId="5" borderId="8" xfId="5" applyNumberFormat="1" applyFont="1" applyFill="1" applyBorder="1" applyAlignment="1" applyProtection="1">
      <alignment horizontal="center" vertical="center" wrapText="1"/>
      <protection hidden="1"/>
    </xf>
    <xf numFmtId="2" fontId="23" fillId="6" borderId="7" xfId="0" applyNumberFormat="1" applyFont="1" applyFill="1" applyBorder="1" applyAlignment="1" applyProtection="1">
      <alignment horizontal="center" vertical="center"/>
      <protection hidden="1"/>
    </xf>
    <xf numFmtId="2" fontId="23" fillId="6" borderId="8" xfId="0" applyNumberFormat="1" applyFont="1" applyFill="1" applyBorder="1" applyAlignment="1" applyProtection="1">
      <alignment horizontal="center" vertical="center"/>
      <protection hidden="1"/>
    </xf>
    <xf numFmtId="2" fontId="23" fillId="6" borderId="16" xfId="0" applyNumberFormat="1" applyFont="1" applyFill="1" applyBorder="1" applyAlignment="1" applyProtection="1">
      <alignment horizontal="center" vertical="center"/>
      <protection hidden="1"/>
    </xf>
    <xf numFmtId="2" fontId="23" fillId="6" borderId="9" xfId="0" applyNumberFormat="1" applyFont="1" applyFill="1" applyBorder="1" applyAlignment="1" applyProtection="1">
      <alignment horizontal="center" vertical="center"/>
      <protection hidden="1"/>
    </xf>
    <xf numFmtId="2" fontId="23" fillId="6" borderId="11" xfId="0" applyNumberFormat="1" applyFont="1" applyFill="1" applyBorder="1" applyAlignment="1" applyProtection="1">
      <alignment horizontal="center" vertical="center"/>
      <protection hidden="1"/>
    </xf>
    <xf numFmtId="0" fontId="6" fillId="6" borderId="3" xfId="0" applyNumberFormat="1" applyFont="1" applyFill="1" applyBorder="1" applyAlignment="1" applyProtection="1">
      <alignment horizontal="left" vertical="center" wrapText="1" indent="1"/>
      <protection hidden="1"/>
    </xf>
    <xf numFmtId="0" fontId="6" fillId="6" borderId="5" xfId="0" applyNumberFormat="1" applyFont="1" applyFill="1" applyBorder="1" applyAlignment="1" applyProtection="1">
      <alignment horizontal="left" vertical="center" wrapText="1" indent="1"/>
      <protection hidden="1"/>
    </xf>
    <xf numFmtId="0" fontId="6" fillId="6" borderId="2" xfId="0" applyNumberFormat="1" applyFont="1" applyFill="1" applyBorder="1" applyAlignment="1" applyProtection="1">
      <alignment horizontal="left" vertical="center" wrapText="1" indent="1"/>
      <protection hidden="1"/>
    </xf>
    <xf numFmtId="164" fontId="5" fillId="6" borderId="3" xfId="3" applyFont="1" applyFill="1" applyBorder="1" applyAlignment="1" applyProtection="1">
      <alignment horizontal="center" vertical="center" wrapText="1"/>
      <protection hidden="1"/>
    </xf>
    <xf numFmtId="164" fontId="5" fillId="6" borderId="5" xfId="3" applyFont="1" applyFill="1" applyBorder="1" applyAlignment="1" applyProtection="1">
      <alignment horizontal="center" vertical="center" wrapText="1"/>
      <protection hidden="1"/>
    </xf>
    <xf numFmtId="164" fontId="5" fillId="6" borderId="2" xfId="3" applyFont="1" applyFill="1" applyBorder="1" applyAlignment="1" applyProtection="1">
      <alignment horizontal="center" vertical="center" wrapText="1"/>
      <protection hidden="1"/>
    </xf>
    <xf numFmtId="166" fontId="5" fillId="6" borderId="3" xfId="3" applyNumberFormat="1" applyFont="1" applyFill="1" applyBorder="1" applyAlignment="1" applyProtection="1">
      <alignment horizontal="center" vertical="center" wrapText="1"/>
      <protection hidden="1"/>
    </xf>
    <xf numFmtId="166" fontId="5" fillId="6" borderId="5" xfId="3" applyNumberFormat="1" applyFont="1" applyFill="1" applyBorder="1" applyAlignment="1" applyProtection="1">
      <alignment horizontal="center" vertical="center" wrapText="1"/>
      <protection hidden="1"/>
    </xf>
    <xf numFmtId="166" fontId="5" fillId="6" borderId="2" xfId="3" applyNumberFormat="1" applyFont="1" applyFill="1" applyBorder="1" applyAlignment="1" applyProtection="1">
      <alignment horizontal="center" vertical="center" wrapText="1"/>
      <protection hidden="1"/>
    </xf>
    <xf numFmtId="2" fontId="23" fillId="6" borderId="9" xfId="0" applyNumberFormat="1" applyFont="1" applyFill="1" applyBorder="1" applyAlignment="1" applyProtection="1">
      <alignment horizontal="left" vertical="center" indent="1"/>
      <protection hidden="1"/>
    </xf>
    <xf numFmtId="2" fontId="23" fillId="6" borderId="11" xfId="0" applyNumberFormat="1" applyFont="1" applyFill="1" applyBorder="1" applyAlignment="1" applyProtection="1">
      <alignment horizontal="left" vertical="center" indent="1"/>
      <protection hidden="1"/>
    </xf>
    <xf numFmtId="1" fontId="23" fillId="6" borderId="3" xfId="0" applyNumberFormat="1" applyFont="1" applyFill="1" applyBorder="1" applyAlignment="1" applyProtection="1">
      <alignment horizontal="center" vertical="center"/>
      <protection hidden="1"/>
    </xf>
    <xf numFmtId="1" fontId="23" fillId="6" borderId="2" xfId="0" applyNumberFormat="1" applyFont="1" applyFill="1" applyBorder="1" applyAlignment="1" applyProtection="1">
      <alignment horizontal="center" vertical="center"/>
      <protection hidden="1"/>
    </xf>
    <xf numFmtId="0" fontId="50" fillId="5" borderId="9" xfId="5" applyNumberFormat="1" applyFont="1" applyFill="1" applyBorder="1" applyAlignment="1" applyProtection="1">
      <alignment horizontal="center" vertical="center" wrapText="1"/>
      <protection hidden="1"/>
    </xf>
    <xf numFmtId="0" fontId="50" fillId="5" borderId="6" xfId="5" applyNumberFormat="1" applyFont="1" applyFill="1" applyBorder="1" applyAlignment="1" applyProtection="1">
      <alignment horizontal="center" vertical="center" wrapText="1"/>
      <protection hidden="1"/>
    </xf>
    <xf numFmtId="0" fontId="50" fillId="5" borderId="10" xfId="5" applyNumberFormat="1" applyFont="1" applyFill="1" applyBorder="1" applyAlignment="1" applyProtection="1">
      <alignment horizontal="center" vertical="center" wrapText="1"/>
      <protection hidden="1"/>
    </xf>
    <xf numFmtId="0" fontId="50" fillId="5" borderId="0" xfId="5" applyNumberFormat="1" applyFont="1" applyFill="1" applyBorder="1" applyAlignment="1" applyProtection="1">
      <alignment horizontal="center" vertical="center" wrapText="1"/>
      <protection hidden="1"/>
    </xf>
    <xf numFmtId="0" fontId="51" fillId="5" borderId="10" xfId="5" applyNumberFormat="1" applyFont="1" applyFill="1" applyBorder="1" applyAlignment="1" applyProtection="1">
      <alignment horizontal="center" wrapText="1"/>
      <protection hidden="1"/>
    </xf>
    <xf numFmtId="0" fontId="51" fillId="5" borderId="0" xfId="5" applyNumberFormat="1" applyFont="1" applyFill="1" applyBorder="1" applyAlignment="1" applyProtection="1">
      <alignment horizontal="center" wrapText="1"/>
      <protection hidden="1"/>
    </xf>
    <xf numFmtId="0" fontId="49" fillId="5" borderId="1" xfId="5" applyNumberFormat="1" applyFont="1" applyFill="1" applyBorder="1" applyAlignment="1" applyProtection="1">
      <alignment horizontal="center" vertical="center" wrapText="1"/>
      <protection hidden="1"/>
    </xf>
    <xf numFmtId="0" fontId="49" fillId="5" borderId="12" xfId="5" applyNumberFormat="1" applyFont="1" applyFill="1" applyBorder="1" applyAlignment="1" applyProtection="1">
      <alignment horizontal="center" wrapText="1"/>
      <protection hidden="1"/>
    </xf>
    <xf numFmtId="0" fontId="49" fillId="5" borderId="14" xfId="5" applyNumberFormat="1" applyFont="1" applyFill="1" applyBorder="1" applyAlignment="1" applyProtection="1">
      <alignment horizontal="center" wrapText="1"/>
      <protection hidden="1"/>
    </xf>
    <xf numFmtId="0" fontId="36" fillId="5" borderId="9" xfId="5" applyNumberFormat="1" applyFont="1" applyFill="1" applyBorder="1" applyAlignment="1" applyProtection="1">
      <alignment horizontal="center" vertical="center" wrapText="1"/>
      <protection hidden="1"/>
    </xf>
    <xf numFmtId="0" fontId="36" fillId="5" borderId="7" xfId="5" applyNumberFormat="1" applyFont="1" applyFill="1" applyBorder="1" applyAlignment="1" applyProtection="1">
      <alignment horizontal="center" vertical="center" wrapText="1"/>
      <protection hidden="1"/>
    </xf>
    <xf numFmtId="0" fontId="36" fillId="5" borderId="10" xfId="5" applyNumberFormat="1" applyFont="1" applyFill="1" applyBorder="1" applyAlignment="1" applyProtection="1">
      <alignment horizontal="center" vertical="center" wrapText="1"/>
      <protection hidden="1"/>
    </xf>
    <xf numFmtId="0" fontId="36" fillId="5" borderId="11" xfId="5" applyNumberFormat="1" applyFont="1" applyFill="1" applyBorder="1" applyAlignment="1" applyProtection="1">
      <alignment horizontal="center" vertical="center" wrapText="1"/>
      <protection hidden="1"/>
    </xf>
    <xf numFmtId="0" fontId="36" fillId="5" borderId="16" xfId="5" applyNumberFormat="1" applyFont="1" applyFill="1" applyBorder="1" applyAlignment="1" applyProtection="1">
      <alignment horizontal="center" vertical="center" wrapText="1"/>
      <protection hidden="1"/>
    </xf>
    <xf numFmtId="0" fontId="6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23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23" fillId="6" borderId="5" xfId="0" applyNumberFormat="1" applyFont="1" applyFill="1" applyBorder="1" applyAlignment="1" applyProtection="1">
      <alignment horizontal="center" vertical="center" wrapText="1"/>
      <protection hidden="1"/>
    </xf>
    <xf numFmtId="0" fontId="23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1" xfId="0" applyNumberFormat="1" applyFont="1" applyFill="1" applyBorder="1" applyAlignment="1" applyProtection="1">
      <alignment horizontal="left" vertical="center" wrapText="1" indent="1"/>
      <protection hidden="1"/>
    </xf>
    <xf numFmtId="164" fontId="5" fillId="6" borderId="1" xfId="3" applyFont="1" applyFill="1" applyBorder="1" applyAlignment="1" applyProtection="1">
      <alignment horizontal="center" vertical="center" wrapText="1"/>
      <protection hidden="1"/>
    </xf>
    <xf numFmtId="166" fontId="5" fillId="6" borderId="1" xfId="3" applyNumberFormat="1" applyFont="1" applyFill="1" applyBorder="1" applyAlignment="1" applyProtection="1">
      <alignment horizontal="center" vertical="center" wrapText="1"/>
      <protection hidden="1"/>
    </xf>
    <xf numFmtId="2" fontId="6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22" fillId="5" borderId="11" xfId="5" applyNumberFormat="1" applyFont="1" applyFill="1" applyBorder="1" applyAlignment="1" applyProtection="1">
      <alignment horizontal="center" vertical="center" wrapText="1"/>
      <protection hidden="1"/>
    </xf>
    <xf numFmtId="0" fontId="22" fillId="5" borderId="16" xfId="5" applyNumberFormat="1" applyFont="1" applyFill="1" applyBorder="1" applyAlignment="1" applyProtection="1">
      <alignment horizontal="center" vertical="center" wrapText="1"/>
      <protection hidden="1"/>
    </xf>
    <xf numFmtId="2" fontId="23" fillId="6" borderId="1" xfId="0" applyNumberFormat="1" applyFont="1" applyFill="1" applyBorder="1" applyAlignment="1" applyProtection="1">
      <alignment horizontal="center" vertical="center"/>
      <protection hidden="1"/>
    </xf>
    <xf numFmtId="0" fontId="51" fillId="5" borderId="12" xfId="5" applyNumberFormat="1" applyFont="1" applyFill="1" applyBorder="1" applyAlignment="1" applyProtection="1">
      <alignment horizontal="center" vertical="center" wrapText="1"/>
      <protection hidden="1"/>
    </xf>
    <xf numFmtId="0" fontId="51" fillId="5" borderId="14" xfId="5" applyNumberFormat="1" applyFont="1" applyFill="1" applyBorder="1" applyAlignment="1" applyProtection="1">
      <alignment horizontal="center" vertical="center" wrapText="1"/>
      <protection hidden="1"/>
    </xf>
    <xf numFmtId="9" fontId="5" fillId="6" borderId="1" xfId="1" applyFont="1" applyFill="1" applyBorder="1" applyAlignment="1" applyProtection="1">
      <alignment horizontal="center" vertical="center"/>
      <protection hidden="1"/>
    </xf>
    <xf numFmtId="2" fontId="23" fillId="6" borderId="3" xfId="0" applyNumberFormat="1" applyFont="1" applyFill="1" applyBorder="1" applyAlignment="1" applyProtection="1">
      <alignment horizontal="center" vertical="center"/>
      <protection hidden="1"/>
    </xf>
    <xf numFmtId="2" fontId="23" fillId="6" borderId="2" xfId="0" applyNumberFormat="1" applyFont="1" applyFill="1" applyBorder="1" applyAlignment="1" applyProtection="1">
      <alignment horizontal="center" vertical="center"/>
      <protection hidden="1"/>
    </xf>
    <xf numFmtId="0" fontId="50" fillId="5" borderId="7" xfId="5" applyNumberFormat="1" applyFont="1" applyFill="1" applyBorder="1" applyAlignment="1" applyProtection="1">
      <alignment horizontal="center" vertical="center" wrapText="1"/>
      <protection hidden="1"/>
    </xf>
    <xf numFmtId="0" fontId="50" fillId="5" borderId="8" xfId="5" applyNumberFormat="1" applyFont="1" applyFill="1" applyBorder="1" applyAlignment="1" applyProtection="1">
      <alignment horizontal="center" vertical="center" wrapText="1"/>
      <protection hidden="1"/>
    </xf>
    <xf numFmtId="0" fontId="6" fillId="5" borderId="0" xfId="0" applyNumberFormat="1" applyFont="1" applyFill="1" applyBorder="1" applyAlignment="1" applyProtection="1">
      <alignment horizontal="center" vertical="center" wrapText="1"/>
      <protection hidden="1"/>
    </xf>
    <xf numFmtId="9" fontId="5" fillId="6" borderId="3" xfId="1" applyFont="1" applyFill="1" applyBorder="1" applyAlignment="1" applyProtection="1">
      <alignment horizontal="center" vertical="center"/>
      <protection hidden="1"/>
    </xf>
    <xf numFmtId="9" fontId="5" fillId="6" borderId="5" xfId="1" applyFont="1" applyFill="1" applyBorder="1" applyAlignment="1" applyProtection="1">
      <alignment horizontal="center" vertical="center"/>
      <protection hidden="1"/>
    </xf>
    <xf numFmtId="9" fontId="5" fillId="6" borderId="2" xfId="1" applyFont="1" applyFill="1" applyBorder="1" applyAlignment="1" applyProtection="1">
      <alignment horizontal="center" vertical="center"/>
      <protection hidden="1"/>
    </xf>
    <xf numFmtId="0" fontId="23" fillId="6" borderId="1" xfId="0" applyNumberFormat="1" applyFont="1" applyFill="1" applyBorder="1" applyAlignment="1" applyProtection="1">
      <alignment horizontal="center" vertical="center" wrapText="1"/>
      <protection hidden="1"/>
    </xf>
    <xf numFmtId="9" fontId="5" fillId="5" borderId="1" xfId="1" applyFont="1" applyFill="1" applyBorder="1" applyAlignment="1" applyProtection="1">
      <alignment horizontal="center" vertical="center"/>
      <protection hidden="1"/>
    </xf>
    <xf numFmtId="0" fontId="51" fillId="5" borderId="13" xfId="5" applyNumberFormat="1" applyFont="1" applyFill="1" applyBorder="1" applyAlignment="1" applyProtection="1">
      <alignment horizontal="center" vertical="center" wrapText="1"/>
      <protection hidden="1"/>
    </xf>
    <xf numFmtId="0" fontId="50" fillId="5" borderId="11" xfId="5" applyNumberFormat="1" applyFont="1" applyFill="1" applyBorder="1" applyAlignment="1" applyProtection="1">
      <alignment horizontal="center" vertical="center" wrapText="1"/>
      <protection hidden="1"/>
    </xf>
    <xf numFmtId="0" fontId="51" fillId="5" borderId="16" xfId="5" applyNumberFormat="1" applyFont="1" applyFill="1" applyBorder="1" applyAlignment="1" applyProtection="1">
      <alignment horizontal="center" vertical="center" wrapText="1"/>
      <protection hidden="1"/>
    </xf>
    <xf numFmtId="2" fontId="23" fillId="5" borderId="1" xfId="0" applyNumberFormat="1" applyFont="1" applyFill="1" applyBorder="1" applyAlignment="1" applyProtection="1">
      <alignment horizontal="center" vertical="center"/>
      <protection hidden="1"/>
    </xf>
    <xf numFmtId="0" fontId="6" fillId="5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6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50" fillId="5" borderId="16" xfId="5" applyNumberFormat="1" applyFont="1" applyFill="1" applyBorder="1" applyAlignment="1" applyProtection="1">
      <alignment horizontal="center" vertical="center" wrapText="1"/>
      <protection hidden="1"/>
    </xf>
    <xf numFmtId="0" fontId="49" fillId="5" borderId="1" xfId="5" applyNumberFormat="1" applyFont="1" applyFill="1" applyBorder="1" applyAlignment="1" applyProtection="1">
      <alignment horizontal="center" wrapText="1"/>
      <protection hidden="1"/>
    </xf>
    <xf numFmtId="0" fontId="22" fillId="5" borderId="9" xfId="5" applyNumberFormat="1" applyFont="1" applyFill="1" applyBorder="1" applyAlignment="1" applyProtection="1">
      <alignment horizontal="center" vertical="center" wrapText="1"/>
      <protection hidden="1"/>
    </xf>
    <xf numFmtId="0" fontId="22" fillId="5" borderId="7" xfId="5" applyNumberFormat="1" applyFont="1" applyFill="1" applyBorder="1" applyAlignment="1" applyProtection="1">
      <alignment horizontal="center" vertical="center" wrapText="1"/>
      <protection hidden="1"/>
    </xf>
    <xf numFmtId="0" fontId="22" fillId="5" borderId="8" xfId="5" applyNumberFormat="1" applyFont="1" applyFill="1" applyBorder="1" applyAlignment="1" applyProtection="1">
      <alignment horizontal="center" vertical="center" wrapText="1"/>
      <protection hidden="1"/>
    </xf>
    <xf numFmtId="0" fontId="36" fillId="5" borderId="14" xfId="5" applyNumberFormat="1" applyFont="1" applyFill="1" applyBorder="1" applyAlignment="1" applyProtection="1">
      <alignment horizontal="center" vertical="center" wrapText="1"/>
      <protection hidden="1"/>
    </xf>
    <xf numFmtId="0" fontId="36" fillId="5" borderId="1" xfId="5" applyNumberFormat="1" applyFont="1" applyFill="1" applyBorder="1" applyAlignment="1" applyProtection="1">
      <alignment horizontal="center" vertical="center" wrapText="1"/>
      <protection hidden="1"/>
    </xf>
    <xf numFmtId="0" fontId="6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5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51" fillId="5" borderId="7" xfId="5" applyNumberFormat="1" applyFont="1" applyFill="1" applyBorder="1" applyAlignment="1" applyProtection="1">
      <alignment horizontal="center" vertical="center" wrapText="1"/>
      <protection hidden="1"/>
    </xf>
    <xf numFmtId="0" fontId="51" fillId="5" borderId="10" xfId="5" applyNumberFormat="1" applyFont="1" applyFill="1" applyBorder="1" applyAlignment="1" applyProtection="1">
      <alignment horizontal="center" vertical="center" wrapText="1"/>
      <protection hidden="1"/>
    </xf>
    <xf numFmtId="0" fontId="51" fillId="5" borderId="8" xfId="5" applyNumberFormat="1" applyFont="1" applyFill="1" applyBorder="1" applyAlignment="1" applyProtection="1">
      <alignment horizontal="center" vertical="center" wrapText="1"/>
      <protection hidden="1"/>
    </xf>
    <xf numFmtId="2" fontId="23" fillId="6" borderId="5" xfId="0" applyNumberFormat="1" applyFont="1" applyFill="1" applyBorder="1" applyAlignment="1" applyProtection="1">
      <alignment horizontal="center" vertical="center"/>
      <protection hidden="1"/>
    </xf>
    <xf numFmtId="0" fontId="57" fillId="5" borderId="8" xfId="5" applyNumberFormat="1" applyFont="1" applyFill="1" applyBorder="1" applyAlignment="1" applyProtection="1">
      <alignment horizontal="left" vertical="center" wrapText="1" indent="3"/>
      <protection hidden="1"/>
    </xf>
    <xf numFmtId="0" fontId="57" fillId="5" borderId="16" xfId="5" applyNumberFormat="1" applyFont="1" applyFill="1" applyBorder="1" applyAlignment="1" applyProtection="1">
      <alignment horizontal="left" vertical="center" wrapText="1" indent="3"/>
      <protection hidden="1"/>
    </xf>
    <xf numFmtId="0" fontId="54" fillId="5" borderId="11" xfId="0" applyFont="1" applyFill="1" applyBorder="1" applyAlignment="1" applyProtection="1">
      <alignment horizontal="center" vertical="center" wrapText="1"/>
      <protection hidden="1"/>
    </xf>
    <xf numFmtId="0" fontId="54" fillId="5" borderId="16" xfId="0" applyFont="1" applyFill="1" applyBorder="1" applyAlignment="1" applyProtection="1">
      <alignment horizontal="center" vertical="center" wrapText="1"/>
      <protection hidden="1"/>
    </xf>
    <xf numFmtId="1" fontId="23" fillId="6" borderId="5" xfId="0" applyNumberFormat="1" applyFont="1" applyFill="1" applyBorder="1" applyAlignment="1" applyProtection="1">
      <alignment horizontal="center" vertical="center"/>
      <protection hidden="1"/>
    </xf>
    <xf numFmtId="2" fontId="6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52" fillId="5" borderId="9" xfId="5" applyNumberFormat="1" applyFont="1" applyFill="1" applyBorder="1" applyAlignment="1" applyProtection="1">
      <alignment horizontal="center" vertical="center" wrapText="1"/>
      <protection hidden="1"/>
    </xf>
    <xf numFmtId="0" fontId="53" fillId="5" borderId="7" xfId="5" applyNumberFormat="1" applyFont="1" applyFill="1" applyBorder="1" applyAlignment="1" applyProtection="1">
      <alignment horizontal="center" vertical="center" wrapText="1"/>
      <protection hidden="1"/>
    </xf>
    <xf numFmtId="0" fontId="53" fillId="5" borderId="10" xfId="5" applyNumberFormat="1" applyFont="1" applyFill="1" applyBorder="1" applyAlignment="1" applyProtection="1">
      <alignment horizontal="center" vertical="center" wrapText="1"/>
      <protection hidden="1"/>
    </xf>
    <xf numFmtId="0" fontId="53" fillId="5" borderId="8" xfId="5" applyNumberFormat="1" applyFont="1" applyFill="1" applyBorder="1" applyAlignment="1" applyProtection="1">
      <alignment horizontal="center" vertical="center" wrapText="1"/>
      <protection hidden="1"/>
    </xf>
    <xf numFmtId="2" fontId="23" fillId="5" borderId="3" xfId="0" applyNumberFormat="1" applyFont="1" applyFill="1" applyBorder="1" applyAlignment="1" applyProtection="1">
      <alignment horizontal="center" vertical="center"/>
      <protection hidden="1"/>
    </xf>
    <xf numFmtId="2" fontId="23" fillId="5" borderId="2" xfId="0" applyNumberFormat="1" applyFont="1" applyFill="1" applyBorder="1" applyAlignment="1" applyProtection="1">
      <alignment horizontal="center" vertical="center"/>
      <protection hidden="1"/>
    </xf>
    <xf numFmtId="0" fontId="6" fillId="5" borderId="1" xfId="0" applyNumberFormat="1" applyFont="1" applyFill="1" applyBorder="1" applyAlignment="1" applyProtection="1">
      <alignment horizontal="left" vertical="center" wrapText="1" indent="1"/>
      <protection hidden="1"/>
    </xf>
    <xf numFmtId="0" fontId="50" fillId="5" borderId="1" xfId="5" applyNumberFormat="1" applyFont="1" applyFill="1" applyBorder="1" applyAlignment="1" applyProtection="1">
      <alignment horizontal="center" vertical="center" wrapText="1"/>
      <protection hidden="1"/>
    </xf>
    <xf numFmtId="0" fontId="23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37" fillId="5" borderId="1" xfId="5" applyNumberFormat="1" applyFont="1" applyFill="1" applyBorder="1" applyAlignment="1" applyProtection="1">
      <alignment horizontal="center" vertical="center" wrapText="1"/>
      <protection hidden="1"/>
    </xf>
    <xf numFmtId="165" fontId="6" fillId="6" borderId="3" xfId="0" applyNumberFormat="1" applyFont="1" applyFill="1" applyBorder="1" applyAlignment="1" applyProtection="1">
      <alignment horizontal="center" vertical="center" wrapText="1"/>
      <protection hidden="1"/>
    </xf>
    <xf numFmtId="165" fontId="6" fillId="6" borderId="2" xfId="0" applyNumberFormat="1" applyFont="1" applyFill="1" applyBorder="1" applyAlignment="1" applyProtection="1">
      <alignment horizontal="center" vertical="center" wrapText="1"/>
      <protection hidden="1"/>
    </xf>
    <xf numFmtId="165" fontId="6" fillId="6" borderId="5" xfId="0" applyNumberFormat="1" applyFont="1" applyFill="1" applyBorder="1" applyAlignment="1" applyProtection="1">
      <alignment horizontal="center" vertical="center" wrapText="1"/>
      <protection hidden="1"/>
    </xf>
    <xf numFmtId="2" fontId="8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8" fillId="5" borderId="3" xfId="0" applyNumberFormat="1" applyFont="1" applyFill="1" applyBorder="1" applyAlignment="1" applyProtection="1">
      <alignment horizontal="center" vertical="center" wrapText="1"/>
      <protection hidden="1"/>
    </xf>
    <xf numFmtId="165" fontId="8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23" fillId="5" borderId="3" xfId="0" applyNumberFormat="1" applyFont="1" applyFill="1" applyBorder="1" applyAlignment="1" applyProtection="1">
      <alignment horizontal="center" vertical="center" wrapText="1"/>
      <protection hidden="1"/>
    </xf>
    <xf numFmtId="0" fontId="23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23" fillId="5" borderId="2" xfId="0" applyNumberFormat="1" applyFont="1" applyFill="1" applyBorder="1" applyAlignment="1" applyProtection="1">
      <alignment horizontal="center" vertical="center" wrapText="1"/>
      <protection hidden="1"/>
    </xf>
    <xf numFmtId="166" fontId="5" fillId="5" borderId="3" xfId="3" applyNumberFormat="1" applyFont="1" applyFill="1" applyBorder="1" applyAlignment="1" applyProtection="1">
      <alignment horizontal="center" vertical="center" wrapText="1"/>
      <protection hidden="1"/>
    </xf>
    <xf numFmtId="166" fontId="5" fillId="5" borderId="5" xfId="3" applyNumberFormat="1" applyFont="1" applyFill="1" applyBorder="1" applyAlignment="1" applyProtection="1">
      <alignment horizontal="center" vertical="center" wrapText="1"/>
      <protection hidden="1"/>
    </xf>
    <xf numFmtId="166" fontId="5" fillId="5" borderId="2" xfId="3" applyNumberFormat="1" applyFont="1" applyFill="1" applyBorder="1" applyAlignment="1" applyProtection="1">
      <alignment horizontal="center" vertical="center" wrapText="1"/>
      <protection hidden="1"/>
    </xf>
    <xf numFmtId="164" fontId="5" fillId="5" borderId="3" xfId="3" applyFont="1" applyFill="1" applyBorder="1" applyAlignment="1" applyProtection="1">
      <alignment horizontal="center" vertical="center" wrapText="1"/>
      <protection hidden="1"/>
    </xf>
    <xf numFmtId="164" fontId="5" fillId="5" borderId="5" xfId="3" applyFont="1" applyFill="1" applyBorder="1" applyAlignment="1" applyProtection="1">
      <alignment horizontal="center" vertical="center" wrapText="1"/>
      <protection hidden="1"/>
    </xf>
    <xf numFmtId="164" fontId="5" fillId="5" borderId="2" xfId="3" applyFont="1" applyFill="1" applyBorder="1" applyAlignment="1" applyProtection="1">
      <alignment horizontal="center" vertical="center" wrapText="1"/>
      <protection hidden="1"/>
    </xf>
    <xf numFmtId="166" fontId="5" fillId="5" borderId="1" xfId="3" applyNumberFormat="1" applyFont="1" applyFill="1" applyBorder="1" applyAlignment="1" applyProtection="1">
      <alignment horizontal="center" vertical="center" wrapText="1"/>
      <protection hidden="1"/>
    </xf>
    <xf numFmtId="0" fontId="36" fillId="5" borderId="2" xfId="5" applyNumberFormat="1" applyFont="1" applyFill="1" applyBorder="1" applyAlignment="1" applyProtection="1">
      <alignment horizontal="center" vertical="center" wrapText="1"/>
      <protection hidden="1"/>
    </xf>
    <xf numFmtId="165" fontId="8" fillId="5" borderId="5" xfId="0" applyNumberFormat="1" applyFont="1" applyFill="1" applyBorder="1" applyAlignment="1" applyProtection="1">
      <alignment horizontal="center" vertical="center" wrapText="1"/>
      <protection hidden="1"/>
    </xf>
    <xf numFmtId="165" fontId="6" fillId="6" borderId="1" xfId="0" applyNumberFormat="1" applyFont="1" applyFill="1" applyBorder="1" applyAlignment="1" applyProtection="1">
      <alignment horizontal="center" vertical="center" wrapText="1"/>
      <protection hidden="1"/>
    </xf>
    <xf numFmtId="2" fontId="8" fillId="6" borderId="3" xfId="0" applyNumberFormat="1" applyFont="1" applyFill="1" applyBorder="1" applyAlignment="1" applyProtection="1">
      <alignment horizontal="center" vertical="center" wrapText="1"/>
      <protection hidden="1"/>
    </xf>
    <xf numFmtId="2" fontId="8" fillId="6" borderId="5" xfId="0" applyNumberFormat="1" applyFont="1" applyFill="1" applyBorder="1" applyAlignment="1" applyProtection="1">
      <alignment horizontal="center" vertical="center" wrapText="1"/>
      <protection hidden="1"/>
    </xf>
    <xf numFmtId="2" fontId="8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51" fillId="5" borderId="1" xfId="5" applyNumberFormat="1" applyFont="1" applyFill="1" applyBorder="1" applyAlignment="1" applyProtection="1">
      <alignment horizontal="center" wrapText="1"/>
      <protection hidden="1"/>
    </xf>
    <xf numFmtId="1" fontId="23" fillId="5" borderId="3" xfId="0" applyNumberFormat="1" applyFont="1" applyFill="1" applyBorder="1" applyAlignment="1" applyProtection="1">
      <alignment horizontal="center" vertical="center"/>
      <protection hidden="1"/>
    </xf>
    <xf numFmtId="1" fontId="23" fillId="5" borderId="2" xfId="0" applyNumberFormat="1" applyFont="1" applyFill="1" applyBorder="1" applyAlignment="1" applyProtection="1">
      <alignment horizontal="center" vertical="center"/>
      <protection hidden="1"/>
    </xf>
    <xf numFmtId="1" fontId="23" fillId="5" borderId="5" xfId="0" applyNumberFormat="1" applyFont="1" applyFill="1" applyBorder="1" applyAlignment="1" applyProtection="1">
      <alignment horizontal="center" vertical="center"/>
      <protection hidden="1"/>
    </xf>
    <xf numFmtId="9" fontId="5" fillId="5" borderId="3" xfId="1" applyFont="1" applyFill="1" applyBorder="1" applyAlignment="1" applyProtection="1">
      <alignment horizontal="left" vertical="center" wrapText="1" indent="1"/>
      <protection hidden="1"/>
    </xf>
    <xf numFmtId="9" fontId="5" fillId="5" borderId="5" xfId="1" applyFont="1" applyFill="1" applyBorder="1" applyAlignment="1" applyProtection="1">
      <alignment horizontal="left" vertical="center" wrapText="1" indent="1"/>
      <protection hidden="1"/>
    </xf>
    <xf numFmtId="9" fontId="5" fillId="5" borderId="2" xfId="1" applyFont="1" applyFill="1" applyBorder="1" applyAlignment="1" applyProtection="1">
      <alignment horizontal="left" vertical="center" wrapText="1" indent="1"/>
      <protection hidden="1"/>
    </xf>
    <xf numFmtId="2" fontId="6" fillId="5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6" borderId="5" xfId="0" applyNumberFormat="1" applyFont="1" applyFill="1" applyBorder="1" applyAlignment="1" applyProtection="1">
      <alignment horizontal="center" vertical="center" wrapText="1"/>
      <protection hidden="1"/>
    </xf>
    <xf numFmtId="2" fontId="6" fillId="6" borderId="2" xfId="0" applyNumberFormat="1" applyFont="1" applyFill="1" applyBorder="1" applyAlignment="1" applyProtection="1">
      <alignment horizontal="center" vertical="center" wrapText="1"/>
      <protection hidden="1"/>
    </xf>
    <xf numFmtId="164" fontId="5" fillId="5" borderId="1" xfId="3" applyFont="1" applyFill="1" applyBorder="1" applyAlignment="1" applyProtection="1">
      <alignment horizontal="center" vertical="center" wrapText="1"/>
      <protection hidden="1"/>
    </xf>
    <xf numFmtId="2" fontId="8" fillId="5" borderId="0" xfId="0" applyNumberFormat="1" applyFont="1" applyFill="1" applyBorder="1" applyAlignment="1" applyProtection="1">
      <alignment horizontal="center" vertical="center" wrapText="1"/>
      <protection hidden="1"/>
    </xf>
    <xf numFmtId="2" fontId="8" fillId="5" borderId="8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8" xfId="0" applyFill="1" applyBorder="1" applyAlignment="1" applyProtection="1">
      <alignment horizontal="center"/>
      <protection hidden="1"/>
    </xf>
    <xf numFmtId="0" fontId="53" fillId="5" borderId="11" xfId="5" applyNumberFormat="1" applyFont="1" applyFill="1" applyBorder="1" applyAlignment="1" applyProtection="1">
      <alignment horizontal="center" vertical="center" wrapText="1"/>
      <protection hidden="1"/>
    </xf>
    <xf numFmtId="0" fontId="53" fillId="5" borderId="16" xfId="5" applyNumberFormat="1" applyFont="1" applyFill="1" applyBorder="1" applyAlignment="1" applyProtection="1">
      <alignment horizontal="center" vertical="center" wrapText="1"/>
      <protection hidden="1"/>
    </xf>
    <xf numFmtId="0" fontId="37" fillId="5" borderId="10" xfId="5" applyNumberFormat="1" applyFont="1" applyFill="1" applyBorder="1" applyAlignment="1" applyProtection="1">
      <alignment horizontal="center" vertical="top" wrapText="1"/>
      <protection hidden="1"/>
    </xf>
    <xf numFmtId="0" fontId="37" fillId="5" borderId="0" xfId="5" applyNumberFormat="1" applyFont="1" applyFill="1" applyBorder="1" applyAlignment="1" applyProtection="1">
      <alignment horizontal="center" vertical="top" wrapText="1"/>
      <protection hidden="1"/>
    </xf>
    <xf numFmtId="0" fontId="37" fillId="5" borderId="15" xfId="5" applyNumberFormat="1" applyFont="1" applyFill="1" applyBorder="1" applyAlignment="1" applyProtection="1">
      <alignment horizontal="center" vertical="top" wrapText="1"/>
      <protection hidden="1"/>
    </xf>
    <xf numFmtId="0" fontId="37" fillId="5" borderId="16" xfId="5" applyNumberFormat="1" applyFont="1" applyFill="1" applyBorder="1" applyAlignment="1" applyProtection="1">
      <alignment horizontal="center" vertical="top" wrapText="1"/>
      <protection hidden="1"/>
    </xf>
    <xf numFmtId="0" fontId="0" fillId="5" borderId="0" xfId="0" applyFill="1" applyBorder="1" applyAlignment="1" applyProtection="1">
      <alignment horizontal="center"/>
      <protection hidden="1"/>
    </xf>
    <xf numFmtId="0" fontId="37" fillId="5" borderId="8" xfId="5" applyNumberFormat="1" applyFont="1" applyFill="1" applyBorder="1" applyAlignment="1" applyProtection="1">
      <alignment horizontal="center" vertical="top" wrapText="1"/>
      <protection hidden="1"/>
    </xf>
    <xf numFmtId="0" fontId="23" fillId="5" borderId="1" xfId="0" applyFont="1" applyFill="1" applyBorder="1" applyAlignment="1" applyProtection="1">
      <alignment horizontal="center" vertical="center"/>
      <protection hidden="1"/>
    </xf>
    <xf numFmtId="0" fontId="5" fillId="5" borderId="3" xfId="0" applyFont="1" applyFill="1" applyBorder="1" applyAlignment="1" applyProtection="1">
      <alignment horizontal="center" vertical="center"/>
      <protection hidden="1"/>
    </xf>
    <xf numFmtId="0" fontId="5" fillId="5" borderId="5" xfId="0" applyFont="1" applyFill="1" applyBorder="1" applyAlignment="1" applyProtection="1">
      <alignment horizontal="center" vertical="center"/>
      <protection hidden="1"/>
    </xf>
    <xf numFmtId="0" fontId="5" fillId="5" borderId="2" xfId="0" applyFont="1" applyFill="1" applyBorder="1" applyAlignment="1" applyProtection="1">
      <alignment horizontal="center" vertical="center"/>
      <protection hidden="1"/>
    </xf>
    <xf numFmtId="0" fontId="23" fillId="5" borderId="3" xfId="0" applyFont="1" applyFill="1" applyBorder="1" applyAlignment="1" applyProtection="1">
      <alignment horizontal="center" vertical="center"/>
      <protection hidden="1"/>
    </xf>
    <xf numFmtId="0" fontId="23" fillId="5" borderId="5" xfId="0" applyFont="1" applyFill="1" applyBorder="1" applyAlignment="1" applyProtection="1">
      <alignment horizontal="center" vertical="center"/>
      <protection hidden="1"/>
    </xf>
    <xf numFmtId="0" fontId="23" fillId="5" borderId="2" xfId="0" applyFont="1" applyFill="1" applyBorder="1" applyAlignment="1" applyProtection="1">
      <alignment horizontal="center" vertical="center"/>
      <protection hidden="1"/>
    </xf>
    <xf numFmtId="0" fontId="37" fillId="5" borderId="7" xfId="5" applyNumberFormat="1" applyFont="1" applyFill="1" applyBorder="1" applyAlignment="1" applyProtection="1">
      <alignment horizontal="center" vertical="center" wrapText="1"/>
      <protection hidden="1"/>
    </xf>
    <xf numFmtId="0" fontId="37" fillId="5" borderId="8" xfId="5" applyNumberFormat="1" applyFont="1" applyFill="1" applyBorder="1" applyAlignment="1" applyProtection="1">
      <alignment horizontal="center" vertical="center" wrapText="1"/>
      <protection hidden="1"/>
    </xf>
    <xf numFmtId="0" fontId="37" fillId="5" borderId="16" xfId="5" applyNumberFormat="1" applyFont="1" applyFill="1" applyBorder="1" applyAlignment="1" applyProtection="1">
      <alignment horizontal="center" vertical="center" wrapText="1"/>
      <protection hidden="1"/>
    </xf>
    <xf numFmtId="2" fontId="6" fillId="5" borderId="3" xfId="0" applyNumberFormat="1" applyFont="1" applyFill="1" applyBorder="1" applyAlignment="1" applyProtection="1">
      <alignment horizontal="center" vertical="center" wrapText="1"/>
      <protection hidden="1"/>
    </xf>
    <xf numFmtId="2" fontId="6" fillId="5" borderId="5" xfId="0" applyNumberFormat="1" applyFont="1" applyFill="1" applyBorder="1" applyAlignment="1" applyProtection="1">
      <alignment horizontal="center" vertical="center" wrapText="1"/>
      <protection hidden="1"/>
    </xf>
    <xf numFmtId="2" fontId="6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0" fillId="5" borderId="0" xfId="0" applyFill="1" applyAlignment="1" applyProtection="1">
      <alignment horizontal="center"/>
      <protection hidden="1"/>
    </xf>
    <xf numFmtId="0" fontId="6" fillId="5" borderId="3" xfId="0" applyNumberFormat="1" applyFont="1" applyFill="1" applyBorder="1" applyAlignment="1" applyProtection="1">
      <alignment horizontal="left" vertical="center" wrapText="1" indent="1"/>
      <protection hidden="1"/>
    </xf>
    <xf numFmtId="0" fontId="6" fillId="5" borderId="5" xfId="0" applyNumberFormat="1" applyFont="1" applyFill="1" applyBorder="1" applyAlignment="1" applyProtection="1">
      <alignment horizontal="left" vertical="center" wrapText="1" indent="1"/>
      <protection hidden="1"/>
    </xf>
    <xf numFmtId="0" fontId="6" fillId="5" borderId="2" xfId="0" applyNumberFormat="1" applyFont="1" applyFill="1" applyBorder="1" applyAlignment="1" applyProtection="1">
      <alignment horizontal="left" vertical="center" wrapText="1" indent="1"/>
      <protection hidden="1"/>
    </xf>
    <xf numFmtId="0" fontId="6" fillId="6" borderId="3" xfId="0" applyNumberFormat="1" applyFont="1" applyFill="1" applyBorder="1" applyAlignment="1" applyProtection="1">
      <alignment horizontal="left" vertical="center" wrapText="1" indent="2"/>
      <protection hidden="1"/>
    </xf>
    <xf numFmtId="0" fontId="6" fillId="6" borderId="5" xfId="0" applyNumberFormat="1" applyFont="1" applyFill="1" applyBorder="1" applyAlignment="1" applyProtection="1">
      <alignment horizontal="left" vertical="center" wrapText="1" indent="2"/>
      <protection hidden="1"/>
    </xf>
    <xf numFmtId="1" fontId="23" fillId="6" borderId="1" xfId="0" applyNumberFormat="1" applyFont="1" applyFill="1" applyBorder="1" applyAlignment="1" applyProtection="1">
      <alignment horizontal="center" vertical="center"/>
      <protection hidden="1"/>
    </xf>
    <xf numFmtId="0" fontId="22" fillId="5" borderId="3" xfId="5" applyNumberFormat="1" applyFont="1" applyFill="1" applyBorder="1" applyAlignment="1" applyProtection="1">
      <alignment horizontal="left" vertical="center" wrapText="1"/>
      <protection hidden="1"/>
    </xf>
    <xf numFmtId="0" fontId="22" fillId="5" borderId="2" xfId="5" applyNumberFormat="1" applyFont="1" applyFill="1" applyBorder="1" applyAlignment="1" applyProtection="1">
      <alignment horizontal="left" vertical="center" wrapText="1"/>
      <protection hidden="1"/>
    </xf>
    <xf numFmtId="0" fontId="22" fillId="5" borderId="9" xfId="5" applyNumberFormat="1" applyFont="1" applyFill="1" applyBorder="1" applyAlignment="1" applyProtection="1">
      <alignment horizontal="left" vertical="center" wrapText="1"/>
      <protection hidden="1"/>
    </xf>
    <xf numFmtId="0" fontId="22" fillId="5" borderId="11" xfId="5" applyNumberFormat="1" applyFont="1" applyFill="1" applyBorder="1" applyAlignment="1" applyProtection="1">
      <alignment horizontal="left" vertical="center" wrapText="1"/>
      <protection hidden="1"/>
    </xf>
    <xf numFmtId="9" fontId="60" fillId="6" borderId="12" xfId="1" applyFont="1" applyFill="1" applyBorder="1" applyAlignment="1" applyProtection="1">
      <alignment horizontal="left" vertical="center"/>
      <protection hidden="1"/>
    </xf>
    <xf numFmtId="9" fontId="60" fillId="6" borderId="13" xfId="1" applyFont="1" applyFill="1" applyBorder="1" applyAlignment="1" applyProtection="1">
      <alignment horizontal="left" vertical="center"/>
      <protection hidden="1"/>
    </xf>
    <xf numFmtId="9" fontId="60" fillId="6" borderId="14" xfId="1" applyFont="1" applyFill="1" applyBorder="1" applyAlignment="1" applyProtection="1">
      <alignment horizontal="left" vertical="center"/>
      <protection hidden="1"/>
    </xf>
    <xf numFmtId="9" fontId="60" fillId="6" borderId="9" xfId="1" applyFont="1" applyFill="1" applyBorder="1" applyAlignment="1" applyProtection="1">
      <alignment horizontal="center" vertical="center"/>
      <protection hidden="1"/>
    </xf>
    <xf numFmtId="9" fontId="60" fillId="6" borderId="6" xfId="1" applyFont="1" applyFill="1" applyBorder="1" applyAlignment="1" applyProtection="1">
      <alignment horizontal="center" vertical="center"/>
      <protection hidden="1"/>
    </xf>
    <xf numFmtId="9" fontId="60" fillId="6" borderId="7" xfId="1" applyFont="1" applyFill="1" applyBorder="1" applyAlignment="1" applyProtection="1">
      <alignment horizontal="center" vertical="center"/>
      <protection hidden="1"/>
    </xf>
    <xf numFmtId="9" fontId="60" fillId="6" borderId="10" xfId="1" applyFont="1" applyFill="1" applyBorder="1" applyAlignment="1" applyProtection="1">
      <alignment horizontal="center" vertical="center"/>
      <protection hidden="1"/>
    </xf>
    <xf numFmtId="9" fontId="60" fillId="6" borderId="0" xfId="1" applyFont="1" applyFill="1" applyBorder="1" applyAlignment="1" applyProtection="1">
      <alignment horizontal="center" vertical="center"/>
      <protection hidden="1"/>
    </xf>
    <xf numFmtId="9" fontId="60" fillId="6" borderId="8" xfId="1" applyFont="1" applyFill="1" applyBorder="1" applyAlignment="1" applyProtection="1">
      <alignment horizontal="center" vertical="center"/>
      <protection hidden="1"/>
    </xf>
    <xf numFmtId="9" fontId="60" fillId="6" borderId="11" xfId="1" applyFont="1" applyFill="1" applyBorder="1" applyAlignment="1" applyProtection="1">
      <alignment horizontal="center" vertical="center"/>
      <protection hidden="1"/>
    </xf>
    <xf numFmtId="9" fontId="60" fillId="6" borderId="15" xfId="1" applyFont="1" applyFill="1" applyBorder="1" applyAlignment="1" applyProtection="1">
      <alignment horizontal="center" vertical="center"/>
      <protection hidden="1"/>
    </xf>
    <xf numFmtId="9" fontId="60" fillId="6" borderId="16" xfId="1" applyFont="1" applyFill="1" applyBorder="1" applyAlignment="1" applyProtection="1">
      <alignment horizontal="center" vertical="center"/>
      <protection hidden="1"/>
    </xf>
    <xf numFmtId="0" fontId="22" fillId="14" borderId="13" xfId="0" applyFont="1" applyFill="1" applyBorder="1" applyAlignment="1" applyProtection="1">
      <alignment horizontal="center" vertical="center" wrapText="1"/>
      <protection hidden="1"/>
    </xf>
    <xf numFmtId="0" fontId="62" fillId="5" borderId="13" xfId="5" applyNumberFormat="1" applyFont="1" applyFill="1" applyBorder="1" applyAlignment="1" applyProtection="1">
      <alignment horizontal="left" vertical="top" wrapText="1"/>
      <protection hidden="1"/>
    </xf>
    <xf numFmtId="0" fontId="61" fillId="5" borderId="13" xfId="5" applyNumberFormat="1" applyFont="1" applyFill="1" applyBorder="1" applyAlignment="1" applyProtection="1">
      <alignment horizontal="left" vertical="top" wrapText="1"/>
      <protection hidden="1"/>
    </xf>
    <xf numFmtId="9" fontId="60" fillId="6" borderId="1" xfId="1" applyFont="1" applyFill="1" applyBorder="1" applyAlignment="1" applyProtection="1">
      <alignment horizontal="center" vertical="center"/>
      <protection hidden="1"/>
    </xf>
    <xf numFmtId="0" fontId="55" fillId="0" borderId="3" xfId="0" applyFont="1" applyBorder="1" applyAlignment="1" applyProtection="1">
      <alignment horizontal="center" vertical="center"/>
      <protection hidden="1"/>
    </xf>
    <xf numFmtId="0" fontId="55" fillId="0" borderId="5" xfId="0" applyFont="1" applyBorder="1" applyAlignment="1" applyProtection="1">
      <alignment horizontal="center" vertical="center"/>
      <protection hidden="1"/>
    </xf>
    <xf numFmtId="0" fontId="55" fillId="0" borderId="2" xfId="0" applyFont="1" applyBorder="1" applyAlignment="1" applyProtection="1">
      <alignment horizontal="center" vertical="center"/>
      <protection hidden="1"/>
    </xf>
    <xf numFmtId="0" fontId="55" fillId="0" borderId="1" xfId="0" applyFont="1" applyBorder="1" applyAlignment="1" applyProtection="1">
      <alignment horizontal="center" vertical="center"/>
      <protection hidden="1"/>
    </xf>
    <xf numFmtId="0" fontId="63" fillId="10" borderId="15" xfId="0" applyFont="1" applyFill="1" applyBorder="1" applyAlignment="1" applyProtection="1">
      <alignment horizontal="right" vertical="center" wrapText="1"/>
      <protection locked="0" hidden="1"/>
    </xf>
  </cellXfs>
  <cellStyles count="13">
    <cellStyle name="Акцент6" xfId="5" builtinId="49"/>
    <cellStyle name="Гиперссылка" xfId="2" builtinId="8"/>
    <cellStyle name="Денежный" xfId="3" builtinId="4"/>
    <cellStyle name="Денежный 2" xfId="4"/>
    <cellStyle name="Звичайний 2" xfId="11"/>
    <cellStyle name="Звичайний 3" xfId="12"/>
    <cellStyle name="Обычный" xfId="0" builtinId="0"/>
    <cellStyle name="Обычный 2" xfId="6"/>
    <cellStyle name="Обычный 3" xfId="7"/>
    <cellStyle name="Обычный 4" xfId="8"/>
    <cellStyle name="Обычный 5" xfId="9"/>
    <cellStyle name="Обычный_Лист1" xfId="10"/>
    <cellStyle name="Процентный" xfId="1" builtinId="5"/>
  </cellStyles>
  <dxfs count="1336"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&#1062;&#1080;&#1083;&#1110;&#1085;&#1076;&#1088;&#1080;!A1"/><Relationship Id="rId13" Type="http://schemas.openxmlformats.org/officeDocument/2006/relationships/image" Target="../media/image7.jpeg"/><Relationship Id="rId18" Type="http://schemas.openxmlformats.org/officeDocument/2006/relationships/hyperlink" Target="#'&#1044;&#1074;&#1077;&#1088;&#1085;&#1110; &#1076;&#1086;&#1074;&#1086;&#1076;&#1095;&#1080;&#1082;&#1080;'!A1"/><Relationship Id="rId26" Type="http://schemas.openxmlformats.org/officeDocument/2006/relationships/hyperlink" Target="#'&#1040;&#1082;&#1089;&#1077;&#1089;&#1091;&#1072;&#1088;&#1080; &#1076;&#1083;&#1103; &#1076;&#1074;&#1077;&#1088;&#1077;&#1081;'!A1"/><Relationship Id="rId3" Type="http://schemas.openxmlformats.org/officeDocument/2006/relationships/image" Target="../media/image2.png"/><Relationship Id="rId21" Type="http://schemas.openxmlformats.org/officeDocument/2006/relationships/image" Target="../media/image11.jpeg"/><Relationship Id="rId7" Type="http://schemas.openxmlformats.org/officeDocument/2006/relationships/image" Target="../media/image4.jpeg"/><Relationship Id="rId12" Type="http://schemas.openxmlformats.org/officeDocument/2006/relationships/hyperlink" Target="#'&#1055;&#1077;&#1090;&#1083;&#1110; &#1076;&#1083;&#1103; &#1084;&#1072;&#1103;&#1090;&#1085;&#1080;&#1082;&#1086;&#1074;&#1080;&#1093; &#1076;&#1074;&#1077;&#1088;&#1077;&#1081;'!A1"/><Relationship Id="rId17" Type="http://schemas.openxmlformats.org/officeDocument/2006/relationships/image" Target="../media/image9.jpeg"/><Relationship Id="rId25" Type="http://schemas.openxmlformats.org/officeDocument/2006/relationships/image" Target="../media/image13.jpeg"/><Relationship Id="rId2" Type="http://schemas.openxmlformats.org/officeDocument/2006/relationships/image" Target="../media/image1.jpeg"/><Relationship Id="rId16" Type="http://schemas.openxmlformats.org/officeDocument/2006/relationships/hyperlink" Target="#'&#1055;&#1088;&#1080;&#1093;&#1086;&#1074;&#1072;&#1085;&#1110; &#1087;&#1077;&#1090;&#1083;&#1110;'!A1"/><Relationship Id="rId20" Type="http://schemas.openxmlformats.org/officeDocument/2006/relationships/hyperlink" Target="#'&#1059;&#1097;&#1110;&#1083;&#1100;&#1085;&#1102;&#1074;&#1072;&#1095;&#1110; &#1110; &#1087;&#1086;&#1088;&#1086;&#1075;&#1080;'!A1"/><Relationship Id="rId29" Type="http://schemas.openxmlformats.org/officeDocument/2006/relationships/image" Target="../media/image16.png"/><Relationship Id="rId1" Type="http://schemas.openxmlformats.org/officeDocument/2006/relationships/hyperlink" Target="#'&#1060;&#1091;&#1088;&#1085;&#1110;&#1090;&#1091;&#1088;&#1072; &#1076;&#1083;&#1103; &#1088;&#1086;&#1079;&#1089;&#1091;&#1074;&#1085;&#1080;&#1093; &#1076;&#1074;&#1077;&#1088;&#1077;&#1081; '!A1"/><Relationship Id="rId6" Type="http://schemas.openxmlformats.org/officeDocument/2006/relationships/hyperlink" Target="#&#1047;&#1072;&#1084;&#1082;&#1080;!A1"/><Relationship Id="rId11" Type="http://schemas.openxmlformats.org/officeDocument/2006/relationships/image" Target="../media/image6.jpeg"/><Relationship Id="rId24" Type="http://schemas.openxmlformats.org/officeDocument/2006/relationships/hyperlink" Target="#'&#1060;&#1091;&#1088;&#1085;&#1110;&#1090;&#1091;&#1088;&#1072; &#1076;&#1083;&#1103; &#1074;&#1072;&#1085;&#1085;&#1080;&#1093; &#1082;&#1110;&#1084;&#1085;&#1072;&#1090;'!A1"/><Relationship Id="rId5" Type="http://schemas.openxmlformats.org/officeDocument/2006/relationships/image" Target="../media/image3.jpeg"/><Relationship Id="rId15" Type="http://schemas.openxmlformats.org/officeDocument/2006/relationships/image" Target="../media/image8.jpeg"/><Relationship Id="rId23" Type="http://schemas.openxmlformats.org/officeDocument/2006/relationships/image" Target="../media/image12.jpeg"/><Relationship Id="rId28" Type="http://schemas.openxmlformats.org/officeDocument/2006/relationships/image" Target="../media/image15.png"/><Relationship Id="rId10" Type="http://schemas.openxmlformats.org/officeDocument/2006/relationships/hyperlink" Target="#'&#1050;&#1072;&#1088;&#1090;&#1086;&#1095;&#1085;&#1110; &#1087;&#1077;&#1090;&#1083;&#1110;'!A1"/><Relationship Id="rId19" Type="http://schemas.openxmlformats.org/officeDocument/2006/relationships/image" Target="../media/image10.jpeg"/><Relationship Id="rId4" Type="http://schemas.openxmlformats.org/officeDocument/2006/relationships/hyperlink" Target="#'&#1044;&#1074;&#1077;&#1088;&#1085;&#1110; &#1088;&#1091;&#1095;&#1082;&#1080;'!A1"/><Relationship Id="rId9" Type="http://schemas.openxmlformats.org/officeDocument/2006/relationships/image" Target="../media/image5.jpeg"/><Relationship Id="rId14" Type="http://schemas.openxmlformats.org/officeDocument/2006/relationships/hyperlink" Target="#'&#1042;&#1088;&#1110;&#1079;&#1085;&#1110; &#1087;&#1077;&#1090;&#1083;&#1110;'!A1"/><Relationship Id="rId22" Type="http://schemas.openxmlformats.org/officeDocument/2006/relationships/hyperlink" Target="#'&#1060;&#1091;&#1088;&#1085;&#1110;&#1090;&#1091;&#1088;&#1072; &#1076;&#1083;&#1103; &#1089;&#1082;&#1083;&#1103;&#1085;&#1080;&#1093; &#1076;&#1074;&#1077;&#1088;&#1077;&#1081;'!A1"/><Relationship Id="rId27" Type="http://schemas.openxmlformats.org/officeDocument/2006/relationships/image" Target="../media/image14.jpeg"/><Relationship Id="rId30" Type="http://schemas.openxmlformats.org/officeDocument/2006/relationships/image" Target="../media/image17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png"/><Relationship Id="rId13" Type="http://schemas.openxmlformats.org/officeDocument/2006/relationships/image" Target="../media/image30.jpeg"/><Relationship Id="rId18" Type="http://schemas.openxmlformats.org/officeDocument/2006/relationships/image" Target="../media/image35.jpeg"/><Relationship Id="rId26" Type="http://schemas.openxmlformats.org/officeDocument/2006/relationships/image" Target="../media/image43.jpeg"/><Relationship Id="rId3" Type="http://schemas.openxmlformats.org/officeDocument/2006/relationships/image" Target="../media/image20.png"/><Relationship Id="rId21" Type="http://schemas.openxmlformats.org/officeDocument/2006/relationships/image" Target="../media/image38.jpeg"/><Relationship Id="rId34" Type="http://schemas.openxmlformats.org/officeDocument/2006/relationships/image" Target="../media/image2.png"/><Relationship Id="rId7" Type="http://schemas.openxmlformats.org/officeDocument/2006/relationships/image" Target="../media/image24.png"/><Relationship Id="rId12" Type="http://schemas.openxmlformats.org/officeDocument/2006/relationships/image" Target="../media/image29.png"/><Relationship Id="rId17" Type="http://schemas.openxmlformats.org/officeDocument/2006/relationships/image" Target="../media/image34.jpeg"/><Relationship Id="rId25" Type="http://schemas.openxmlformats.org/officeDocument/2006/relationships/image" Target="../media/image42.jpeg"/><Relationship Id="rId33" Type="http://schemas.openxmlformats.org/officeDocument/2006/relationships/hyperlink" Target="#&#1047;&#1084;i&#1089;&#1090;!A1"/><Relationship Id="rId2" Type="http://schemas.openxmlformats.org/officeDocument/2006/relationships/image" Target="../media/image19.png"/><Relationship Id="rId16" Type="http://schemas.openxmlformats.org/officeDocument/2006/relationships/image" Target="../media/image33.png"/><Relationship Id="rId20" Type="http://schemas.openxmlformats.org/officeDocument/2006/relationships/image" Target="../media/image37.jpeg"/><Relationship Id="rId29" Type="http://schemas.openxmlformats.org/officeDocument/2006/relationships/image" Target="../media/image46.jpeg"/><Relationship Id="rId1" Type="http://schemas.openxmlformats.org/officeDocument/2006/relationships/image" Target="../media/image18.png"/><Relationship Id="rId6" Type="http://schemas.openxmlformats.org/officeDocument/2006/relationships/image" Target="../media/image23.png"/><Relationship Id="rId11" Type="http://schemas.openxmlformats.org/officeDocument/2006/relationships/image" Target="../media/image28.png"/><Relationship Id="rId24" Type="http://schemas.openxmlformats.org/officeDocument/2006/relationships/image" Target="../media/image41.jpeg"/><Relationship Id="rId32" Type="http://schemas.openxmlformats.org/officeDocument/2006/relationships/image" Target="../media/image48.png"/><Relationship Id="rId5" Type="http://schemas.openxmlformats.org/officeDocument/2006/relationships/image" Target="../media/image22.png"/><Relationship Id="rId15" Type="http://schemas.openxmlformats.org/officeDocument/2006/relationships/image" Target="../media/image32.png"/><Relationship Id="rId23" Type="http://schemas.openxmlformats.org/officeDocument/2006/relationships/image" Target="../media/image40.jpeg"/><Relationship Id="rId28" Type="http://schemas.openxmlformats.org/officeDocument/2006/relationships/image" Target="../media/image45.jpeg"/><Relationship Id="rId10" Type="http://schemas.openxmlformats.org/officeDocument/2006/relationships/image" Target="../media/image27.png"/><Relationship Id="rId19" Type="http://schemas.openxmlformats.org/officeDocument/2006/relationships/image" Target="../media/image36.jpeg"/><Relationship Id="rId31" Type="http://schemas.openxmlformats.org/officeDocument/2006/relationships/hyperlink" Target="#&#1047;&#1084;i&#1089;&#1090;!A1"/><Relationship Id="rId4" Type="http://schemas.openxmlformats.org/officeDocument/2006/relationships/image" Target="../media/image21.jpeg"/><Relationship Id="rId9" Type="http://schemas.openxmlformats.org/officeDocument/2006/relationships/image" Target="../media/image26.png"/><Relationship Id="rId14" Type="http://schemas.openxmlformats.org/officeDocument/2006/relationships/image" Target="../media/image31.png"/><Relationship Id="rId22" Type="http://schemas.openxmlformats.org/officeDocument/2006/relationships/image" Target="../media/image39.jpeg"/><Relationship Id="rId27" Type="http://schemas.openxmlformats.org/officeDocument/2006/relationships/image" Target="../media/image44.jpeg"/><Relationship Id="rId30" Type="http://schemas.openxmlformats.org/officeDocument/2006/relationships/image" Target="../media/image47.jpe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61.jpeg"/><Relationship Id="rId18" Type="http://schemas.openxmlformats.org/officeDocument/2006/relationships/image" Target="../media/image65.png"/><Relationship Id="rId26" Type="http://schemas.openxmlformats.org/officeDocument/2006/relationships/image" Target="../media/image73.jpeg"/><Relationship Id="rId39" Type="http://schemas.openxmlformats.org/officeDocument/2006/relationships/image" Target="../media/image86.png"/><Relationship Id="rId21" Type="http://schemas.openxmlformats.org/officeDocument/2006/relationships/image" Target="../media/image68.png"/><Relationship Id="rId34" Type="http://schemas.openxmlformats.org/officeDocument/2006/relationships/image" Target="../media/image81.png"/><Relationship Id="rId42" Type="http://schemas.openxmlformats.org/officeDocument/2006/relationships/image" Target="../media/image89.png"/><Relationship Id="rId47" Type="http://schemas.openxmlformats.org/officeDocument/2006/relationships/image" Target="../media/image94.jpeg"/><Relationship Id="rId50" Type="http://schemas.openxmlformats.org/officeDocument/2006/relationships/image" Target="../media/image97.jpeg"/><Relationship Id="rId55" Type="http://schemas.openxmlformats.org/officeDocument/2006/relationships/hyperlink" Target="#&#1047;&#1084;i&#1089;&#1090;!A1"/><Relationship Id="rId63" Type="http://schemas.openxmlformats.org/officeDocument/2006/relationships/image" Target="../media/image105.emf"/><Relationship Id="rId7" Type="http://schemas.openxmlformats.org/officeDocument/2006/relationships/image" Target="../media/image55.png"/><Relationship Id="rId2" Type="http://schemas.openxmlformats.org/officeDocument/2006/relationships/image" Target="../media/image50.jpeg"/><Relationship Id="rId16" Type="http://schemas.openxmlformats.org/officeDocument/2006/relationships/image" Target="../media/image63.png"/><Relationship Id="rId20" Type="http://schemas.openxmlformats.org/officeDocument/2006/relationships/image" Target="../media/image67.png"/><Relationship Id="rId29" Type="http://schemas.openxmlformats.org/officeDocument/2006/relationships/image" Target="../media/image76.jpeg"/><Relationship Id="rId41" Type="http://schemas.openxmlformats.org/officeDocument/2006/relationships/image" Target="../media/image88.png"/><Relationship Id="rId54" Type="http://schemas.openxmlformats.org/officeDocument/2006/relationships/image" Target="../media/image48.png"/><Relationship Id="rId62" Type="http://schemas.openxmlformats.org/officeDocument/2006/relationships/image" Target="../media/image104.jpeg"/><Relationship Id="rId1" Type="http://schemas.openxmlformats.org/officeDocument/2006/relationships/image" Target="../media/image49.jpeg"/><Relationship Id="rId6" Type="http://schemas.openxmlformats.org/officeDocument/2006/relationships/image" Target="../media/image54.png"/><Relationship Id="rId11" Type="http://schemas.openxmlformats.org/officeDocument/2006/relationships/image" Target="../media/image59.jpeg"/><Relationship Id="rId24" Type="http://schemas.openxmlformats.org/officeDocument/2006/relationships/image" Target="../media/image71.png"/><Relationship Id="rId32" Type="http://schemas.openxmlformats.org/officeDocument/2006/relationships/image" Target="../media/image79.jpeg"/><Relationship Id="rId37" Type="http://schemas.openxmlformats.org/officeDocument/2006/relationships/image" Target="../media/image84.jpeg"/><Relationship Id="rId40" Type="http://schemas.openxmlformats.org/officeDocument/2006/relationships/image" Target="../media/image87.png"/><Relationship Id="rId45" Type="http://schemas.openxmlformats.org/officeDocument/2006/relationships/image" Target="../media/image92.png"/><Relationship Id="rId53" Type="http://schemas.openxmlformats.org/officeDocument/2006/relationships/hyperlink" Target="#&#1047;&#1084;i&#1089;&#1090;!A1"/><Relationship Id="rId58" Type="http://schemas.openxmlformats.org/officeDocument/2006/relationships/image" Target="../media/image101.jpeg"/><Relationship Id="rId5" Type="http://schemas.openxmlformats.org/officeDocument/2006/relationships/image" Target="../media/image53.png"/><Relationship Id="rId15" Type="http://schemas.openxmlformats.org/officeDocument/2006/relationships/image" Target="../media/image62.png"/><Relationship Id="rId23" Type="http://schemas.openxmlformats.org/officeDocument/2006/relationships/image" Target="../media/image70.png"/><Relationship Id="rId28" Type="http://schemas.openxmlformats.org/officeDocument/2006/relationships/image" Target="../media/image75.jpeg"/><Relationship Id="rId36" Type="http://schemas.openxmlformats.org/officeDocument/2006/relationships/image" Target="../media/image83.jpeg"/><Relationship Id="rId49" Type="http://schemas.openxmlformats.org/officeDocument/2006/relationships/image" Target="../media/image96.png"/><Relationship Id="rId57" Type="http://schemas.openxmlformats.org/officeDocument/2006/relationships/image" Target="../media/image100.png"/><Relationship Id="rId61" Type="http://schemas.microsoft.com/office/2007/relationships/hdphoto" Target="../media/hdphoto1.wdp"/><Relationship Id="rId10" Type="http://schemas.openxmlformats.org/officeDocument/2006/relationships/image" Target="../media/image58.jpeg"/><Relationship Id="rId19" Type="http://schemas.openxmlformats.org/officeDocument/2006/relationships/image" Target="../media/image66.png"/><Relationship Id="rId31" Type="http://schemas.openxmlformats.org/officeDocument/2006/relationships/image" Target="../media/image78.png"/><Relationship Id="rId44" Type="http://schemas.openxmlformats.org/officeDocument/2006/relationships/image" Target="../media/image91.png"/><Relationship Id="rId52" Type="http://schemas.openxmlformats.org/officeDocument/2006/relationships/image" Target="../media/image99.emf"/><Relationship Id="rId60" Type="http://schemas.openxmlformats.org/officeDocument/2006/relationships/image" Target="../media/image103.png"/><Relationship Id="rId4" Type="http://schemas.openxmlformats.org/officeDocument/2006/relationships/image" Target="../media/image52.jpeg"/><Relationship Id="rId9" Type="http://schemas.openxmlformats.org/officeDocument/2006/relationships/image" Target="../media/image57.jpeg"/><Relationship Id="rId14" Type="http://schemas.openxmlformats.org/officeDocument/2006/relationships/image" Target="../media/image32.png"/><Relationship Id="rId22" Type="http://schemas.openxmlformats.org/officeDocument/2006/relationships/image" Target="../media/image69.png"/><Relationship Id="rId27" Type="http://schemas.openxmlformats.org/officeDocument/2006/relationships/image" Target="../media/image74.jpeg"/><Relationship Id="rId30" Type="http://schemas.openxmlformats.org/officeDocument/2006/relationships/image" Target="../media/image77.jpeg"/><Relationship Id="rId35" Type="http://schemas.openxmlformats.org/officeDocument/2006/relationships/image" Target="../media/image82.png"/><Relationship Id="rId43" Type="http://schemas.openxmlformats.org/officeDocument/2006/relationships/image" Target="../media/image90.jpeg"/><Relationship Id="rId48" Type="http://schemas.openxmlformats.org/officeDocument/2006/relationships/image" Target="../media/image95.png"/><Relationship Id="rId56" Type="http://schemas.openxmlformats.org/officeDocument/2006/relationships/image" Target="../media/image2.png"/><Relationship Id="rId64" Type="http://schemas.openxmlformats.org/officeDocument/2006/relationships/image" Target="../media/image106.png"/><Relationship Id="rId8" Type="http://schemas.openxmlformats.org/officeDocument/2006/relationships/image" Target="../media/image56.png"/><Relationship Id="rId51" Type="http://schemas.openxmlformats.org/officeDocument/2006/relationships/image" Target="../media/image98.jpeg"/><Relationship Id="rId3" Type="http://schemas.openxmlformats.org/officeDocument/2006/relationships/image" Target="../media/image51.jpeg"/><Relationship Id="rId12" Type="http://schemas.openxmlformats.org/officeDocument/2006/relationships/image" Target="../media/image60.png"/><Relationship Id="rId17" Type="http://schemas.openxmlformats.org/officeDocument/2006/relationships/image" Target="../media/image64.png"/><Relationship Id="rId25" Type="http://schemas.openxmlformats.org/officeDocument/2006/relationships/image" Target="../media/image72.jpeg"/><Relationship Id="rId33" Type="http://schemas.openxmlformats.org/officeDocument/2006/relationships/image" Target="../media/image80.png"/><Relationship Id="rId38" Type="http://schemas.openxmlformats.org/officeDocument/2006/relationships/image" Target="../media/image85.png"/><Relationship Id="rId46" Type="http://schemas.openxmlformats.org/officeDocument/2006/relationships/image" Target="../media/image93.png"/><Relationship Id="rId59" Type="http://schemas.openxmlformats.org/officeDocument/2006/relationships/image" Target="../media/image102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4.jpeg"/><Relationship Id="rId13" Type="http://schemas.openxmlformats.org/officeDocument/2006/relationships/hyperlink" Target="#&#1047;&#1084;i&#1089;&#1090;!A1"/><Relationship Id="rId3" Type="http://schemas.openxmlformats.org/officeDocument/2006/relationships/image" Target="../media/image109.jpeg"/><Relationship Id="rId7" Type="http://schemas.openxmlformats.org/officeDocument/2006/relationships/image" Target="../media/image113.jpeg"/><Relationship Id="rId12" Type="http://schemas.openxmlformats.org/officeDocument/2006/relationships/image" Target="../media/image48.png"/><Relationship Id="rId2" Type="http://schemas.openxmlformats.org/officeDocument/2006/relationships/image" Target="../media/image108.jpeg"/><Relationship Id="rId1" Type="http://schemas.openxmlformats.org/officeDocument/2006/relationships/image" Target="../media/image107.jpeg"/><Relationship Id="rId6" Type="http://schemas.openxmlformats.org/officeDocument/2006/relationships/image" Target="../media/image112.png"/><Relationship Id="rId11" Type="http://schemas.openxmlformats.org/officeDocument/2006/relationships/hyperlink" Target="#&#1047;&#1084;i&#1089;&#1090;!A1"/><Relationship Id="rId5" Type="http://schemas.openxmlformats.org/officeDocument/2006/relationships/image" Target="../media/image111.jpeg"/><Relationship Id="rId10" Type="http://schemas.openxmlformats.org/officeDocument/2006/relationships/image" Target="../media/image116.png"/><Relationship Id="rId4" Type="http://schemas.openxmlformats.org/officeDocument/2006/relationships/image" Target="../media/image110.png"/><Relationship Id="rId9" Type="http://schemas.openxmlformats.org/officeDocument/2006/relationships/image" Target="../media/image115.jpeg"/><Relationship Id="rId14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4.png"/><Relationship Id="rId13" Type="http://schemas.openxmlformats.org/officeDocument/2006/relationships/image" Target="../media/image2.png"/><Relationship Id="rId18" Type="http://schemas.openxmlformats.org/officeDocument/2006/relationships/image" Target="../media/image130.png"/><Relationship Id="rId3" Type="http://schemas.openxmlformats.org/officeDocument/2006/relationships/image" Target="../media/image119.png"/><Relationship Id="rId7" Type="http://schemas.openxmlformats.org/officeDocument/2006/relationships/image" Target="../media/image123.png"/><Relationship Id="rId12" Type="http://schemas.openxmlformats.org/officeDocument/2006/relationships/hyperlink" Target="#&#1047;&#1084;i&#1089;&#1090;!A1"/><Relationship Id="rId17" Type="http://schemas.openxmlformats.org/officeDocument/2006/relationships/image" Target="../media/image129.jpeg"/><Relationship Id="rId2" Type="http://schemas.openxmlformats.org/officeDocument/2006/relationships/image" Target="../media/image118.png"/><Relationship Id="rId16" Type="http://schemas.openxmlformats.org/officeDocument/2006/relationships/image" Target="../media/image128.emf"/><Relationship Id="rId20" Type="http://schemas.openxmlformats.org/officeDocument/2006/relationships/image" Target="../media/image132.emf"/><Relationship Id="rId1" Type="http://schemas.openxmlformats.org/officeDocument/2006/relationships/image" Target="../media/image117.jpeg"/><Relationship Id="rId6" Type="http://schemas.openxmlformats.org/officeDocument/2006/relationships/image" Target="../media/image122.emf"/><Relationship Id="rId11" Type="http://schemas.openxmlformats.org/officeDocument/2006/relationships/image" Target="../media/image48.png"/><Relationship Id="rId5" Type="http://schemas.openxmlformats.org/officeDocument/2006/relationships/image" Target="../media/image121.png"/><Relationship Id="rId15" Type="http://schemas.openxmlformats.org/officeDocument/2006/relationships/image" Target="../media/image127.png"/><Relationship Id="rId10" Type="http://schemas.openxmlformats.org/officeDocument/2006/relationships/hyperlink" Target="#&#1047;&#1084;i&#1089;&#1090;!A1"/><Relationship Id="rId19" Type="http://schemas.openxmlformats.org/officeDocument/2006/relationships/image" Target="../media/image131.png"/><Relationship Id="rId4" Type="http://schemas.openxmlformats.org/officeDocument/2006/relationships/image" Target="../media/image120.png"/><Relationship Id="rId9" Type="http://schemas.openxmlformats.org/officeDocument/2006/relationships/image" Target="../media/image125.jpeg"/><Relationship Id="rId14" Type="http://schemas.openxmlformats.org/officeDocument/2006/relationships/image" Target="../media/image126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0.png"/><Relationship Id="rId13" Type="http://schemas.openxmlformats.org/officeDocument/2006/relationships/hyperlink" Target="#&#1047;&#1084;i&#1089;&#1090;!A1"/><Relationship Id="rId3" Type="http://schemas.openxmlformats.org/officeDocument/2006/relationships/image" Target="../media/image135.png"/><Relationship Id="rId7" Type="http://schemas.openxmlformats.org/officeDocument/2006/relationships/image" Target="../media/image139.jpeg"/><Relationship Id="rId12" Type="http://schemas.openxmlformats.org/officeDocument/2006/relationships/image" Target="../media/image48.png"/><Relationship Id="rId2" Type="http://schemas.openxmlformats.org/officeDocument/2006/relationships/image" Target="../media/image134.png"/><Relationship Id="rId1" Type="http://schemas.openxmlformats.org/officeDocument/2006/relationships/image" Target="../media/image133.jpeg"/><Relationship Id="rId6" Type="http://schemas.openxmlformats.org/officeDocument/2006/relationships/image" Target="../media/image138.png"/><Relationship Id="rId11" Type="http://schemas.openxmlformats.org/officeDocument/2006/relationships/hyperlink" Target="#&#1047;&#1084;i&#1089;&#1090;!A1"/><Relationship Id="rId5" Type="http://schemas.openxmlformats.org/officeDocument/2006/relationships/image" Target="../media/image137.png"/><Relationship Id="rId10" Type="http://schemas.openxmlformats.org/officeDocument/2006/relationships/image" Target="../media/image142.jpeg"/><Relationship Id="rId4" Type="http://schemas.openxmlformats.org/officeDocument/2006/relationships/image" Target="../media/image136.jpeg"/><Relationship Id="rId9" Type="http://schemas.openxmlformats.org/officeDocument/2006/relationships/image" Target="../media/image141.png"/><Relationship Id="rId14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8.png"/><Relationship Id="rId13" Type="http://schemas.openxmlformats.org/officeDocument/2006/relationships/image" Target="../media/image153.png"/><Relationship Id="rId18" Type="http://schemas.openxmlformats.org/officeDocument/2006/relationships/image" Target="../media/image158.png"/><Relationship Id="rId26" Type="http://schemas.openxmlformats.org/officeDocument/2006/relationships/image" Target="../media/image166.jpeg"/><Relationship Id="rId39" Type="http://schemas.openxmlformats.org/officeDocument/2006/relationships/hyperlink" Target="#&#1047;&#1084;i&#1089;&#1090;!A1"/><Relationship Id="rId3" Type="http://schemas.openxmlformats.org/officeDocument/2006/relationships/image" Target="../media/image145.jpeg"/><Relationship Id="rId21" Type="http://schemas.openxmlformats.org/officeDocument/2006/relationships/image" Target="../media/image161.jpeg"/><Relationship Id="rId34" Type="http://schemas.openxmlformats.org/officeDocument/2006/relationships/image" Target="../media/image174.png"/><Relationship Id="rId7" Type="http://schemas.openxmlformats.org/officeDocument/2006/relationships/image" Target="../media/image147.png"/><Relationship Id="rId12" Type="http://schemas.openxmlformats.org/officeDocument/2006/relationships/image" Target="../media/image152.emf"/><Relationship Id="rId17" Type="http://schemas.openxmlformats.org/officeDocument/2006/relationships/image" Target="../media/image157.png"/><Relationship Id="rId25" Type="http://schemas.openxmlformats.org/officeDocument/2006/relationships/image" Target="../media/image165.jpeg"/><Relationship Id="rId33" Type="http://schemas.openxmlformats.org/officeDocument/2006/relationships/image" Target="../media/image173.png"/><Relationship Id="rId38" Type="http://schemas.openxmlformats.org/officeDocument/2006/relationships/image" Target="../media/image48.png"/><Relationship Id="rId2" Type="http://schemas.openxmlformats.org/officeDocument/2006/relationships/image" Target="../media/image144.jpeg"/><Relationship Id="rId16" Type="http://schemas.openxmlformats.org/officeDocument/2006/relationships/image" Target="../media/image156.png"/><Relationship Id="rId20" Type="http://schemas.openxmlformats.org/officeDocument/2006/relationships/image" Target="../media/image160.jpeg"/><Relationship Id="rId29" Type="http://schemas.openxmlformats.org/officeDocument/2006/relationships/image" Target="../media/image169.jpeg"/><Relationship Id="rId1" Type="http://schemas.openxmlformats.org/officeDocument/2006/relationships/image" Target="../media/image143.jpeg"/><Relationship Id="rId6" Type="http://schemas.openxmlformats.org/officeDocument/2006/relationships/image" Target="../media/image146.png"/><Relationship Id="rId11" Type="http://schemas.openxmlformats.org/officeDocument/2006/relationships/image" Target="../media/image151.png"/><Relationship Id="rId24" Type="http://schemas.openxmlformats.org/officeDocument/2006/relationships/image" Target="../media/image164.jpeg"/><Relationship Id="rId32" Type="http://schemas.openxmlformats.org/officeDocument/2006/relationships/image" Target="../media/image172.png"/><Relationship Id="rId37" Type="http://schemas.openxmlformats.org/officeDocument/2006/relationships/hyperlink" Target="#&#1047;&#1084;i&#1089;&#1090;!A1"/><Relationship Id="rId40" Type="http://schemas.openxmlformats.org/officeDocument/2006/relationships/image" Target="../media/image2.png"/><Relationship Id="rId5" Type="http://schemas.openxmlformats.org/officeDocument/2006/relationships/image" Target="../media/image112.png"/><Relationship Id="rId15" Type="http://schemas.openxmlformats.org/officeDocument/2006/relationships/image" Target="../media/image155.jpeg"/><Relationship Id="rId23" Type="http://schemas.openxmlformats.org/officeDocument/2006/relationships/image" Target="../media/image163.png"/><Relationship Id="rId28" Type="http://schemas.openxmlformats.org/officeDocument/2006/relationships/image" Target="../media/image168.png"/><Relationship Id="rId36" Type="http://schemas.openxmlformats.org/officeDocument/2006/relationships/image" Target="../media/image176.png"/><Relationship Id="rId10" Type="http://schemas.openxmlformats.org/officeDocument/2006/relationships/image" Target="../media/image150.png"/><Relationship Id="rId19" Type="http://schemas.openxmlformats.org/officeDocument/2006/relationships/image" Target="../media/image159.png"/><Relationship Id="rId31" Type="http://schemas.openxmlformats.org/officeDocument/2006/relationships/image" Target="../media/image171.jpeg"/><Relationship Id="rId4" Type="http://schemas.openxmlformats.org/officeDocument/2006/relationships/image" Target="../media/image110.png"/><Relationship Id="rId9" Type="http://schemas.openxmlformats.org/officeDocument/2006/relationships/image" Target="../media/image149.png"/><Relationship Id="rId14" Type="http://schemas.openxmlformats.org/officeDocument/2006/relationships/image" Target="../media/image154.png"/><Relationship Id="rId22" Type="http://schemas.openxmlformats.org/officeDocument/2006/relationships/image" Target="../media/image162.png"/><Relationship Id="rId27" Type="http://schemas.openxmlformats.org/officeDocument/2006/relationships/image" Target="../media/image167.png"/><Relationship Id="rId30" Type="http://schemas.openxmlformats.org/officeDocument/2006/relationships/image" Target="../media/image170.png"/><Relationship Id="rId35" Type="http://schemas.openxmlformats.org/officeDocument/2006/relationships/image" Target="../media/image175.png"/></Relationships>
</file>

<file path=xl/drawings/_rels/drawing8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7.png"/><Relationship Id="rId18" Type="http://schemas.openxmlformats.org/officeDocument/2006/relationships/image" Target="../media/image189.jpeg"/><Relationship Id="rId26" Type="http://schemas.openxmlformats.org/officeDocument/2006/relationships/image" Target="../media/image197.png"/><Relationship Id="rId39" Type="http://schemas.openxmlformats.org/officeDocument/2006/relationships/image" Target="../media/image210.png"/><Relationship Id="rId21" Type="http://schemas.openxmlformats.org/officeDocument/2006/relationships/image" Target="../media/image192.png"/><Relationship Id="rId34" Type="http://schemas.openxmlformats.org/officeDocument/2006/relationships/image" Target="../media/image205.jpeg"/><Relationship Id="rId42" Type="http://schemas.openxmlformats.org/officeDocument/2006/relationships/image" Target="../media/image212.png"/><Relationship Id="rId47" Type="http://schemas.openxmlformats.org/officeDocument/2006/relationships/image" Target="../media/image217.png"/><Relationship Id="rId50" Type="http://schemas.openxmlformats.org/officeDocument/2006/relationships/image" Target="../media/image220.png"/><Relationship Id="rId55" Type="http://schemas.openxmlformats.org/officeDocument/2006/relationships/image" Target="../media/image225.png"/><Relationship Id="rId63" Type="http://schemas.openxmlformats.org/officeDocument/2006/relationships/image" Target="../media/image229.png"/><Relationship Id="rId68" Type="http://schemas.openxmlformats.org/officeDocument/2006/relationships/image" Target="../media/image234.png"/><Relationship Id="rId7" Type="http://schemas.openxmlformats.org/officeDocument/2006/relationships/image" Target="../media/image183.png"/><Relationship Id="rId71" Type="http://schemas.openxmlformats.org/officeDocument/2006/relationships/image" Target="../media/image237.png"/><Relationship Id="rId2" Type="http://schemas.openxmlformats.org/officeDocument/2006/relationships/image" Target="../media/image178.png"/><Relationship Id="rId16" Type="http://schemas.openxmlformats.org/officeDocument/2006/relationships/image" Target="../media/image187.jpeg"/><Relationship Id="rId29" Type="http://schemas.openxmlformats.org/officeDocument/2006/relationships/image" Target="../media/image200.jpeg"/><Relationship Id="rId11" Type="http://schemas.openxmlformats.org/officeDocument/2006/relationships/image" Target="../media/image186.jpeg"/><Relationship Id="rId24" Type="http://schemas.openxmlformats.org/officeDocument/2006/relationships/image" Target="../media/image195.png"/><Relationship Id="rId32" Type="http://schemas.openxmlformats.org/officeDocument/2006/relationships/image" Target="../media/image203.png"/><Relationship Id="rId37" Type="http://schemas.openxmlformats.org/officeDocument/2006/relationships/image" Target="../media/image208.png"/><Relationship Id="rId40" Type="http://schemas.openxmlformats.org/officeDocument/2006/relationships/image" Target="../media/image32.png"/><Relationship Id="rId45" Type="http://schemas.openxmlformats.org/officeDocument/2006/relationships/image" Target="../media/image215.png"/><Relationship Id="rId53" Type="http://schemas.openxmlformats.org/officeDocument/2006/relationships/image" Target="../media/image223.png"/><Relationship Id="rId58" Type="http://schemas.openxmlformats.org/officeDocument/2006/relationships/hyperlink" Target="#&#1047;&#1084;i&#1089;&#1090;!A1"/><Relationship Id="rId66" Type="http://schemas.openxmlformats.org/officeDocument/2006/relationships/image" Target="../media/image232.png"/><Relationship Id="rId74" Type="http://schemas.openxmlformats.org/officeDocument/2006/relationships/image" Target="../media/image240.png"/><Relationship Id="rId5" Type="http://schemas.openxmlformats.org/officeDocument/2006/relationships/image" Target="../media/image181.jpeg"/><Relationship Id="rId15" Type="http://schemas.openxmlformats.org/officeDocument/2006/relationships/image" Target="../media/image149.png"/><Relationship Id="rId23" Type="http://schemas.openxmlformats.org/officeDocument/2006/relationships/image" Target="../media/image194.png"/><Relationship Id="rId28" Type="http://schemas.openxmlformats.org/officeDocument/2006/relationships/image" Target="../media/image199.jpeg"/><Relationship Id="rId36" Type="http://schemas.openxmlformats.org/officeDocument/2006/relationships/image" Target="../media/image207.jpeg"/><Relationship Id="rId49" Type="http://schemas.openxmlformats.org/officeDocument/2006/relationships/image" Target="../media/image219.png"/><Relationship Id="rId57" Type="http://schemas.openxmlformats.org/officeDocument/2006/relationships/image" Target="../media/image48.png"/><Relationship Id="rId61" Type="http://schemas.openxmlformats.org/officeDocument/2006/relationships/image" Target="../media/image227.png"/><Relationship Id="rId10" Type="http://schemas.openxmlformats.org/officeDocument/2006/relationships/image" Target="../media/image150.png"/><Relationship Id="rId19" Type="http://schemas.openxmlformats.org/officeDocument/2006/relationships/image" Target="../media/image190.png"/><Relationship Id="rId31" Type="http://schemas.openxmlformats.org/officeDocument/2006/relationships/image" Target="../media/image202.png"/><Relationship Id="rId44" Type="http://schemas.openxmlformats.org/officeDocument/2006/relationships/image" Target="../media/image214.jpeg"/><Relationship Id="rId52" Type="http://schemas.openxmlformats.org/officeDocument/2006/relationships/image" Target="../media/image222.emf"/><Relationship Id="rId60" Type="http://schemas.openxmlformats.org/officeDocument/2006/relationships/image" Target="../media/image226.png"/><Relationship Id="rId65" Type="http://schemas.openxmlformats.org/officeDocument/2006/relationships/image" Target="../media/image231.png"/><Relationship Id="rId73" Type="http://schemas.openxmlformats.org/officeDocument/2006/relationships/image" Target="../media/image239.jpeg"/><Relationship Id="rId4" Type="http://schemas.openxmlformats.org/officeDocument/2006/relationships/image" Target="../media/image180.png"/><Relationship Id="rId9" Type="http://schemas.openxmlformats.org/officeDocument/2006/relationships/image" Target="../media/image185.png"/><Relationship Id="rId14" Type="http://schemas.openxmlformats.org/officeDocument/2006/relationships/image" Target="../media/image148.png"/><Relationship Id="rId22" Type="http://schemas.openxmlformats.org/officeDocument/2006/relationships/image" Target="../media/image193.png"/><Relationship Id="rId27" Type="http://schemas.openxmlformats.org/officeDocument/2006/relationships/image" Target="../media/image198.jpeg"/><Relationship Id="rId30" Type="http://schemas.openxmlformats.org/officeDocument/2006/relationships/image" Target="../media/image201.png"/><Relationship Id="rId35" Type="http://schemas.openxmlformats.org/officeDocument/2006/relationships/image" Target="../media/image206.jpeg"/><Relationship Id="rId43" Type="http://schemas.openxmlformats.org/officeDocument/2006/relationships/image" Target="../media/image213.jpeg"/><Relationship Id="rId48" Type="http://schemas.openxmlformats.org/officeDocument/2006/relationships/image" Target="../media/image218.jpeg"/><Relationship Id="rId56" Type="http://schemas.openxmlformats.org/officeDocument/2006/relationships/hyperlink" Target="#&#1047;&#1084;i&#1089;&#1090;!A1"/><Relationship Id="rId64" Type="http://schemas.openxmlformats.org/officeDocument/2006/relationships/image" Target="../media/image230.png"/><Relationship Id="rId69" Type="http://schemas.openxmlformats.org/officeDocument/2006/relationships/image" Target="../media/image235.emf"/><Relationship Id="rId8" Type="http://schemas.openxmlformats.org/officeDocument/2006/relationships/image" Target="../media/image184.png"/><Relationship Id="rId51" Type="http://schemas.openxmlformats.org/officeDocument/2006/relationships/image" Target="../media/image221.png"/><Relationship Id="rId72" Type="http://schemas.openxmlformats.org/officeDocument/2006/relationships/image" Target="../media/image238.png"/><Relationship Id="rId3" Type="http://schemas.openxmlformats.org/officeDocument/2006/relationships/image" Target="../media/image179.jpeg"/><Relationship Id="rId12" Type="http://schemas.openxmlformats.org/officeDocument/2006/relationships/image" Target="../media/image157.png"/><Relationship Id="rId17" Type="http://schemas.openxmlformats.org/officeDocument/2006/relationships/image" Target="../media/image188.png"/><Relationship Id="rId25" Type="http://schemas.openxmlformats.org/officeDocument/2006/relationships/image" Target="../media/image196.png"/><Relationship Id="rId33" Type="http://schemas.openxmlformats.org/officeDocument/2006/relationships/image" Target="../media/image204.jpeg"/><Relationship Id="rId38" Type="http://schemas.openxmlformats.org/officeDocument/2006/relationships/image" Target="../media/image209.png"/><Relationship Id="rId46" Type="http://schemas.openxmlformats.org/officeDocument/2006/relationships/image" Target="../media/image216.png"/><Relationship Id="rId59" Type="http://schemas.openxmlformats.org/officeDocument/2006/relationships/image" Target="../media/image2.png"/><Relationship Id="rId67" Type="http://schemas.openxmlformats.org/officeDocument/2006/relationships/image" Target="../media/image233.png"/><Relationship Id="rId20" Type="http://schemas.openxmlformats.org/officeDocument/2006/relationships/image" Target="../media/image191.png"/><Relationship Id="rId41" Type="http://schemas.openxmlformats.org/officeDocument/2006/relationships/image" Target="../media/image211.png"/><Relationship Id="rId54" Type="http://schemas.openxmlformats.org/officeDocument/2006/relationships/image" Target="../media/image224.png"/><Relationship Id="rId62" Type="http://schemas.openxmlformats.org/officeDocument/2006/relationships/image" Target="../media/image228.png"/><Relationship Id="rId70" Type="http://schemas.openxmlformats.org/officeDocument/2006/relationships/image" Target="../media/image236.png"/><Relationship Id="rId1" Type="http://schemas.openxmlformats.org/officeDocument/2006/relationships/image" Target="../media/image177.jpeg"/><Relationship Id="rId6" Type="http://schemas.openxmlformats.org/officeDocument/2006/relationships/image" Target="../media/image182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8.jpeg"/><Relationship Id="rId13" Type="http://schemas.openxmlformats.org/officeDocument/2006/relationships/image" Target="../media/image252.png"/><Relationship Id="rId18" Type="http://schemas.openxmlformats.org/officeDocument/2006/relationships/hyperlink" Target="#&#1047;&#1084;i&#1089;&#1090;!A1"/><Relationship Id="rId3" Type="http://schemas.openxmlformats.org/officeDocument/2006/relationships/image" Target="../media/image243.jpeg"/><Relationship Id="rId7" Type="http://schemas.openxmlformats.org/officeDocument/2006/relationships/image" Target="../media/image247.jpeg"/><Relationship Id="rId12" Type="http://schemas.openxmlformats.org/officeDocument/2006/relationships/image" Target="../media/image251.png"/><Relationship Id="rId17" Type="http://schemas.openxmlformats.org/officeDocument/2006/relationships/image" Target="../media/image48.png"/><Relationship Id="rId2" Type="http://schemas.openxmlformats.org/officeDocument/2006/relationships/image" Target="../media/image242.jpeg"/><Relationship Id="rId16" Type="http://schemas.openxmlformats.org/officeDocument/2006/relationships/hyperlink" Target="#&#1047;&#1084;i&#1089;&#1090;!A1"/><Relationship Id="rId1" Type="http://schemas.openxmlformats.org/officeDocument/2006/relationships/image" Target="../media/image241.jpeg"/><Relationship Id="rId6" Type="http://schemas.openxmlformats.org/officeDocument/2006/relationships/image" Target="../media/image246.jpeg"/><Relationship Id="rId11" Type="http://schemas.openxmlformats.org/officeDocument/2006/relationships/image" Target="../media/image32.png"/><Relationship Id="rId5" Type="http://schemas.openxmlformats.org/officeDocument/2006/relationships/image" Target="../media/image245.jpeg"/><Relationship Id="rId15" Type="http://schemas.openxmlformats.org/officeDocument/2006/relationships/image" Target="../media/image254.png"/><Relationship Id="rId10" Type="http://schemas.openxmlformats.org/officeDocument/2006/relationships/image" Target="../media/image250.emf"/><Relationship Id="rId19" Type="http://schemas.openxmlformats.org/officeDocument/2006/relationships/image" Target="../media/image2.png"/><Relationship Id="rId4" Type="http://schemas.openxmlformats.org/officeDocument/2006/relationships/image" Target="../media/image244.jpeg"/><Relationship Id="rId9" Type="http://schemas.openxmlformats.org/officeDocument/2006/relationships/image" Target="../media/image249.jpeg"/><Relationship Id="rId14" Type="http://schemas.openxmlformats.org/officeDocument/2006/relationships/image" Target="../media/image253.jpeg"/></Relationships>
</file>

<file path=xl/drawings/_rels/drawing10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67.jpeg"/><Relationship Id="rId18" Type="http://schemas.openxmlformats.org/officeDocument/2006/relationships/image" Target="../media/image272.jpeg"/><Relationship Id="rId26" Type="http://schemas.openxmlformats.org/officeDocument/2006/relationships/image" Target="../media/image280.jpeg"/><Relationship Id="rId39" Type="http://schemas.openxmlformats.org/officeDocument/2006/relationships/image" Target="../media/image293.png"/><Relationship Id="rId3" Type="http://schemas.openxmlformats.org/officeDocument/2006/relationships/image" Target="../media/image257.jpeg"/><Relationship Id="rId21" Type="http://schemas.openxmlformats.org/officeDocument/2006/relationships/image" Target="../media/image275.png"/><Relationship Id="rId34" Type="http://schemas.openxmlformats.org/officeDocument/2006/relationships/image" Target="../media/image288.png"/><Relationship Id="rId42" Type="http://schemas.openxmlformats.org/officeDocument/2006/relationships/image" Target="../media/image296.png"/><Relationship Id="rId47" Type="http://schemas.openxmlformats.org/officeDocument/2006/relationships/image" Target="../media/image301.png"/><Relationship Id="rId50" Type="http://schemas.openxmlformats.org/officeDocument/2006/relationships/image" Target="../media/image48.png"/><Relationship Id="rId7" Type="http://schemas.openxmlformats.org/officeDocument/2006/relationships/image" Target="../media/image261.jpeg"/><Relationship Id="rId12" Type="http://schemas.openxmlformats.org/officeDocument/2006/relationships/image" Target="../media/image266.jpeg"/><Relationship Id="rId17" Type="http://schemas.openxmlformats.org/officeDocument/2006/relationships/image" Target="../media/image271.jpeg"/><Relationship Id="rId25" Type="http://schemas.openxmlformats.org/officeDocument/2006/relationships/image" Target="../media/image279.jpeg"/><Relationship Id="rId33" Type="http://schemas.openxmlformats.org/officeDocument/2006/relationships/image" Target="../media/image287.png"/><Relationship Id="rId38" Type="http://schemas.openxmlformats.org/officeDocument/2006/relationships/image" Target="../media/image292.png"/><Relationship Id="rId46" Type="http://schemas.openxmlformats.org/officeDocument/2006/relationships/image" Target="../media/image300.png"/><Relationship Id="rId2" Type="http://schemas.openxmlformats.org/officeDocument/2006/relationships/image" Target="../media/image256.jpeg"/><Relationship Id="rId16" Type="http://schemas.openxmlformats.org/officeDocument/2006/relationships/image" Target="../media/image270.jpeg"/><Relationship Id="rId20" Type="http://schemas.openxmlformats.org/officeDocument/2006/relationships/image" Target="../media/image274.jpeg"/><Relationship Id="rId29" Type="http://schemas.openxmlformats.org/officeDocument/2006/relationships/image" Target="../media/image283.png"/><Relationship Id="rId41" Type="http://schemas.openxmlformats.org/officeDocument/2006/relationships/image" Target="../media/image295.png"/><Relationship Id="rId54" Type="http://schemas.openxmlformats.org/officeDocument/2006/relationships/image" Target="../media/image304.jpeg"/><Relationship Id="rId1" Type="http://schemas.openxmlformats.org/officeDocument/2006/relationships/image" Target="../media/image255.jpeg"/><Relationship Id="rId6" Type="http://schemas.openxmlformats.org/officeDocument/2006/relationships/image" Target="../media/image260.jpeg"/><Relationship Id="rId11" Type="http://schemas.openxmlformats.org/officeDocument/2006/relationships/image" Target="../media/image265.jpeg"/><Relationship Id="rId24" Type="http://schemas.openxmlformats.org/officeDocument/2006/relationships/image" Target="../media/image278.png"/><Relationship Id="rId32" Type="http://schemas.openxmlformats.org/officeDocument/2006/relationships/image" Target="../media/image286.png"/><Relationship Id="rId37" Type="http://schemas.openxmlformats.org/officeDocument/2006/relationships/image" Target="../media/image291.png"/><Relationship Id="rId40" Type="http://schemas.openxmlformats.org/officeDocument/2006/relationships/image" Target="../media/image294.png"/><Relationship Id="rId45" Type="http://schemas.openxmlformats.org/officeDocument/2006/relationships/image" Target="../media/image299.png"/><Relationship Id="rId53" Type="http://schemas.openxmlformats.org/officeDocument/2006/relationships/image" Target="../media/image303.jpeg"/><Relationship Id="rId5" Type="http://schemas.openxmlformats.org/officeDocument/2006/relationships/image" Target="../media/image259.jpeg"/><Relationship Id="rId15" Type="http://schemas.openxmlformats.org/officeDocument/2006/relationships/image" Target="../media/image269.jpeg"/><Relationship Id="rId23" Type="http://schemas.openxmlformats.org/officeDocument/2006/relationships/image" Target="../media/image277.png"/><Relationship Id="rId28" Type="http://schemas.openxmlformats.org/officeDocument/2006/relationships/image" Target="../media/image282.png"/><Relationship Id="rId36" Type="http://schemas.openxmlformats.org/officeDocument/2006/relationships/image" Target="../media/image290.png"/><Relationship Id="rId49" Type="http://schemas.openxmlformats.org/officeDocument/2006/relationships/hyperlink" Target="#&#1047;&#1084;i&#1089;&#1090;!A1"/><Relationship Id="rId10" Type="http://schemas.openxmlformats.org/officeDocument/2006/relationships/image" Target="../media/image264.jpeg"/><Relationship Id="rId19" Type="http://schemas.openxmlformats.org/officeDocument/2006/relationships/image" Target="../media/image273.jpeg"/><Relationship Id="rId31" Type="http://schemas.openxmlformats.org/officeDocument/2006/relationships/image" Target="../media/image285.png"/><Relationship Id="rId44" Type="http://schemas.openxmlformats.org/officeDocument/2006/relationships/image" Target="../media/image298.png"/><Relationship Id="rId52" Type="http://schemas.openxmlformats.org/officeDocument/2006/relationships/image" Target="../media/image2.png"/><Relationship Id="rId4" Type="http://schemas.openxmlformats.org/officeDocument/2006/relationships/image" Target="../media/image258.jpeg"/><Relationship Id="rId9" Type="http://schemas.openxmlformats.org/officeDocument/2006/relationships/image" Target="../media/image263.jpeg"/><Relationship Id="rId14" Type="http://schemas.openxmlformats.org/officeDocument/2006/relationships/image" Target="../media/image268.jpeg"/><Relationship Id="rId22" Type="http://schemas.openxmlformats.org/officeDocument/2006/relationships/image" Target="../media/image276.png"/><Relationship Id="rId27" Type="http://schemas.openxmlformats.org/officeDocument/2006/relationships/image" Target="../media/image281.png"/><Relationship Id="rId30" Type="http://schemas.openxmlformats.org/officeDocument/2006/relationships/image" Target="../media/image284.png"/><Relationship Id="rId35" Type="http://schemas.openxmlformats.org/officeDocument/2006/relationships/image" Target="../media/image289.png"/><Relationship Id="rId43" Type="http://schemas.openxmlformats.org/officeDocument/2006/relationships/image" Target="../media/image297.png"/><Relationship Id="rId48" Type="http://schemas.openxmlformats.org/officeDocument/2006/relationships/image" Target="../media/image302.png"/><Relationship Id="rId8" Type="http://schemas.openxmlformats.org/officeDocument/2006/relationships/image" Target="../media/image262.jpeg"/><Relationship Id="rId51" Type="http://schemas.openxmlformats.org/officeDocument/2006/relationships/hyperlink" Target="#&#1047;&#1084;i&#1089;&#1090;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12.jpeg"/><Relationship Id="rId13" Type="http://schemas.openxmlformats.org/officeDocument/2006/relationships/image" Target="../media/image317.jpeg"/><Relationship Id="rId18" Type="http://schemas.openxmlformats.org/officeDocument/2006/relationships/image" Target="../media/image322.jpeg"/><Relationship Id="rId26" Type="http://schemas.openxmlformats.org/officeDocument/2006/relationships/image" Target="../media/image330.png"/><Relationship Id="rId3" Type="http://schemas.openxmlformats.org/officeDocument/2006/relationships/image" Target="../media/image307.jpeg"/><Relationship Id="rId21" Type="http://schemas.openxmlformats.org/officeDocument/2006/relationships/image" Target="../media/image325.jpeg"/><Relationship Id="rId34" Type="http://schemas.openxmlformats.org/officeDocument/2006/relationships/image" Target="../media/image2.png"/><Relationship Id="rId7" Type="http://schemas.openxmlformats.org/officeDocument/2006/relationships/image" Target="../media/image311.jpeg"/><Relationship Id="rId12" Type="http://schemas.openxmlformats.org/officeDocument/2006/relationships/image" Target="../media/image316.jpeg"/><Relationship Id="rId17" Type="http://schemas.openxmlformats.org/officeDocument/2006/relationships/image" Target="../media/image321.jpeg"/><Relationship Id="rId25" Type="http://schemas.openxmlformats.org/officeDocument/2006/relationships/image" Target="../media/image329.jpeg"/><Relationship Id="rId33" Type="http://schemas.openxmlformats.org/officeDocument/2006/relationships/hyperlink" Target="#&#1047;&#1084;i&#1089;&#1090;!A1"/><Relationship Id="rId2" Type="http://schemas.openxmlformats.org/officeDocument/2006/relationships/image" Target="../media/image306.jpeg"/><Relationship Id="rId16" Type="http://schemas.openxmlformats.org/officeDocument/2006/relationships/image" Target="../media/image320.jpeg"/><Relationship Id="rId20" Type="http://schemas.openxmlformats.org/officeDocument/2006/relationships/image" Target="../media/image324.jpeg"/><Relationship Id="rId29" Type="http://schemas.openxmlformats.org/officeDocument/2006/relationships/image" Target="../media/image333.jpeg"/><Relationship Id="rId1" Type="http://schemas.openxmlformats.org/officeDocument/2006/relationships/image" Target="../media/image305.jpeg"/><Relationship Id="rId6" Type="http://schemas.openxmlformats.org/officeDocument/2006/relationships/image" Target="../media/image310.jpeg"/><Relationship Id="rId11" Type="http://schemas.openxmlformats.org/officeDocument/2006/relationships/image" Target="../media/image315.jpeg"/><Relationship Id="rId24" Type="http://schemas.openxmlformats.org/officeDocument/2006/relationships/image" Target="../media/image328.jpeg"/><Relationship Id="rId32" Type="http://schemas.openxmlformats.org/officeDocument/2006/relationships/image" Target="../media/image48.png"/><Relationship Id="rId5" Type="http://schemas.openxmlformats.org/officeDocument/2006/relationships/image" Target="../media/image309.jpeg"/><Relationship Id="rId15" Type="http://schemas.openxmlformats.org/officeDocument/2006/relationships/image" Target="../media/image319.jpeg"/><Relationship Id="rId23" Type="http://schemas.openxmlformats.org/officeDocument/2006/relationships/image" Target="../media/image327.jpeg"/><Relationship Id="rId28" Type="http://schemas.openxmlformats.org/officeDocument/2006/relationships/image" Target="../media/image332.png"/><Relationship Id="rId10" Type="http://schemas.openxmlformats.org/officeDocument/2006/relationships/image" Target="../media/image314.jpeg"/><Relationship Id="rId19" Type="http://schemas.openxmlformats.org/officeDocument/2006/relationships/image" Target="../media/image323.jpeg"/><Relationship Id="rId31" Type="http://schemas.openxmlformats.org/officeDocument/2006/relationships/hyperlink" Target="#&#1047;&#1084;i&#1089;&#1090;!A1"/><Relationship Id="rId4" Type="http://schemas.openxmlformats.org/officeDocument/2006/relationships/image" Target="../media/image308.jpeg"/><Relationship Id="rId9" Type="http://schemas.openxmlformats.org/officeDocument/2006/relationships/image" Target="../media/image313.jpeg"/><Relationship Id="rId14" Type="http://schemas.openxmlformats.org/officeDocument/2006/relationships/image" Target="../media/image318.jpeg"/><Relationship Id="rId22" Type="http://schemas.openxmlformats.org/officeDocument/2006/relationships/image" Target="../media/image326.jpeg"/><Relationship Id="rId27" Type="http://schemas.openxmlformats.org/officeDocument/2006/relationships/image" Target="../media/image331.png"/><Relationship Id="rId30" Type="http://schemas.openxmlformats.org/officeDocument/2006/relationships/image" Target="../media/image334.jpeg"/></Relationships>
</file>

<file path=xl/drawings/_rels/drawing1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347.jpeg"/><Relationship Id="rId18" Type="http://schemas.openxmlformats.org/officeDocument/2006/relationships/image" Target="../media/image352.jpeg"/><Relationship Id="rId26" Type="http://schemas.openxmlformats.org/officeDocument/2006/relationships/image" Target="../media/image360.jpeg"/><Relationship Id="rId39" Type="http://schemas.openxmlformats.org/officeDocument/2006/relationships/image" Target="../media/image373.jpeg"/><Relationship Id="rId21" Type="http://schemas.openxmlformats.org/officeDocument/2006/relationships/image" Target="../media/image355.jpeg"/><Relationship Id="rId34" Type="http://schemas.openxmlformats.org/officeDocument/2006/relationships/image" Target="../media/image368.jpeg"/><Relationship Id="rId42" Type="http://schemas.openxmlformats.org/officeDocument/2006/relationships/image" Target="../media/image376.jpeg"/><Relationship Id="rId47" Type="http://schemas.openxmlformats.org/officeDocument/2006/relationships/image" Target="../media/image381.jpeg"/><Relationship Id="rId50" Type="http://schemas.openxmlformats.org/officeDocument/2006/relationships/image" Target="../media/image384.jpeg"/><Relationship Id="rId55" Type="http://schemas.openxmlformats.org/officeDocument/2006/relationships/image" Target="../media/image2.png"/><Relationship Id="rId7" Type="http://schemas.openxmlformats.org/officeDocument/2006/relationships/image" Target="../media/image341.jpeg"/><Relationship Id="rId12" Type="http://schemas.openxmlformats.org/officeDocument/2006/relationships/image" Target="../media/image346.jpeg"/><Relationship Id="rId17" Type="http://schemas.openxmlformats.org/officeDocument/2006/relationships/image" Target="../media/image351.jpeg"/><Relationship Id="rId25" Type="http://schemas.openxmlformats.org/officeDocument/2006/relationships/image" Target="../media/image359.jpeg"/><Relationship Id="rId33" Type="http://schemas.openxmlformats.org/officeDocument/2006/relationships/image" Target="../media/image367.jpeg"/><Relationship Id="rId38" Type="http://schemas.openxmlformats.org/officeDocument/2006/relationships/image" Target="../media/image372.jpeg"/><Relationship Id="rId46" Type="http://schemas.openxmlformats.org/officeDocument/2006/relationships/image" Target="../media/image380.jpeg"/><Relationship Id="rId2" Type="http://schemas.openxmlformats.org/officeDocument/2006/relationships/image" Target="../media/image336.jpeg"/><Relationship Id="rId16" Type="http://schemas.openxmlformats.org/officeDocument/2006/relationships/image" Target="../media/image350.jpeg"/><Relationship Id="rId20" Type="http://schemas.openxmlformats.org/officeDocument/2006/relationships/image" Target="../media/image354.jpeg"/><Relationship Id="rId29" Type="http://schemas.openxmlformats.org/officeDocument/2006/relationships/image" Target="../media/image363.jpeg"/><Relationship Id="rId41" Type="http://schemas.openxmlformats.org/officeDocument/2006/relationships/image" Target="../media/image375.jpeg"/><Relationship Id="rId54" Type="http://schemas.openxmlformats.org/officeDocument/2006/relationships/hyperlink" Target="#&#1047;&#1084;i&#1089;&#1090;!A1"/><Relationship Id="rId1" Type="http://schemas.openxmlformats.org/officeDocument/2006/relationships/image" Target="../media/image335.jpeg"/><Relationship Id="rId6" Type="http://schemas.openxmlformats.org/officeDocument/2006/relationships/image" Target="../media/image340.jpeg"/><Relationship Id="rId11" Type="http://schemas.openxmlformats.org/officeDocument/2006/relationships/image" Target="../media/image345.jpeg"/><Relationship Id="rId24" Type="http://schemas.openxmlformats.org/officeDocument/2006/relationships/image" Target="../media/image358.jpeg"/><Relationship Id="rId32" Type="http://schemas.openxmlformats.org/officeDocument/2006/relationships/image" Target="../media/image366.jpeg"/><Relationship Id="rId37" Type="http://schemas.openxmlformats.org/officeDocument/2006/relationships/image" Target="../media/image371.jpeg"/><Relationship Id="rId40" Type="http://schemas.openxmlformats.org/officeDocument/2006/relationships/image" Target="../media/image374.jpeg"/><Relationship Id="rId45" Type="http://schemas.openxmlformats.org/officeDocument/2006/relationships/image" Target="../media/image379.jpeg"/><Relationship Id="rId53" Type="http://schemas.openxmlformats.org/officeDocument/2006/relationships/image" Target="../media/image48.png"/><Relationship Id="rId5" Type="http://schemas.openxmlformats.org/officeDocument/2006/relationships/image" Target="../media/image339.jpeg"/><Relationship Id="rId15" Type="http://schemas.openxmlformats.org/officeDocument/2006/relationships/image" Target="../media/image349.jpeg"/><Relationship Id="rId23" Type="http://schemas.openxmlformats.org/officeDocument/2006/relationships/image" Target="../media/image357.jpeg"/><Relationship Id="rId28" Type="http://schemas.openxmlformats.org/officeDocument/2006/relationships/image" Target="../media/image362.jpeg"/><Relationship Id="rId36" Type="http://schemas.openxmlformats.org/officeDocument/2006/relationships/image" Target="../media/image370.jpeg"/><Relationship Id="rId49" Type="http://schemas.openxmlformats.org/officeDocument/2006/relationships/image" Target="../media/image383.jpeg"/><Relationship Id="rId10" Type="http://schemas.openxmlformats.org/officeDocument/2006/relationships/image" Target="../media/image344.jpeg"/><Relationship Id="rId19" Type="http://schemas.openxmlformats.org/officeDocument/2006/relationships/image" Target="../media/image353.jpeg"/><Relationship Id="rId31" Type="http://schemas.openxmlformats.org/officeDocument/2006/relationships/image" Target="../media/image365.jpeg"/><Relationship Id="rId44" Type="http://schemas.openxmlformats.org/officeDocument/2006/relationships/image" Target="../media/image378.jpeg"/><Relationship Id="rId52" Type="http://schemas.openxmlformats.org/officeDocument/2006/relationships/hyperlink" Target="#&#1047;&#1084;i&#1089;&#1090;!A1"/><Relationship Id="rId4" Type="http://schemas.openxmlformats.org/officeDocument/2006/relationships/image" Target="../media/image338.jpeg"/><Relationship Id="rId9" Type="http://schemas.openxmlformats.org/officeDocument/2006/relationships/image" Target="../media/image343.jpeg"/><Relationship Id="rId14" Type="http://schemas.openxmlformats.org/officeDocument/2006/relationships/image" Target="../media/image348.jpeg"/><Relationship Id="rId22" Type="http://schemas.openxmlformats.org/officeDocument/2006/relationships/image" Target="../media/image356.jpeg"/><Relationship Id="rId27" Type="http://schemas.openxmlformats.org/officeDocument/2006/relationships/image" Target="../media/image361.jpeg"/><Relationship Id="rId30" Type="http://schemas.openxmlformats.org/officeDocument/2006/relationships/image" Target="../media/image364.jpeg"/><Relationship Id="rId35" Type="http://schemas.openxmlformats.org/officeDocument/2006/relationships/image" Target="../media/image369.jpeg"/><Relationship Id="rId43" Type="http://schemas.openxmlformats.org/officeDocument/2006/relationships/image" Target="../media/image377.jpeg"/><Relationship Id="rId48" Type="http://schemas.openxmlformats.org/officeDocument/2006/relationships/image" Target="../media/image382.jpeg"/><Relationship Id="rId8" Type="http://schemas.openxmlformats.org/officeDocument/2006/relationships/image" Target="../media/image342.jpeg"/><Relationship Id="rId51" Type="http://schemas.openxmlformats.org/officeDocument/2006/relationships/image" Target="../media/image385.png"/><Relationship Id="rId3" Type="http://schemas.openxmlformats.org/officeDocument/2006/relationships/image" Target="../media/image337.jpeg"/></Relationships>
</file>

<file path=xl/drawings/_rels/drawing1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398.png"/><Relationship Id="rId18" Type="http://schemas.openxmlformats.org/officeDocument/2006/relationships/image" Target="../media/image403.png"/><Relationship Id="rId26" Type="http://schemas.openxmlformats.org/officeDocument/2006/relationships/image" Target="../media/image411.png"/><Relationship Id="rId39" Type="http://schemas.openxmlformats.org/officeDocument/2006/relationships/image" Target="../media/image424.png"/><Relationship Id="rId21" Type="http://schemas.openxmlformats.org/officeDocument/2006/relationships/image" Target="../media/image406.png"/><Relationship Id="rId34" Type="http://schemas.openxmlformats.org/officeDocument/2006/relationships/image" Target="../media/image419.png"/><Relationship Id="rId42" Type="http://schemas.openxmlformats.org/officeDocument/2006/relationships/image" Target="../media/image427.png"/><Relationship Id="rId47" Type="http://schemas.openxmlformats.org/officeDocument/2006/relationships/image" Target="../media/image432.png"/><Relationship Id="rId50" Type="http://schemas.openxmlformats.org/officeDocument/2006/relationships/image" Target="../media/image435.png"/><Relationship Id="rId55" Type="http://schemas.openxmlformats.org/officeDocument/2006/relationships/hyperlink" Target="#&#1047;&#1084;i&#1089;&#1090;!A1"/><Relationship Id="rId63" Type="http://schemas.openxmlformats.org/officeDocument/2006/relationships/image" Target="../media/image444.png"/><Relationship Id="rId68" Type="http://schemas.openxmlformats.org/officeDocument/2006/relationships/image" Target="../media/image449.png"/><Relationship Id="rId7" Type="http://schemas.openxmlformats.org/officeDocument/2006/relationships/image" Target="../media/image392.png"/><Relationship Id="rId71" Type="http://schemas.openxmlformats.org/officeDocument/2006/relationships/image" Target="../media/image452.png"/><Relationship Id="rId2" Type="http://schemas.openxmlformats.org/officeDocument/2006/relationships/image" Target="../media/image387.png"/><Relationship Id="rId16" Type="http://schemas.openxmlformats.org/officeDocument/2006/relationships/image" Target="../media/image401.png"/><Relationship Id="rId29" Type="http://schemas.openxmlformats.org/officeDocument/2006/relationships/image" Target="../media/image414.png"/><Relationship Id="rId11" Type="http://schemas.openxmlformats.org/officeDocument/2006/relationships/image" Target="../media/image396.jpeg"/><Relationship Id="rId24" Type="http://schemas.openxmlformats.org/officeDocument/2006/relationships/image" Target="../media/image409.png"/><Relationship Id="rId32" Type="http://schemas.openxmlformats.org/officeDocument/2006/relationships/image" Target="../media/image417.png"/><Relationship Id="rId37" Type="http://schemas.openxmlformats.org/officeDocument/2006/relationships/image" Target="../media/image422.png"/><Relationship Id="rId40" Type="http://schemas.openxmlformats.org/officeDocument/2006/relationships/image" Target="../media/image425.png"/><Relationship Id="rId45" Type="http://schemas.openxmlformats.org/officeDocument/2006/relationships/image" Target="../media/image430.png"/><Relationship Id="rId53" Type="http://schemas.openxmlformats.org/officeDocument/2006/relationships/hyperlink" Target="#&#1047;&#1084;i&#1089;&#1090;!A1"/><Relationship Id="rId58" Type="http://schemas.openxmlformats.org/officeDocument/2006/relationships/image" Target="../media/image439.png"/><Relationship Id="rId66" Type="http://schemas.openxmlformats.org/officeDocument/2006/relationships/image" Target="../media/image447.png"/><Relationship Id="rId74" Type="http://schemas.openxmlformats.org/officeDocument/2006/relationships/image" Target="../media/image455.jpeg"/><Relationship Id="rId5" Type="http://schemas.openxmlformats.org/officeDocument/2006/relationships/image" Target="../media/image390.png"/><Relationship Id="rId15" Type="http://schemas.openxmlformats.org/officeDocument/2006/relationships/image" Target="../media/image400.png"/><Relationship Id="rId23" Type="http://schemas.openxmlformats.org/officeDocument/2006/relationships/image" Target="../media/image408.png"/><Relationship Id="rId28" Type="http://schemas.openxmlformats.org/officeDocument/2006/relationships/image" Target="../media/image413.png"/><Relationship Id="rId36" Type="http://schemas.openxmlformats.org/officeDocument/2006/relationships/image" Target="../media/image421.png"/><Relationship Id="rId49" Type="http://schemas.openxmlformats.org/officeDocument/2006/relationships/image" Target="../media/image434.png"/><Relationship Id="rId57" Type="http://schemas.openxmlformats.org/officeDocument/2006/relationships/image" Target="../media/image438.jpeg"/><Relationship Id="rId61" Type="http://schemas.openxmlformats.org/officeDocument/2006/relationships/image" Target="../media/image442.jpeg"/><Relationship Id="rId10" Type="http://schemas.openxmlformats.org/officeDocument/2006/relationships/image" Target="../media/image395.png"/><Relationship Id="rId19" Type="http://schemas.openxmlformats.org/officeDocument/2006/relationships/image" Target="../media/image404.png"/><Relationship Id="rId31" Type="http://schemas.openxmlformats.org/officeDocument/2006/relationships/image" Target="../media/image416.png"/><Relationship Id="rId44" Type="http://schemas.openxmlformats.org/officeDocument/2006/relationships/image" Target="../media/image429.png"/><Relationship Id="rId52" Type="http://schemas.openxmlformats.org/officeDocument/2006/relationships/image" Target="../media/image437.jpeg"/><Relationship Id="rId60" Type="http://schemas.openxmlformats.org/officeDocument/2006/relationships/image" Target="../media/image441.jpeg"/><Relationship Id="rId65" Type="http://schemas.openxmlformats.org/officeDocument/2006/relationships/image" Target="../media/image446.png"/><Relationship Id="rId73" Type="http://schemas.openxmlformats.org/officeDocument/2006/relationships/image" Target="../media/image454.png"/><Relationship Id="rId4" Type="http://schemas.openxmlformats.org/officeDocument/2006/relationships/image" Target="../media/image389.png"/><Relationship Id="rId9" Type="http://schemas.openxmlformats.org/officeDocument/2006/relationships/image" Target="../media/image394.png"/><Relationship Id="rId14" Type="http://schemas.openxmlformats.org/officeDocument/2006/relationships/image" Target="../media/image399.png"/><Relationship Id="rId22" Type="http://schemas.openxmlformats.org/officeDocument/2006/relationships/image" Target="../media/image407.png"/><Relationship Id="rId27" Type="http://schemas.openxmlformats.org/officeDocument/2006/relationships/image" Target="../media/image412.png"/><Relationship Id="rId30" Type="http://schemas.openxmlformats.org/officeDocument/2006/relationships/image" Target="../media/image415.png"/><Relationship Id="rId35" Type="http://schemas.openxmlformats.org/officeDocument/2006/relationships/image" Target="../media/image420.png"/><Relationship Id="rId43" Type="http://schemas.openxmlformats.org/officeDocument/2006/relationships/image" Target="../media/image428.png"/><Relationship Id="rId48" Type="http://schemas.openxmlformats.org/officeDocument/2006/relationships/image" Target="../media/image433.png"/><Relationship Id="rId56" Type="http://schemas.openxmlformats.org/officeDocument/2006/relationships/image" Target="../media/image2.png"/><Relationship Id="rId64" Type="http://schemas.openxmlformats.org/officeDocument/2006/relationships/image" Target="../media/image445.png"/><Relationship Id="rId69" Type="http://schemas.openxmlformats.org/officeDocument/2006/relationships/image" Target="../media/image450.png"/><Relationship Id="rId8" Type="http://schemas.openxmlformats.org/officeDocument/2006/relationships/image" Target="../media/image393.png"/><Relationship Id="rId51" Type="http://schemas.openxmlformats.org/officeDocument/2006/relationships/image" Target="../media/image436.png"/><Relationship Id="rId72" Type="http://schemas.openxmlformats.org/officeDocument/2006/relationships/image" Target="../media/image453.png"/><Relationship Id="rId3" Type="http://schemas.openxmlformats.org/officeDocument/2006/relationships/image" Target="../media/image388.png"/><Relationship Id="rId12" Type="http://schemas.openxmlformats.org/officeDocument/2006/relationships/image" Target="../media/image397.png"/><Relationship Id="rId17" Type="http://schemas.openxmlformats.org/officeDocument/2006/relationships/image" Target="../media/image402.png"/><Relationship Id="rId25" Type="http://schemas.openxmlformats.org/officeDocument/2006/relationships/image" Target="../media/image410.png"/><Relationship Id="rId33" Type="http://schemas.openxmlformats.org/officeDocument/2006/relationships/image" Target="../media/image418.png"/><Relationship Id="rId38" Type="http://schemas.openxmlformats.org/officeDocument/2006/relationships/image" Target="../media/image423.png"/><Relationship Id="rId46" Type="http://schemas.openxmlformats.org/officeDocument/2006/relationships/image" Target="../media/image431.png"/><Relationship Id="rId59" Type="http://schemas.openxmlformats.org/officeDocument/2006/relationships/image" Target="../media/image440.jpeg"/><Relationship Id="rId67" Type="http://schemas.openxmlformats.org/officeDocument/2006/relationships/image" Target="../media/image448.png"/><Relationship Id="rId20" Type="http://schemas.openxmlformats.org/officeDocument/2006/relationships/image" Target="../media/image405.png"/><Relationship Id="rId41" Type="http://schemas.openxmlformats.org/officeDocument/2006/relationships/image" Target="../media/image426.png"/><Relationship Id="rId54" Type="http://schemas.openxmlformats.org/officeDocument/2006/relationships/image" Target="../media/image48.png"/><Relationship Id="rId62" Type="http://schemas.openxmlformats.org/officeDocument/2006/relationships/image" Target="../media/image443.jpeg"/><Relationship Id="rId70" Type="http://schemas.openxmlformats.org/officeDocument/2006/relationships/image" Target="../media/image451.jpeg"/><Relationship Id="rId1" Type="http://schemas.openxmlformats.org/officeDocument/2006/relationships/image" Target="../media/image386.png"/><Relationship Id="rId6" Type="http://schemas.openxmlformats.org/officeDocument/2006/relationships/image" Target="../media/image391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63.jpeg"/><Relationship Id="rId13" Type="http://schemas.openxmlformats.org/officeDocument/2006/relationships/image" Target="../media/image468.png"/><Relationship Id="rId18" Type="http://schemas.openxmlformats.org/officeDocument/2006/relationships/image" Target="../media/image473.jpeg"/><Relationship Id="rId26" Type="http://schemas.openxmlformats.org/officeDocument/2006/relationships/image" Target="../media/image481.png"/><Relationship Id="rId3" Type="http://schemas.openxmlformats.org/officeDocument/2006/relationships/image" Target="../media/image458.jpeg"/><Relationship Id="rId21" Type="http://schemas.openxmlformats.org/officeDocument/2006/relationships/image" Target="../media/image476.jpeg"/><Relationship Id="rId34" Type="http://schemas.openxmlformats.org/officeDocument/2006/relationships/image" Target="../media/image48.png"/><Relationship Id="rId7" Type="http://schemas.openxmlformats.org/officeDocument/2006/relationships/image" Target="../media/image462.jpeg"/><Relationship Id="rId12" Type="http://schemas.openxmlformats.org/officeDocument/2006/relationships/image" Target="../media/image467.jpeg"/><Relationship Id="rId17" Type="http://schemas.openxmlformats.org/officeDocument/2006/relationships/image" Target="../media/image472.jpeg"/><Relationship Id="rId25" Type="http://schemas.openxmlformats.org/officeDocument/2006/relationships/image" Target="../media/image480.jpeg"/><Relationship Id="rId33" Type="http://schemas.openxmlformats.org/officeDocument/2006/relationships/hyperlink" Target="#&#1047;&#1084;i&#1089;&#1090;!A1"/><Relationship Id="rId2" Type="http://schemas.openxmlformats.org/officeDocument/2006/relationships/image" Target="../media/image457.jpeg"/><Relationship Id="rId16" Type="http://schemas.openxmlformats.org/officeDocument/2006/relationships/image" Target="../media/image471.jpeg"/><Relationship Id="rId20" Type="http://schemas.openxmlformats.org/officeDocument/2006/relationships/image" Target="../media/image475.jpeg"/><Relationship Id="rId29" Type="http://schemas.openxmlformats.org/officeDocument/2006/relationships/image" Target="../media/image484.jpeg"/><Relationship Id="rId1" Type="http://schemas.openxmlformats.org/officeDocument/2006/relationships/image" Target="../media/image456.jpeg"/><Relationship Id="rId6" Type="http://schemas.openxmlformats.org/officeDocument/2006/relationships/image" Target="../media/image461.jpeg"/><Relationship Id="rId11" Type="http://schemas.openxmlformats.org/officeDocument/2006/relationships/image" Target="../media/image466.jpeg"/><Relationship Id="rId24" Type="http://schemas.openxmlformats.org/officeDocument/2006/relationships/image" Target="../media/image479.jpeg"/><Relationship Id="rId32" Type="http://schemas.openxmlformats.org/officeDocument/2006/relationships/image" Target="../media/image32.png"/><Relationship Id="rId5" Type="http://schemas.openxmlformats.org/officeDocument/2006/relationships/image" Target="../media/image460.jpeg"/><Relationship Id="rId15" Type="http://schemas.openxmlformats.org/officeDocument/2006/relationships/image" Target="../media/image470.jpeg"/><Relationship Id="rId23" Type="http://schemas.openxmlformats.org/officeDocument/2006/relationships/image" Target="../media/image478.jpeg"/><Relationship Id="rId28" Type="http://schemas.openxmlformats.org/officeDocument/2006/relationships/image" Target="../media/image483.jpeg"/><Relationship Id="rId36" Type="http://schemas.openxmlformats.org/officeDocument/2006/relationships/image" Target="../media/image2.png"/><Relationship Id="rId10" Type="http://schemas.openxmlformats.org/officeDocument/2006/relationships/image" Target="../media/image465.jpeg"/><Relationship Id="rId19" Type="http://schemas.openxmlformats.org/officeDocument/2006/relationships/image" Target="../media/image474.jpeg"/><Relationship Id="rId31" Type="http://schemas.openxmlformats.org/officeDocument/2006/relationships/image" Target="../media/image486.png"/><Relationship Id="rId4" Type="http://schemas.openxmlformats.org/officeDocument/2006/relationships/image" Target="../media/image459.jpeg"/><Relationship Id="rId9" Type="http://schemas.openxmlformats.org/officeDocument/2006/relationships/image" Target="../media/image464.jpeg"/><Relationship Id="rId14" Type="http://schemas.openxmlformats.org/officeDocument/2006/relationships/image" Target="../media/image469.png"/><Relationship Id="rId22" Type="http://schemas.openxmlformats.org/officeDocument/2006/relationships/image" Target="../media/image477.jpeg"/><Relationship Id="rId27" Type="http://schemas.openxmlformats.org/officeDocument/2006/relationships/image" Target="../media/image482.jpeg"/><Relationship Id="rId30" Type="http://schemas.openxmlformats.org/officeDocument/2006/relationships/image" Target="../media/image485.emf"/><Relationship Id="rId35" Type="http://schemas.openxmlformats.org/officeDocument/2006/relationships/hyperlink" Target="#&#1047;&#1084;i&#1089;&#1090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53340</xdr:colOff>
      <xdr:row>43</xdr:row>
      <xdr:rowOff>0</xdr:rowOff>
    </xdr:from>
    <xdr:to>
      <xdr:col>73</xdr:col>
      <xdr:colOff>243840</xdr:colOff>
      <xdr:row>57</xdr:row>
      <xdr:rowOff>68580</xdr:rowOff>
    </xdr:to>
    <xdr:grpSp>
      <xdr:nvGrpSpPr>
        <xdr:cNvPr id="4193264" name="Групувати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C979E9C5-5F8A-416E-BF49-0EC6195A7BA4}"/>
            </a:ext>
          </a:extLst>
        </xdr:cNvPr>
        <xdr:cNvGrpSpPr>
          <a:grpSpLocks/>
        </xdr:cNvGrpSpPr>
      </xdr:nvGrpSpPr>
      <xdr:grpSpPr bwMode="auto">
        <a:xfrm>
          <a:off x="7113046" y="4840941"/>
          <a:ext cx="1871382" cy="1480521"/>
          <a:chOff x="1076325" y="5981700"/>
          <a:chExt cx="1800224" cy="1385919"/>
        </a:xfrm>
      </xdr:grpSpPr>
      <xdr:sp macro="" textlink="">
        <xdr:nvSpPr>
          <xdr:cNvPr id="369" name="Прямокутник 368">
            <a:extLst>
              <a:ext uri="{FF2B5EF4-FFF2-40B4-BE49-F238E27FC236}">
                <a16:creationId xmlns:a16="http://schemas.microsoft.com/office/drawing/2014/main" xmlns="" id="{B6EC09EF-818E-431A-822A-E803D76BE6E8}"/>
              </a:ext>
            </a:extLst>
          </xdr:cNvPr>
          <xdr:cNvSpPr/>
        </xdr:nvSpPr>
        <xdr:spPr>
          <a:xfrm>
            <a:off x="1076325" y="5981700"/>
            <a:ext cx="1569252" cy="1052137"/>
          </a:xfrm>
          <a:prstGeom prst="rect">
            <a:avLst/>
          </a:prstGeom>
          <a:blipFill dpi="0" rotWithShape="1">
            <a:blip xmlns:r="http://schemas.openxmlformats.org/officeDocument/2006/relationships" r:embed="rId2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70" name="TextBox 369">
            <a:extLst>
              <a:ext uri="{FF2B5EF4-FFF2-40B4-BE49-F238E27FC236}">
                <a16:creationId xmlns:a16="http://schemas.microsoft.com/office/drawing/2014/main" xmlns="" id="{5FF3CE1B-CB9A-44FE-A8DD-48933A1247ED}"/>
              </a:ext>
            </a:extLst>
          </xdr:cNvPr>
          <xdr:cNvSpPr txBox="1"/>
        </xdr:nvSpPr>
        <xdr:spPr>
          <a:xfrm>
            <a:off x="1477130" y="6888715"/>
            <a:ext cx="1399419" cy="478904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Фурнітура для розсувних дверей</a:t>
            </a:r>
          </a:p>
        </xdr:txBody>
      </xdr:sp>
    </xdr:grpSp>
    <xdr:clientData/>
  </xdr:twoCellAnchor>
  <xdr:twoCellAnchor editAs="oneCell">
    <xdr:from>
      <xdr:col>3</xdr:col>
      <xdr:colOff>22860</xdr:colOff>
      <xdr:row>0</xdr:row>
      <xdr:rowOff>0</xdr:rowOff>
    </xdr:from>
    <xdr:to>
      <xdr:col>19</xdr:col>
      <xdr:colOff>67235</xdr:colOff>
      <xdr:row>2</xdr:row>
      <xdr:rowOff>60960</xdr:rowOff>
    </xdr:to>
    <xdr:pic>
      <xdr:nvPicPr>
        <xdr:cNvPr id="4193265" name="Рисунок 198" descr="http://intranet.hkg.hafele.corp/international/bilder/Haefele_Logo_4c_CMYK_n_2mm.png">
          <a:extLst>
            <a:ext uri="{FF2B5EF4-FFF2-40B4-BE49-F238E27FC236}">
              <a16:creationId xmlns:a16="http://schemas.microsoft.com/office/drawing/2014/main" xmlns="" id="{675DC6C1-59BF-423B-8878-91A19F893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9331" y="0"/>
          <a:ext cx="1837316" cy="37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114300</xdr:colOff>
      <xdr:row>8</xdr:row>
      <xdr:rowOff>91440</xdr:rowOff>
    </xdr:from>
    <xdr:to>
      <xdr:col>21</xdr:col>
      <xdr:colOff>60960</xdr:colOff>
      <xdr:row>23</xdr:row>
      <xdr:rowOff>60960</xdr:rowOff>
    </xdr:to>
    <xdr:grpSp>
      <xdr:nvGrpSpPr>
        <xdr:cNvPr id="4193266" name="Группа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D8C16312-4CE4-4822-8B8C-663147CC4112}"/>
            </a:ext>
          </a:extLst>
        </xdr:cNvPr>
        <xdr:cNvGrpSpPr>
          <a:grpSpLocks/>
        </xdr:cNvGrpSpPr>
      </xdr:nvGrpSpPr>
      <xdr:grpSpPr bwMode="auto">
        <a:xfrm>
          <a:off x="1122829" y="1402528"/>
          <a:ext cx="1851660" cy="1482314"/>
          <a:chOff x="1127760" y="990600"/>
          <a:chExt cx="1854200" cy="1352108"/>
        </a:xfrm>
      </xdr:grpSpPr>
      <xdr:sp macro="" textlink="">
        <xdr:nvSpPr>
          <xdr:cNvPr id="213" name="Прямокутник 212">
            <a:extLst>
              <a:ext uri="{FF2B5EF4-FFF2-40B4-BE49-F238E27FC236}">
                <a16:creationId xmlns:a16="http://schemas.microsoft.com/office/drawing/2014/main" xmlns="" id="{1151DFB3-707E-42E0-ACF5-FCCA3A989AB5}"/>
              </a:ext>
            </a:extLst>
          </xdr:cNvPr>
          <xdr:cNvSpPr/>
        </xdr:nvSpPr>
        <xdr:spPr bwMode="auto">
          <a:xfrm>
            <a:off x="1127760" y="990600"/>
            <a:ext cx="1616303" cy="1005232"/>
          </a:xfrm>
          <a:prstGeom prst="rect">
            <a:avLst/>
          </a:prstGeom>
          <a:blipFill dpi="0" rotWithShape="1">
            <a:blip xmlns:r="http://schemas.openxmlformats.org/officeDocument/2006/relationships" r:embed="rId5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214" name="TextBox 213">
            <a:extLst>
              <a:ext uri="{FF2B5EF4-FFF2-40B4-BE49-F238E27FC236}">
                <a16:creationId xmlns:a16="http://schemas.microsoft.com/office/drawing/2014/main" xmlns="" id="{EB22C665-B47C-44CB-995B-2E66D4C37475}"/>
              </a:ext>
            </a:extLst>
          </xdr:cNvPr>
          <xdr:cNvSpPr txBox="1"/>
        </xdr:nvSpPr>
        <xdr:spPr bwMode="auto">
          <a:xfrm>
            <a:off x="1540582" y="1875487"/>
            <a:ext cx="1441378" cy="467221"/>
          </a:xfrm>
          <a:prstGeom prst="rect">
            <a:avLst/>
          </a:prstGeom>
          <a:solidFill>
            <a:schemeClr val="bg1">
              <a:lumMod val="95000"/>
            </a:scheme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Комплекти дверних ручок</a:t>
            </a:r>
          </a:p>
        </xdr:txBody>
      </xdr:sp>
    </xdr:grpSp>
    <xdr:clientData/>
  </xdr:twoCellAnchor>
  <xdr:twoCellAnchor>
    <xdr:from>
      <xdr:col>22</xdr:col>
      <xdr:colOff>83820</xdr:colOff>
      <xdr:row>8</xdr:row>
      <xdr:rowOff>91440</xdr:rowOff>
    </xdr:from>
    <xdr:to>
      <xdr:col>39</xdr:col>
      <xdr:colOff>30480</xdr:colOff>
      <xdr:row>23</xdr:row>
      <xdr:rowOff>60960</xdr:rowOff>
    </xdr:to>
    <xdr:grpSp>
      <xdr:nvGrpSpPr>
        <xdr:cNvPr id="4193267" name="Группа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4DF4B197-2DBB-4F6E-AA2A-A7F5E172277F}"/>
            </a:ext>
          </a:extLst>
        </xdr:cNvPr>
        <xdr:cNvGrpSpPr>
          <a:grpSpLocks/>
        </xdr:cNvGrpSpPr>
      </xdr:nvGrpSpPr>
      <xdr:grpSpPr bwMode="auto">
        <a:xfrm>
          <a:off x="3109408" y="1402528"/>
          <a:ext cx="1851660" cy="1482314"/>
          <a:chOff x="3096260" y="990600"/>
          <a:chExt cx="1853353" cy="1308740"/>
        </a:xfrm>
      </xdr:grpSpPr>
      <xdr:sp macro="" textlink="">
        <xdr:nvSpPr>
          <xdr:cNvPr id="333" name="Прямокутник 332">
            <a:extLst>
              <a:ext uri="{FF2B5EF4-FFF2-40B4-BE49-F238E27FC236}">
                <a16:creationId xmlns:a16="http://schemas.microsoft.com/office/drawing/2014/main" xmlns="" id="{17739366-B8DA-4A61-A490-0C162E9E1603}"/>
              </a:ext>
            </a:extLst>
          </xdr:cNvPr>
          <xdr:cNvSpPr/>
        </xdr:nvSpPr>
        <xdr:spPr bwMode="auto">
          <a:xfrm>
            <a:off x="3096260" y="990600"/>
            <a:ext cx="1615564" cy="966138"/>
          </a:xfrm>
          <a:prstGeom prst="rect">
            <a:avLst/>
          </a:prstGeom>
          <a:blipFill dpi="0" rotWithShape="1">
            <a:blip xmlns:r="http://schemas.openxmlformats.org/officeDocument/2006/relationships" r:embed="rId7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4" name="TextBox 333">
            <a:extLst>
              <a:ext uri="{FF2B5EF4-FFF2-40B4-BE49-F238E27FC236}">
                <a16:creationId xmlns:a16="http://schemas.microsoft.com/office/drawing/2014/main" xmlns="" id="{F5BDC474-1AE5-42DA-80D8-C4AF8BE60706}"/>
              </a:ext>
            </a:extLst>
          </xdr:cNvPr>
          <xdr:cNvSpPr txBox="1"/>
        </xdr:nvSpPr>
        <xdr:spPr bwMode="auto">
          <a:xfrm>
            <a:off x="3508893" y="1833401"/>
            <a:ext cx="1440720" cy="465939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Система замикання (замки)</a:t>
            </a:r>
          </a:p>
        </xdr:txBody>
      </xdr:sp>
    </xdr:grpSp>
    <xdr:clientData/>
  </xdr:twoCellAnchor>
  <xdr:twoCellAnchor>
    <xdr:from>
      <xdr:col>40</xdr:col>
      <xdr:colOff>76200</xdr:colOff>
      <xdr:row>8</xdr:row>
      <xdr:rowOff>83820</xdr:rowOff>
    </xdr:from>
    <xdr:to>
      <xdr:col>57</xdr:col>
      <xdr:colOff>15240</xdr:colOff>
      <xdr:row>23</xdr:row>
      <xdr:rowOff>53340</xdr:rowOff>
    </xdr:to>
    <xdr:grpSp>
      <xdr:nvGrpSpPr>
        <xdr:cNvPr id="4193268" name="Групувати 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7F0D71AA-95BD-4A5C-9B20-37008A54FA7D}"/>
            </a:ext>
          </a:extLst>
        </xdr:cNvPr>
        <xdr:cNvGrpSpPr>
          <a:grpSpLocks/>
        </xdr:cNvGrpSpPr>
      </xdr:nvGrpSpPr>
      <xdr:grpSpPr bwMode="auto">
        <a:xfrm>
          <a:off x="5118847" y="1394908"/>
          <a:ext cx="1844040" cy="1482314"/>
          <a:chOff x="4924425" y="1123950"/>
          <a:chExt cx="1800224" cy="1397889"/>
        </a:xfrm>
      </xdr:grpSpPr>
      <xdr:sp macro="" textlink="">
        <xdr:nvSpPr>
          <xdr:cNvPr id="336" name="Прямокутник 335">
            <a:extLst>
              <a:ext uri="{FF2B5EF4-FFF2-40B4-BE49-F238E27FC236}">
                <a16:creationId xmlns:a16="http://schemas.microsoft.com/office/drawing/2014/main" xmlns="" id="{B69D8194-9D4C-4699-8D4F-8914C5686D7B}"/>
              </a:ext>
            </a:extLst>
          </xdr:cNvPr>
          <xdr:cNvSpPr/>
        </xdr:nvSpPr>
        <xdr:spPr>
          <a:xfrm>
            <a:off x="4924425" y="1123950"/>
            <a:ext cx="1568377" cy="1039268"/>
          </a:xfrm>
          <a:prstGeom prst="rect">
            <a:avLst/>
          </a:prstGeom>
          <a:blipFill dpi="0" rotWithShape="1">
            <a:blip xmlns:r="http://schemas.openxmlformats.org/officeDocument/2006/relationships" r:embed="rId9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37" name="TextBox 336">
            <a:extLst>
              <a:ext uri="{FF2B5EF4-FFF2-40B4-BE49-F238E27FC236}">
                <a16:creationId xmlns:a16="http://schemas.microsoft.com/office/drawing/2014/main" xmlns="" id="{FF5B5805-B881-4E84-BCA2-B470A9AE3C61}"/>
              </a:ext>
            </a:extLst>
          </xdr:cNvPr>
          <xdr:cNvSpPr txBox="1"/>
        </xdr:nvSpPr>
        <xdr:spPr>
          <a:xfrm>
            <a:off x="5326748" y="2031480"/>
            <a:ext cx="1397901" cy="490359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Система замикання (циліндри)</a:t>
            </a:r>
          </a:p>
        </xdr:txBody>
      </xdr:sp>
    </xdr:grpSp>
    <xdr:clientData/>
  </xdr:twoCellAnchor>
  <xdr:twoCellAnchor>
    <xdr:from>
      <xdr:col>58</xdr:col>
      <xdr:colOff>53340</xdr:colOff>
      <xdr:row>8</xdr:row>
      <xdr:rowOff>83820</xdr:rowOff>
    </xdr:from>
    <xdr:to>
      <xdr:col>73</xdr:col>
      <xdr:colOff>243840</xdr:colOff>
      <xdr:row>23</xdr:row>
      <xdr:rowOff>60960</xdr:rowOff>
    </xdr:to>
    <xdr:grpSp>
      <xdr:nvGrpSpPr>
        <xdr:cNvPr id="4193269" name="Групувати 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2D9CD416-B5A1-4DF7-B5D3-305D31918AFA}"/>
            </a:ext>
          </a:extLst>
        </xdr:cNvPr>
        <xdr:cNvGrpSpPr>
          <a:grpSpLocks/>
        </xdr:cNvGrpSpPr>
      </xdr:nvGrpSpPr>
      <xdr:grpSpPr bwMode="auto">
        <a:xfrm>
          <a:off x="7113046" y="1394908"/>
          <a:ext cx="1871382" cy="1489934"/>
          <a:chOff x="6858000" y="1104900"/>
          <a:chExt cx="1800224" cy="1415689"/>
        </a:xfrm>
      </xdr:grpSpPr>
      <xdr:sp macro="" textlink="">
        <xdr:nvSpPr>
          <xdr:cNvPr id="342" name="Прямокутник 341">
            <a:extLst>
              <a:ext uri="{FF2B5EF4-FFF2-40B4-BE49-F238E27FC236}">
                <a16:creationId xmlns:a16="http://schemas.microsoft.com/office/drawing/2014/main" xmlns="" id="{6509BFE8-3DF8-47C3-889E-75602855BAE7}"/>
              </a:ext>
            </a:extLst>
          </xdr:cNvPr>
          <xdr:cNvSpPr/>
        </xdr:nvSpPr>
        <xdr:spPr>
          <a:xfrm>
            <a:off x="6858000" y="1104900"/>
            <a:ext cx="1562459" cy="1039647"/>
          </a:xfrm>
          <a:prstGeom prst="rect">
            <a:avLst/>
          </a:prstGeom>
          <a:blipFill dpi="0" rotWithShape="1">
            <a:blip xmlns:r="http://schemas.openxmlformats.org/officeDocument/2006/relationships" r:embed="rId11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3" name="TextBox 342">
            <a:extLst>
              <a:ext uri="{FF2B5EF4-FFF2-40B4-BE49-F238E27FC236}">
                <a16:creationId xmlns:a16="http://schemas.microsoft.com/office/drawing/2014/main" xmlns="" id="{D09642EE-E65A-486B-976C-FC99FE2FC9AE}"/>
              </a:ext>
            </a:extLst>
          </xdr:cNvPr>
          <xdr:cNvSpPr txBox="1"/>
        </xdr:nvSpPr>
        <xdr:spPr>
          <a:xfrm>
            <a:off x="7252011" y="2019199"/>
            <a:ext cx="1406213" cy="50139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Карточні петлі</a:t>
            </a:r>
          </a:p>
        </xdr:txBody>
      </xdr:sp>
    </xdr:grpSp>
    <xdr:clientData/>
  </xdr:twoCellAnchor>
  <xdr:twoCellAnchor>
    <xdr:from>
      <xdr:col>4</xdr:col>
      <xdr:colOff>114300</xdr:colOff>
      <xdr:row>26</xdr:row>
      <xdr:rowOff>0</xdr:rowOff>
    </xdr:from>
    <xdr:to>
      <xdr:col>21</xdr:col>
      <xdr:colOff>60960</xdr:colOff>
      <xdr:row>40</xdr:row>
      <xdr:rowOff>68580</xdr:rowOff>
    </xdr:to>
    <xdr:grpSp>
      <xdr:nvGrpSpPr>
        <xdr:cNvPr id="4193270" name="Групувати 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CDE46FF8-7C84-44D8-BA99-BD3F960545FB}"/>
            </a:ext>
          </a:extLst>
        </xdr:cNvPr>
        <xdr:cNvGrpSpPr>
          <a:grpSpLocks/>
        </xdr:cNvGrpSpPr>
      </xdr:nvGrpSpPr>
      <xdr:grpSpPr bwMode="auto">
        <a:xfrm>
          <a:off x="1122829" y="3126441"/>
          <a:ext cx="1851660" cy="1480521"/>
          <a:chOff x="1095375" y="2762250"/>
          <a:chExt cx="1800224" cy="1363645"/>
        </a:xfrm>
      </xdr:grpSpPr>
      <xdr:sp macro="" textlink="">
        <xdr:nvSpPr>
          <xdr:cNvPr id="345" name="Прямокутник 344">
            <a:extLst>
              <a:ext uri="{FF2B5EF4-FFF2-40B4-BE49-F238E27FC236}">
                <a16:creationId xmlns:a16="http://schemas.microsoft.com/office/drawing/2014/main" xmlns="" id="{91E9BC5F-CE4F-4143-B699-950D49A1D426}"/>
              </a:ext>
            </a:extLst>
          </xdr:cNvPr>
          <xdr:cNvSpPr/>
        </xdr:nvSpPr>
        <xdr:spPr>
          <a:xfrm>
            <a:off x="1095375" y="2762250"/>
            <a:ext cx="1569252" cy="1035228"/>
          </a:xfrm>
          <a:prstGeom prst="rect">
            <a:avLst/>
          </a:prstGeom>
          <a:blipFill dpi="0" rotWithShape="1">
            <a:blip xmlns:r="http://schemas.openxmlformats.org/officeDocument/2006/relationships" r:embed="rId13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6" name="TextBox 345">
            <a:extLst>
              <a:ext uri="{FF2B5EF4-FFF2-40B4-BE49-F238E27FC236}">
                <a16:creationId xmlns:a16="http://schemas.microsoft.com/office/drawing/2014/main" xmlns="" id="{00A85334-4576-47E0-B627-0C59E45881B4}"/>
              </a:ext>
            </a:extLst>
          </xdr:cNvPr>
          <xdr:cNvSpPr txBox="1"/>
        </xdr:nvSpPr>
        <xdr:spPr>
          <a:xfrm>
            <a:off x="1496180" y="3668967"/>
            <a:ext cx="1399419" cy="456928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Петлі для маятникових дверей</a:t>
            </a:r>
          </a:p>
        </xdr:txBody>
      </xdr:sp>
    </xdr:grpSp>
    <xdr:clientData/>
  </xdr:twoCellAnchor>
  <xdr:twoCellAnchor>
    <xdr:from>
      <xdr:col>22</xdr:col>
      <xdr:colOff>91440</xdr:colOff>
      <xdr:row>26</xdr:row>
      <xdr:rowOff>0</xdr:rowOff>
    </xdr:from>
    <xdr:to>
      <xdr:col>39</xdr:col>
      <xdr:colOff>38100</xdr:colOff>
      <xdr:row>40</xdr:row>
      <xdr:rowOff>68580</xdr:rowOff>
    </xdr:to>
    <xdr:grpSp>
      <xdr:nvGrpSpPr>
        <xdr:cNvPr id="4193271" name="Групувати 1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80813676-D19C-499C-8932-6EB5D014240D}"/>
            </a:ext>
          </a:extLst>
        </xdr:cNvPr>
        <xdr:cNvGrpSpPr>
          <a:grpSpLocks/>
        </xdr:cNvGrpSpPr>
      </xdr:nvGrpSpPr>
      <xdr:grpSpPr bwMode="auto">
        <a:xfrm>
          <a:off x="3117028" y="3126441"/>
          <a:ext cx="1851660" cy="1480521"/>
          <a:chOff x="3009900" y="2752725"/>
          <a:chExt cx="1800224" cy="1363645"/>
        </a:xfrm>
      </xdr:grpSpPr>
      <xdr:sp macro="" textlink="">
        <xdr:nvSpPr>
          <xdr:cNvPr id="348" name="Прямокутник 347">
            <a:extLst>
              <a:ext uri="{FF2B5EF4-FFF2-40B4-BE49-F238E27FC236}">
                <a16:creationId xmlns:a16="http://schemas.microsoft.com/office/drawing/2014/main" xmlns="" id="{2F31C304-CDA3-4207-80C0-B46337145868}"/>
              </a:ext>
            </a:extLst>
          </xdr:cNvPr>
          <xdr:cNvSpPr/>
        </xdr:nvSpPr>
        <xdr:spPr>
          <a:xfrm>
            <a:off x="3009900" y="2752725"/>
            <a:ext cx="1569252" cy="1035228"/>
          </a:xfrm>
          <a:prstGeom prst="rect">
            <a:avLst/>
          </a:prstGeom>
          <a:blipFill dpi="0" rotWithShape="1">
            <a:blip xmlns:r="http://schemas.openxmlformats.org/officeDocument/2006/relationships" r:embed="rId15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49" name="TextBox 348">
            <a:extLst>
              <a:ext uri="{FF2B5EF4-FFF2-40B4-BE49-F238E27FC236}">
                <a16:creationId xmlns:a16="http://schemas.microsoft.com/office/drawing/2014/main" xmlns="" id="{36A1ACE9-8F8D-402C-B742-537DFA46A6E9}"/>
              </a:ext>
            </a:extLst>
          </xdr:cNvPr>
          <xdr:cNvSpPr txBox="1"/>
        </xdr:nvSpPr>
        <xdr:spPr>
          <a:xfrm>
            <a:off x="3410705" y="3659442"/>
            <a:ext cx="1399419" cy="456928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Врізні петлі</a:t>
            </a:r>
          </a:p>
        </xdr:txBody>
      </xdr:sp>
    </xdr:grpSp>
    <xdr:clientData/>
  </xdr:twoCellAnchor>
  <xdr:twoCellAnchor>
    <xdr:from>
      <xdr:col>40</xdr:col>
      <xdr:colOff>76200</xdr:colOff>
      <xdr:row>25</xdr:row>
      <xdr:rowOff>91440</xdr:rowOff>
    </xdr:from>
    <xdr:to>
      <xdr:col>57</xdr:col>
      <xdr:colOff>22860</xdr:colOff>
      <xdr:row>40</xdr:row>
      <xdr:rowOff>60960</xdr:rowOff>
    </xdr:to>
    <xdr:grpSp>
      <xdr:nvGrpSpPr>
        <xdr:cNvPr id="4193272" name="Групувати 4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033BDC02-E006-4C6B-A85A-282B2F8AA1F2}"/>
            </a:ext>
          </a:extLst>
        </xdr:cNvPr>
        <xdr:cNvGrpSpPr>
          <a:grpSpLocks/>
        </xdr:cNvGrpSpPr>
      </xdr:nvGrpSpPr>
      <xdr:grpSpPr bwMode="auto">
        <a:xfrm>
          <a:off x="5118847" y="3117028"/>
          <a:ext cx="1851660" cy="1482314"/>
          <a:chOff x="4924425" y="2743200"/>
          <a:chExt cx="1800224" cy="1365621"/>
        </a:xfrm>
      </xdr:grpSpPr>
      <xdr:sp macro="" textlink="">
        <xdr:nvSpPr>
          <xdr:cNvPr id="351" name="Прямокутник 350">
            <a:extLst>
              <a:ext uri="{FF2B5EF4-FFF2-40B4-BE49-F238E27FC236}">
                <a16:creationId xmlns:a16="http://schemas.microsoft.com/office/drawing/2014/main" xmlns="" id="{3D346101-F2CE-4F63-93D4-4C6A59381488}"/>
              </a:ext>
            </a:extLst>
          </xdr:cNvPr>
          <xdr:cNvSpPr/>
        </xdr:nvSpPr>
        <xdr:spPr>
          <a:xfrm>
            <a:off x="4924425" y="2743200"/>
            <a:ext cx="1569252" cy="1051028"/>
          </a:xfrm>
          <a:prstGeom prst="rect">
            <a:avLst/>
          </a:prstGeom>
          <a:blipFill dpi="0" rotWithShape="1">
            <a:blip xmlns:r="http://schemas.openxmlformats.org/officeDocument/2006/relationships" r:embed="rId17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2" name="TextBox 351">
            <a:extLst>
              <a:ext uri="{FF2B5EF4-FFF2-40B4-BE49-F238E27FC236}">
                <a16:creationId xmlns:a16="http://schemas.microsoft.com/office/drawing/2014/main" xmlns="" id="{A0241194-FFF4-478A-A946-3ABF78365F1F}"/>
              </a:ext>
            </a:extLst>
          </xdr:cNvPr>
          <xdr:cNvSpPr txBox="1"/>
        </xdr:nvSpPr>
        <xdr:spPr>
          <a:xfrm>
            <a:off x="5325230" y="3665530"/>
            <a:ext cx="1399419" cy="443291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Приховані петлі</a:t>
            </a:r>
          </a:p>
        </xdr:txBody>
      </xdr:sp>
    </xdr:grpSp>
    <xdr:clientData/>
  </xdr:twoCellAnchor>
  <xdr:twoCellAnchor>
    <xdr:from>
      <xdr:col>58</xdr:col>
      <xdr:colOff>60960</xdr:colOff>
      <xdr:row>25</xdr:row>
      <xdr:rowOff>91440</xdr:rowOff>
    </xdr:from>
    <xdr:to>
      <xdr:col>73</xdr:col>
      <xdr:colOff>251460</xdr:colOff>
      <xdr:row>40</xdr:row>
      <xdr:rowOff>60960</xdr:rowOff>
    </xdr:to>
    <xdr:grpSp>
      <xdr:nvGrpSpPr>
        <xdr:cNvPr id="4193273" name="Групувати 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AB19C214-BF2E-4BA9-BF8D-CE713E2C3FD3}"/>
            </a:ext>
          </a:extLst>
        </xdr:cNvPr>
        <xdr:cNvGrpSpPr>
          <a:grpSpLocks/>
        </xdr:cNvGrpSpPr>
      </xdr:nvGrpSpPr>
      <xdr:grpSpPr bwMode="auto">
        <a:xfrm>
          <a:off x="7120666" y="3117028"/>
          <a:ext cx="1871382" cy="1482314"/>
          <a:chOff x="6858000" y="2724150"/>
          <a:chExt cx="1800224" cy="1365621"/>
        </a:xfrm>
      </xdr:grpSpPr>
      <xdr:sp macro="" textlink="">
        <xdr:nvSpPr>
          <xdr:cNvPr id="354" name="Прямокутник 353">
            <a:extLst>
              <a:ext uri="{FF2B5EF4-FFF2-40B4-BE49-F238E27FC236}">
                <a16:creationId xmlns:a16="http://schemas.microsoft.com/office/drawing/2014/main" xmlns="" id="{C52FD950-9BDA-4AB1-96A3-C5EC33BBD2AC}"/>
              </a:ext>
            </a:extLst>
          </xdr:cNvPr>
          <xdr:cNvSpPr/>
        </xdr:nvSpPr>
        <xdr:spPr>
          <a:xfrm>
            <a:off x="6858000" y="2724150"/>
            <a:ext cx="1562459" cy="1051028"/>
          </a:xfrm>
          <a:prstGeom prst="rect">
            <a:avLst/>
          </a:prstGeom>
          <a:blipFill dpi="0" rotWithShape="1">
            <a:blip xmlns:r="http://schemas.openxmlformats.org/officeDocument/2006/relationships" r:embed="rId19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5" name="TextBox 354">
            <a:extLst>
              <a:ext uri="{FF2B5EF4-FFF2-40B4-BE49-F238E27FC236}">
                <a16:creationId xmlns:a16="http://schemas.microsoft.com/office/drawing/2014/main" xmlns="" id="{0E21A7C7-470E-4D99-85E2-67C19FAC7EC5}"/>
              </a:ext>
            </a:extLst>
          </xdr:cNvPr>
          <xdr:cNvSpPr txBox="1"/>
        </xdr:nvSpPr>
        <xdr:spPr>
          <a:xfrm>
            <a:off x="7252011" y="3646480"/>
            <a:ext cx="1406213" cy="443291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Дверні доводчики</a:t>
            </a:r>
          </a:p>
        </xdr:txBody>
      </xdr:sp>
    </xdr:grpSp>
    <xdr:clientData/>
  </xdr:twoCellAnchor>
  <xdr:twoCellAnchor>
    <xdr:from>
      <xdr:col>4</xdr:col>
      <xdr:colOff>114300</xdr:colOff>
      <xdr:row>43</xdr:row>
      <xdr:rowOff>7620</xdr:rowOff>
    </xdr:from>
    <xdr:to>
      <xdr:col>21</xdr:col>
      <xdr:colOff>60960</xdr:colOff>
      <xdr:row>57</xdr:row>
      <xdr:rowOff>76200</xdr:rowOff>
    </xdr:to>
    <xdr:grpSp>
      <xdr:nvGrpSpPr>
        <xdr:cNvPr id="4193274" name="Групувати 6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AAAF40F1-2B45-42AA-9CD7-628299125579}"/>
            </a:ext>
          </a:extLst>
        </xdr:cNvPr>
        <xdr:cNvGrpSpPr>
          <a:grpSpLocks/>
        </xdr:cNvGrpSpPr>
      </xdr:nvGrpSpPr>
      <xdr:grpSpPr bwMode="auto">
        <a:xfrm>
          <a:off x="1122829" y="4848561"/>
          <a:ext cx="1851660" cy="1480521"/>
          <a:chOff x="1085850" y="4457700"/>
          <a:chExt cx="1800224" cy="1405263"/>
        </a:xfrm>
      </xdr:grpSpPr>
      <xdr:sp macro="" textlink="">
        <xdr:nvSpPr>
          <xdr:cNvPr id="357" name="Прямокутник 356">
            <a:extLst>
              <a:ext uri="{FF2B5EF4-FFF2-40B4-BE49-F238E27FC236}">
                <a16:creationId xmlns:a16="http://schemas.microsoft.com/office/drawing/2014/main" xmlns="" id="{2C570AC0-FCA6-4DBD-9E9A-2751EFF3AF57}"/>
              </a:ext>
            </a:extLst>
          </xdr:cNvPr>
          <xdr:cNvSpPr/>
        </xdr:nvSpPr>
        <xdr:spPr>
          <a:xfrm>
            <a:off x="1085850" y="4457700"/>
            <a:ext cx="1569252" cy="1030036"/>
          </a:xfrm>
          <a:prstGeom prst="rect">
            <a:avLst/>
          </a:prstGeom>
          <a:blipFill dpi="0" rotWithShape="1">
            <a:blip xmlns:r="http://schemas.openxmlformats.org/officeDocument/2006/relationships" r:embed="rId21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58" name="TextBox 357">
            <a:extLst>
              <a:ext uri="{FF2B5EF4-FFF2-40B4-BE49-F238E27FC236}">
                <a16:creationId xmlns:a16="http://schemas.microsoft.com/office/drawing/2014/main" xmlns="" id="{2A2B4832-1BEE-4007-BDF6-26F7995FDD5F}"/>
              </a:ext>
            </a:extLst>
          </xdr:cNvPr>
          <xdr:cNvSpPr txBox="1"/>
        </xdr:nvSpPr>
        <xdr:spPr>
          <a:xfrm>
            <a:off x="1486655" y="5370017"/>
            <a:ext cx="1399419" cy="492946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Ущільнювачі і пороги</a:t>
            </a:r>
          </a:p>
        </xdr:txBody>
      </xdr:sp>
    </xdr:grpSp>
    <xdr:clientData/>
  </xdr:twoCellAnchor>
  <xdr:twoCellAnchor>
    <xdr:from>
      <xdr:col>22</xdr:col>
      <xdr:colOff>83820</xdr:colOff>
      <xdr:row>43</xdr:row>
      <xdr:rowOff>7620</xdr:rowOff>
    </xdr:from>
    <xdr:to>
      <xdr:col>39</xdr:col>
      <xdr:colOff>30480</xdr:colOff>
      <xdr:row>57</xdr:row>
      <xdr:rowOff>76200</xdr:rowOff>
    </xdr:to>
    <xdr:grpSp>
      <xdr:nvGrpSpPr>
        <xdr:cNvPr id="4193275" name="Групувати 7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xmlns="" id="{B3F1CFB0-48A5-4B39-A70F-225EB8EBD955}"/>
            </a:ext>
          </a:extLst>
        </xdr:cNvPr>
        <xdr:cNvGrpSpPr>
          <a:grpSpLocks/>
        </xdr:cNvGrpSpPr>
      </xdr:nvGrpSpPr>
      <xdr:grpSpPr bwMode="auto">
        <a:xfrm>
          <a:off x="3109408" y="4848561"/>
          <a:ext cx="1851660" cy="1480521"/>
          <a:chOff x="3000375" y="4448175"/>
          <a:chExt cx="1800224" cy="1423316"/>
        </a:xfrm>
      </xdr:grpSpPr>
      <xdr:sp macro="" textlink="">
        <xdr:nvSpPr>
          <xdr:cNvPr id="360" name="Прямокутник 359">
            <a:extLst>
              <a:ext uri="{FF2B5EF4-FFF2-40B4-BE49-F238E27FC236}">
                <a16:creationId xmlns:a16="http://schemas.microsoft.com/office/drawing/2014/main" xmlns="" id="{FF81BF71-1CFF-4365-8357-DCE3EC721056}"/>
              </a:ext>
            </a:extLst>
          </xdr:cNvPr>
          <xdr:cNvSpPr/>
        </xdr:nvSpPr>
        <xdr:spPr>
          <a:xfrm>
            <a:off x="3000375" y="4448175"/>
            <a:ext cx="1569252" cy="1028364"/>
          </a:xfrm>
          <a:prstGeom prst="rect">
            <a:avLst/>
          </a:prstGeom>
          <a:blipFill dpi="0" rotWithShape="1">
            <a:blip xmlns:r="http://schemas.openxmlformats.org/officeDocument/2006/relationships" r:embed="rId23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1" name="TextBox 360">
            <a:extLst>
              <a:ext uri="{FF2B5EF4-FFF2-40B4-BE49-F238E27FC236}">
                <a16:creationId xmlns:a16="http://schemas.microsoft.com/office/drawing/2014/main" xmlns="" id="{F3D3C9B7-2BA3-4F5E-B63F-EB56F148C7D5}"/>
              </a:ext>
            </a:extLst>
          </xdr:cNvPr>
          <xdr:cNvSpPr txBox="1"/>
        </xdr:nvSpPr>
        <xdr:spPr>
          <a:xfrm>
            <a:off x="3401180" y="5364761"/>
            <a:ext cx="1399419" cy="50673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Фурнітура для скляних дверей</a:t>
            </a:r>
          </a:p>
        </xdr:txBody>
      </xdr:sp>
    </xdr:grpSp>
    <xdr:clientData/>
  </xdr:twoCellAnchor>
  <xdr:twoCellAnchor>
    <xdr:from>
      <xdr:col>40</xdr:col>
      <xdr:colOff>76200</xdr:colOff>
      <xdr:row>43</xdr:row>
      <xdr:rowOff>0</xdr:rowOff>
    </xdr:from>
    <xdr:to>
      <xdr:col>57</xdr:col>
      <xdr:colOff>15240</xdr:colOff>
      <xdr:row>57</xdr:row>
      <xdr:rowOff>68580</xdr:rowOff>
    </xdr:to>
    <xdr:grpSp>
      <xdr:nvGrpSpPr>
        <xdr:cNvPr id="4193276" name="Групувати 8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xmlns="" id="{603826BE-5532-441D-8667-2C56F7A255D3}"/>
            </a:ext>
          </a:extLst>
        </xdr:cNvPr>
        <xdr:cNvGrpSpPr>
          <a:grpSpLocks/>
        </xdr:cNvGrpSpPr>
      </xdr:nvGrpSpPr>
      <xdr:grpSpPr bwMode="auto">
        <a:xfrm>
          <a:off x="5118847" y="4840941"/>
          <a:ext cx="1844040" cy="1480521"/>
          <a:chOff x="4914900" y="4438650"/>
          <a:chExt cx="1800224" cy="1423316"/>
        </a:xfrm>
      </xdr:grpSpPr>
      <xdr:sp macro="" textlink="">
        <xdr:nvSpPr>
          <xdr:cNvPr id="363" name="Прямокутник 362">
            <a:extLst>
              <a:ext uri="{FF2B5EF4-FFF2-40B4-BE49-F238E27FC236}">
                <a16:creationId xmlns:a16="http://schemas.microsoft.com/office/drawing/2014/main" xmlns="" id="{2A54C85C-0B2A-4753-8790-F8BE655D3810}"/>
              </a:ext>
            </a:extLst>
          </xdr:cNvPr>
          <xdr:cNvSpPr/>
        </xdr:nvSpPr>
        <xdr:spPr>
          <a:xfrm>
            <a:off x="4914900" y="4438650"/>
            <a:ext cx="1568377" cy="1028364"/>
          </a:xfrm>
          <a:prstGeom prst="rect">
            <a:avLst/>
          </a:prstGeom>
          <a:blipFill dpi="0" rotWithShape="1">
            <a:blip xmlns:r="http://schemas.openxmlformats.org/officeDocument/2006/relationships" r:embed="rId25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4" name="TextBox 363">
            <a:extLst>
              <a:ext uri="{FF2B5EF4-FFF2-40B4-BE49-F238E27FC236}">
                <a16:creationId xmlns:a16="http://schemas.microsoft.com/office/drawing/2014/main" xmlns="" id="{A85C984D-717D-438C-AAC7-FB3C8A1352E7}"/>
              </a:ext>
            </a:extLst>
          </xdr:cNvPr>
          <xdr:cNvSpPr txBox="1"/>
        </xdr:nvSpPr>
        <xdr:spPr>
          <a:xfrm>
            <a:off x="5317223" y="5355236"/>
            <a:ext cx="1397901" cy="50673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Фурнітура для ванних кімнат</a:t>
            </a:r>
          </a:p>
        </xdr:txBody>
      </xdr:sp>
    </xdr:grpSp>
    <xdr:clientData/>
  </xdr:twoCellAnchor>
  <xdr:twoCellAnchor>
    <xdr:from>
      <xdr:col>4</xdr:col>
      <xdr:colOff>114300</xdr:colOff>
      <xdr:row>60</xdr:row>
      <xdr:rowOff>53340</xdr:rowOff>
    </xdr:from>
    <xdr:to>
      <xdr:col>21</xdr:col>
      <xdr:colOff>60960</xdr:colOff>
      <xdr:row>75</xdr:row>
      <xdr:rowOff>22860</xdr:rowOff>
    </xdr:to>
    <xdr:grpSp>
      <xdr:nvGrpSpPr>
        <xdr:cNvPr id="4193277" name="Групувати 9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xmlns="" id="{4C7341C6-446E-4242-B5BD-21095B7CAB1B}"/>
            </a:ext>
          </a:extLst>
        </xdr:cNvPr>
        <xdr:cNvGrpSpPr>
          <a:grpSpLocks/>
        </xdr:cNvGrpSpPr>
      </xdr:nvGrpSpPr>
      <xdr:grpSpPr bwMode="auto">
        <a:xfrm>
          <a:off x="1122829" y="6608781"/>
          <a:ext cx="1851660" cy="1482314"/>
          <a:chOff x="6848475" y="4419600"/>
          <a:chExt cx="1800224" cy="1423127"/>
        </a:xfrm>
      </xdr:grpSpPr>
      <xdr:sp macro="" textlink="">
        <xdr:nvSpPr>
          <xdr:cNvPr id="366" name="Прямокутник 365">
            <a:extLst>
              <a:ext uri="{FF2B5EF4-FFF2-40B4-BE49-F238E27FC236}">
                <a16:creationId xmlns:a16="http://schemas.microsoft.com/office/drawing/2014/main" xmlns="" id="{08A9DE40-3246-4269-9781-A7F41323C013}"/>
              </a:ext>
            </a:extLst>
          </xdr:cNvPr>
          <xdr:cNvSpPr/>
        </xdr:nvSpPr>
        <xdr:spPr>
          <a:xfrm>
            <a:off x="6848475" y="4419600"/>
            <a:ext cx="1569252" cy="1043130"/>
          </a:xfrm>
          <a:prstGeom prst="rect">
            <a:avLst/>
          </a:prstGeom>
          <a:blipFill dpi="0" rotWithShape="1">
            <a:blip xmlns:r="http://schemas.openxmlformats.org/officeDocument/2006/relationships" r:embed="rId27"/>
            <a:srcRect/>
            <a:stretch>
              <a:fillRect/>
            </a:stretch>
          </a:blipFill>
          <a:ln w="0" cap="flat" cmpd="sng" algn="ctr">
            <a:solidFill>
              <a:sysClr val="window" lastClr="FFFFFF">
                <a:lumMod val="95000"/>
              </a:sysClr>
            </a:solidFill>
            <a:prstDash val="solid"/>
          </a:ln>
          <a:effectLst>
            <a:glow rad="63500">
              <a:sysClr val="window" lastClr="FFFFFF">
                <a:lumMod val="95000"/>
                <a:alpha val="40000"/>
              </a:sys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txBody>
          <a:bodyPr vertOverflow="clip" horzOverflow="clip" rtlCol="0" anchor="b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uk-UA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367" name="TextBox 366">
            <a:extLst>
              <a:ext uri="{FF2B5EF4-FFF2-40B4-BE49-F238E27FC236}">
                <a16:creationId xmlns:a16="http://schemas.microsoft.com/office/drawing/2014/main" xmlns="" id="{5BE45F7C-BED3-4E6B-AC7E-0465D8B4CFFD}"/>
              </a:ext>
            </a:extLst>
          </xdr:cNvPr>
          <xdr:cNvSpPr txBox="1"/>
        </xdr:nvSpPr>
        <xdr:spPr>
          <a:xfrm>
            <a:off x="7249280" y="5336064"/>
            <a:ext cx="1399419" cy="506663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25400" cap="flat" cmpd="sng" algn="ctr">
            <a:solidFill>
              <a:srgbClr val="C0504D"/>
            </a:solidFill>
            <a:prstDash val="solid"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uk-UA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Аксесуари для дверей</a:t>
            </a:r>
          </a:p>
        </xdr:txBody>
      </xdr:sp>
    </xdr:grpSp>
    <xdr:clientData/>
  </xdr:twoCellAnchor>
  <xdr:twoCellAnchor editAs="oneCell">
    <xdr:from>
      <xdr:col>73</xdr:col>
      <xdr:colOff>487680</xdr:colOff>
      <xdr:row>7</xdr:row>
      <xdr:rowOff>76200</xdr:rowOff>
    </xdr:from>
    <xdr:to>
      <xdr:col>81</xdr:col>
      <xdr:colOff>83820</xdr:colOff>
      <xdr:row>42</xdr:row>
      <xdr:rowOff>76200</xdr:rowOff>
    </xdr:to>
    <xdr:pic>
      <xdr:nvPicPr>
        <xdr:cNvPr id="4193278" name="Рисунок 1">
          <a:extLst>
            <a:ext uri="{FF2B5EF4-FFF2-40B4-BE49-F238E27FC236}">
              <a16:creationId xmlns:a16="http://schemas.microsoft.com/office/drawing/2014/main" xmlns="" id="{FEC5B9DC-F2ED-433A-A7EC-87D5EA446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36480" y="1280160"/>
          <a:ext cx="266700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63</xdr:col>
      <xdr:colOff>78440</xdr:colOff>
      <xdr:row>0</xdr:row>
      <xdr:rowOff>0</xdr:rowOff>
    </xdr:from>
    <xdr:to>
      <xdr:col>74</xdr:col>
      <xdr:colOff>145674</xdr:colOff>
      <xdr:row>6</xdr:row>
      <xdr:rowOff>10055</xdr:rowOff>
    </xdr:to>
    <xdr:pic>
      <xdr:nvPicPr>
        <xdr:cNvPr id="43" name="Рисунок 1"/>
        <xdr:cNvPicPr>
          <a:picLocks noChangeAspect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7698440" y="0"/>
          <a:ext cx="1725705" cy="1063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74</xdr:col>
      <xdr:colOff>168089</xdr:colOff>
      <xdr:row>0</xdr:row>
      <xdr:rowOff>33618</xdr:rowOff>
    </xdr:from>
    <xdr:to>
      <xdr:col>79</xdr:col>
      <xdr:colOff>595972</xdr:colOff>
      <xdr:row>6</xdr:row>
      <xdr:rowOff>11206</xdr:rowOff>
    </xdr:to>
    <xdr:pic>
      <xdr:nvPicPr>
        <xdr:cNvPr id="44" name="Рисунок 1"/>
        <xdr:cNvPicPr>
          <a:picLocks noChangeAspect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 bwMode="auto">
        <a:xfrm>
          <a:off x="9446560" y="33618"/>
          <a:ext cx="1649324" cy="1030941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/>
          <a:lightRig rig="threePt" dir="t"/>
        </a:scene3d>
        <a:sp3d contourW="12700">
          <a:bevelT w="177800" h="95250"/>
          <a:bevelB w="114300" prst="artDeco"/>
          <a:contourClr>
            <a:schemeClr val="accent6">
              <a:lumMod val="75000"/>
            </a:schemeClr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312420</xdr:colOff>
      <xdr:row>38</xdr:row>
      <xdr:rowOff>144780</xdr:rowOff>
    </xdr:from>
    <xdr:to>
      <xdr:col>3</xdr:col>
      <xdr:colOff>3131820</xdr:colOff>
      <xdr:row>39</xdr:row>
      <xdr:rowOff>586740</xdr:rowOff>
    </xdr:to>
    <xdr:pic>
      <xdr:nvPicPr>
        <xdr:cNvPr id="4210077" name="Рисунок 25">
          <a:extLst>
            <a:ext uri="{FF2B5EF4-FFF2-40B4-BE49-F238E27FC236}">
              <a16:creationId xmlns:a16="http://schemas.microsoft.com/office/drawing/2014/main" xmlns="" id="{9FFD0816-004F-4B43-881C-F053E6660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6820" y="28346400"/>
          <a:ext cx="2819400" cy="1203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3</xdr:row>
      <xdr:rowOff>83820</xdr:rowOff>
    </xdr:from>
    <xdr:to>
      <xdr:col>4</xdr:col>
      <xdr:colOff>624840</xdr:colOff>
      <xdr:row>3</xdr:row>
      <xdr:rowOff>510540</xdr:rowOff>
    </xdr:to>
    <xdr:pic>
      <xdr:nvPicPr>
        <xdr:cNvPr id="4210078" name="Рисунок 163">
          <a:extLst>
            <a:ext uri="{FF2B5EF4-FFF2-40B4-BE49-F238E27FC236}">
              <a16:creationId xmlns:a16="http://schemas.microsoft.com/office/drawing/2014/main" xmlns="" id="{C1C03ECB-23FE-4680-A0D4-271E4B2F9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1615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2</xdr:row>
      <xdr:rowOff>144780</xdr:rowOff>
    </xdr:from>
    <xdr:to>
      <xdr:col>4</xdr:col>
      <xdr:colOff>609600</xdr:colOff>
      <xdr:row>2</xdr:row>
      <xdr:rowOff>541020</xdr:rowOff>
    </xdr:to>
    <xdr:pic>
      <xdr:nvPicPr>
        <xdr:cNvPr id="4210079" name="Рисунок 164">
          <a:extLst>
            <a:ext uri="{FF2B5EF4-FFF2-40B4-BE49-F238E27FC236}">
              <a16:creationId xmlns:a16="http://schemas.microsoft.com/office/drawing/2014/main" xmlns="" id="{CA04A037-DC97-42C3-9145-C72EF750D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914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5</xdr:row>
      <xdr:rowOff>83820</xdr:rowOff>
    </xdr:from>
    <xdr:to>
      <xdr:col>4</xdr:col>
      <xdr:colOff>624840</xdr:colOff>
      <xdr:row>5</xdr:row>
      <xdr:rowOff>510540</xdr:rowOff>
    </xdr:to>
    <xdr:pic>
      <xdr:nvPicPr>
        <xdr:cNvPr id="4210080" name="Рисунок 163">
          <a:extLst>
            <a:ext uri="{FF2B5EF4-FFF2-40B4-BE49-F238E27FC236}">
              <a16:creationId xmlns:a16="http://schemas.microsoft.com/office/drawing/2014/main" xmlns="" id="{E014A1BC-6324-4656-A962-82A178362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3139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4</xdr:row>
      <xdr:rowOff>144780</xdr:rowOff>
    </xdr:from>
    <xdr:to>
      <xdr:col>4</xdr:col>
      <xdr:colOff>609600</xdr:colOff>
      <xdr:row>4</xdr:row>
      <xdr:rowOff>541020</xdr:rowOff>
    </xdr:to>
    <xdr:pic>
      <xdr:nvPicPr>
        <xdr:cNvPr id="4210081" name="Рисунок 164">
          <a:extLst>
            <a:ext uri="{FF2B5EF4-FFF2-40B4-BE49-F238E27FC236}">
              <a16:creationId xmlns:a16="http://schemas.microsoft.com/office/drawing/2014/main" xmlns="" id="{B0100FC0-394C-49AA-A14C-9ADFAB38F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2438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7</xdr:row>
      <xdr:rowOff>83820</xdr:rowOff>
    </xdr:from>
    <xdr:to>
      <xdr:col>4</xdr:col>
      <xdr:colOff>624840</xdr:colOff>
      <xdr:row>7</xdr:row>
      <xdr:rowOff>510540</xdr:rowOff>
    </xdr:to>
    <xdr:pic>
      <xdr:nvPicPr>
        <xdr:cNvPr id="4210082" name="Рисунок 163">
          <a:extLst>
            <a:ext uri="{FF2B5EF4-FFF2-40B4-BE49-F238E27FC236}">
              <a16:creationId xmlns:a16="http://schemas.microsoft.com/office/drawing/2014/main" xmlns="" id="{41DBC2DF-741D-4E33-B492-D51126E1D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4663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6</xdr:row>
      <xdr:rowOff>144780</xdr:rowOff>
    </xdr:from>
    <xdr:to>
      <xdr:col>4</xdr:col>
      <xdr:colOff>609600</xdr:colOff>
      <xdr:row>6</xdr:row>
      <xdr:rowOff>541020</xdr:rowOff>
    </xdr:to>
    <xdr:pic>
      <xdr:nvPicPr>
        <xdr:cNvPr id="4210083" name="Рисунок 164">
          <a:extLst>
            <a:ext uri="{FF2B5EF4-FFF2-40B4-BE49-F238E27FC236}">
              <a16:creationId xmlns:a16="http://schemas.microsoft.com/office/drawing/2014/main" xmlns="" id="{BD6E2C72-5EDC-4690-831B-92E564F6D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3962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9</xdr:row>
      <xdr:rowOff>83820</xdr:rowOff>
    </xdr:from>
    <xdr:to>
      <xdr:col>4</xdr:col>
      <xdr:colOff>624840</xdr:colOff>
      <xdr:row>9</xdr:row>
      <xdr:rowOff>510540</xdr:rowOff>
    </xdr:to>
    <xdr:pic>
      <xdr:nvPicPr>
        <xdr:cNvPr id="4210084" name="Рисунок 163">
          <a:extLst>
            <a:ext uri="{FF2B5EF4-FFF2-40B4-BE49-F238E27FC236}">
              <a16:creationId xmlns:a16="http://schemas.microsoft.com/office/drawing/2014/main" xmlns="" id="{482FC55F-3B8E-4B19-AF90-B68F21590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6187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8</xdr:row>
      <xdr:rowOff>144780</xdr:rowOff>
    </xdr:from>
    <xdr:to>
      <xdr:col>4</xdr:col>
      <xdr:colOff>609600</xdr:colOff>
      <xdr:row>8</xdr:row>
      <xdr:rowOff>541020</xdr:rowOff>
    </xdr:to>
    <xdr:pic>
      <xdr:nvPicPr>
        <xdr:cNvPr id="4210085" name="Рисунок 164">
          <a:extLst>
            <a:ext uri="{FF2B5EF4-FFF2-40B4-BE49-F238E27FC236}">
              <a16:creationId xmlns:a16="http://schemas.microsoft.com/office/drawing/2014/main" xmlns="" id="{1C50191E-F402-4631-B1EC-CA72EBBAC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5486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11</xdr:row>
      <xdr:rowOff>83820</xdr:rowOff>
    </xdr:from>
    <xdr:to>
      <xdr:col>4</xdr:col>
      <xdr:colOff>624840</xdr:colOff>
      <xdr:row>11</xdr:row>
      <xdr:rowOff>510540</xdr:rowOff>
    </xdr:to>
    <xdr:pic>
      <xdr:nvPicPr>
        <xdr:cNvPr id="4210086" name="Рисунок 163">
          <a:extLst>
            <a:ext uri="{FF2B5EF4-FFF2-40B4-BE49-F238E27FC236}">
              <a16:creationId xmlns:a16="http://schemas.microsoft.com/office/drawing/2014/main" xmlns="" id="{27EB423B-AE3A-4F47-A3DF-61B00AB82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7711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10</xdr:row>
      <xdr:rowOff>144780</xdr:rowOff>
    </xdr:from>
    <xdr:to>
      <xdr:col>4</xdr:col>
      <xdr:colOff>609600</xdr:colOff>
      <xdr:row>10</xdr:row>
      <xdr:rowOff>541020</xdr:rowOff>
    </xdr:to>
    <xdr:pic>
      <xdr:nvPicPr>
        <xdr:cNvPr id="4210087" name="Рисунок 164">
          <a:extLst>
            <a:ext uri="{FF2B5EF4-FFF2-40B4-BE49-F238E27FC236}">
              <a16:creationId xmlns:a16="http://schemas.microsoft.com/office/drawing/2014/main" xmlns="" id="{9ABB0B73-4541-44F9-B849-4769C9509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7010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13</xdr:row>
      <xdr:rowOff>83820</xdr:rowOff>
    </xdr:from>
    <xdr:to>
      <xdr:col>4</xdr:col>
      <xdr:colOff>624840</xdr:colOff>
      <xdr:row>13</xdr:row>
      <xdr:rowOff>510540</xdr:rowOff>
    </xdr:to>
    <xdr:pic>
      <xdr:nvPicPr>
        <xdr:cNvPr id="4210088" name="Рисунок 163">
          <a:extLst>
            <a:ext uri="{FF2B5EF4-FFF2-40B4-BE49-F238E27FC236}">
              <a16:creationId xmlns:a16="http://schemas.microsoft.com/office/drawing/2014/main" xmlns="" id="{3FAFCEDA-8032-4F54-AD95-5E72C4AD3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9235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12</xdr:row>
      <xdr:rowOff>144780</xdr:rowOff>
    </xdr:from>
    <xdr:to>
      <xdr:col>4</xdr:col>
      <xdr:colOff>609600</xdr:colOff>
      <xdr:row>12</xdr:row>
      <xdr:rowOff>541020</xdr:rowOff>
    </xdr:to>
    <xdr:pic>
      <xdr:nvPicPr>
        <xdr:cNvPr id="4210089" name="Рисунок 164">
          <a:extLst>
            <a:ext uri="{FF2B5EF4-FFF2-40B4-BE49-F238E27FC236}">
              <a16:creationId xmlns:a16="http://schemas.microsoft.com/office/drawing/2014/main" xmlns="" id="{6A5C29C8-A4FB-4FC4-B55E-27284B10CE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8534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15</xdr:row>
      <xdr:rowOff>83820</xdr:rowOff>
    </xdr:from>
    <xdr:to>
      <xdr:col>4</xdr:col>
      <xdr:colOff>624840</xdr:colOff>
      <xdr:row>15</xdr:row>
      <xdr:rowOff>510540</xdr:rowOff>
    </xdr:to>
    <xdr:pic>
      <xdr:nvPicPr>
        <xdr:cNvPr id="4210090" name="Рисунок 163">
          <a:extLst>
            <a:ext uri="{FF2B5EF4-FFF2-40B4-BE49-F238E27FC236}">
              <a16:creationId xmlns:a16="http://schemas.microsoft.com/office/drawing/2014/main" xmlns="" id="{F4C75AB4-70BD-4A68-93CB-78E358100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10759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14</xdr:row>
      <xdr:rowOff>144780</xdr:rowOff>
    </xdr:from>
    <xdr:to>
      <xdr:col>4</xdr:col>
      <xdr:colOff>609600</xdr:colOff>
      <xdr:row>14</xdr:row>
      <xdr:rowOff>541020</xdr:rowOff>
    </xdr:to>
    <xdr:pic>
      <xdr:nvPicPr>
        <xdr:cNvPr id="4210091" name="Рисунок 164">
          <a:extLst>
            <a:ext uri="{FF2B5EF4-FFF2-40B4-BE49-F238E27FC236}">
              <a16:creationId xmlns:a16="http://schemas.microsoft.com/office/drawing/2014/main" xmlns="" id="{32B10351-9402-40D9-8FC2-5A5A89197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10058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17</xdr:row>
      <xdr:rowOff>83820</xdr:rowOff>
    </xdr:from>
    <xdr:to>
      <xdr:col>4</xdr:col>
      <xdr:colOff>624840</xdr:colOff>
      <xdr:row>17</xdr:row>
      <xdr:rowOff>510540</xdr:rowOff>
    </xdr:to>
    <xdr:pic>
      <xdr:nvPicPr>
        <xdr:cNvPr id="4210092" name="Рисунок 163">
          <a:extLst>
            <a:ext uri="{FF2B5EF4-FFF2-40B4-BE49-F238E27FC236}">
              <a16:creationId xmlns:a16="http://schemas.microsoft.com/office/drawing/2014/main" xmlns="" id="{BE0B5685-CC53-4B9D-A2E0-557B8B183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12283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16</xdr:row>
      <xdr:rowOff>144780</xdr:rowOff>
    </xdr:from>
    <xdr:to>
      <xdr:col>4</xdr:col>
      <xdr:colOff>609600</xdr:colOff>
      <xdr:row>16</xdr:row>
      <xdr:rowOff>541020</xdr:rowOff>
    </xdr:to>
    <xdr:pic>
      <xdr:nvPicPr>
        <xdr:cNvPr id="4210093" name="Рисунок 164">
          <a:extLst>
            <a:ext uri="{FF2B5EF4-FFF2-40B4-BE49-F238E27FC236}">
              <a16:creationId xmlns:a16="http://schemas.microsoft.com/office/drawing/2014/main" xmlns="" id="{8EA8F52E-77FF-4008-ACE5-A2D3AE8EB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11582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19</xdr:row>
      <xdr:rowOff>83820</xdr:rowOff>
    </xdr:from>
    <xdr:to>
      <xdr:col>4</xdr:col>
      <xdr:colOff>624840</xdr:colOff>
      <xdr:row>19</xdr:row>
      <xdr:rowOff>510540</xdr:rowOff>
    </xdr:to>
    <xdr:pic>
      <xdr:nvPicPr>
        <xdr:cNvPr id="4210094" name="Рисунок 163">
          <a:extLst>
            <a:ext uri="{FF2B5EF4-FFF2-40B4-BE49-F238E27FC236}">
              <a16:creationId xmlns:a16="http://schemas.microsoft.com/office/drawing/2014/main" xmlns="" id="{C068FF59-0FCA-4E24-A8DF-D1E29652A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13807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18</xdr:row>
      <xdr:rowOff>144780</xdr:rowOff>
    </xdr:from>
    <xdr:to>
      <xdr:col>4</xdr:col>
      <xdr:colOff>609600</xdr:colOff>
      <xdr:row>18</xdr:row>
      <xdr:rowOff>541020</xdr:rowOff>
    </xdr:to>
    <xdr:pic>
      <xdr:nvPicPr>
        <xdr:cNvPr id="4210095" name="Рисунок 164">
          <a:extLst>
            <a:ext uri="{FF2B5EF4-FFF2-40B4-BE49-F238E27FC236}">
              <a16:creationId xmlns:a16="http://schemas.microsoft.com/office/drawing/2014/main" xmlns="" id="{9D1F95A1-1425-49CE-BE66-B8C2593D4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13106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21</xdr:row>
      <xdr:rowOff>83820</xdr:rowOff>
    </xdr:from>
    <xdr:to>
      <xdr:col>4</xdr:col>
      <xdr:colOff>624840</xdr:colOff>
      <xdr:row>21</xdr:row>
      <xdr:rowOff>510540</xdr:rowOff>
    </xdr:to>
    <xdr:pic>
      <xdr:nvPicPr>
        <xdr:cNvPr id="4210096" name="Рисунок 163">
          <a:extLst>
            <a:ext uri="{FF2B5EF4-FFF2-40B4-BE49-F238E27FC236}">
              <a16:creationId xmlns:a16="http://schemas.microsoft.com/office/drawing/2014/main" xmlns="" id="{1C0F4C37-422D-4C92-83F7-0E9C30DB5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15331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20</xdr:row>
      <xdr:rowOff>144780</xdr:rowOff>
    </xdr:from>
    <xdr:to>
      <xdr:col>4</xdr:col>
      <xdr:colOff>609600</xdr:colOff>
      <xdr:row>20</xdr:row>
      <xdr:rowOff>541020</xdr:rowOff>
    </xdr:to>
    <xdr:pic>
      <xdr:nvPicPr>
        <xdr:cNvPr id="4210097" name="Рисунок 164">
          <a:extLst>
            <a:ext uri="{FF2B5EF4-FFF2-40B4-BE49-F238E27FC236}">
              <a16:creationId xmlns:a16="http://schemas.microsoft.com/office/drawing/2014/main" xmlns="" id="{5E752CCB-076C-49D2-978C-08D951EE8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14630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23</xdr:row>
      <xdr:rowOff>83820</xdr:rowOff>
    </xdr:from>
    <xdr:to>
      <xdr:col>4</xdr:col>
      <xdr:colOff>624840</xdr:colOff>
      <xdr:row>23</xdr:row>
      <xdr:rowOff>510540</xdr:rowOff>
    </xdr:to>
    <xdr:pic>
      <xdr:nvPicPr>
        <xdr:cNvPr id="4210098" name="Рисунок 163">
          <a:extLst>
            <a:ext uri="{FF2B5EF4-FFF2-40B4-BE49-F238E27FC236}">
              <a16:creationId xmlns:a16="http://schemas.microsoft.com/office/drawing/2014/main" xmlns="" id="{A86F5270-B84B-4E50-90C2-5546E8823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16855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22</xdr:row>
      <xdr:rowOff>144780</xdr:rowOff>
    </xdr:from>
    <xdr:to>
      <xdr:col>4</xdr:col>
      <xdr:colOff>609600</xdr:colOff>
      <xdr:row>22</xdr:row>
      <xdr:rowOff>541020</xdr:rowOff>
    </xdr:to>
    <xdr:pic>
      <xdr:nvPicPr>
        <xdr:cNvPr id="4210099" name="Рисунок 164">
          <a:extLst>
            <a:ext uri="{FF2B5EF4-FFF2-40B4-BE49-F238E27FC236}">
              <a16:creationId xmlns:a16="http://schemas.microsoft.com/office/drawing/2014/main" xmlns="" id="{8C047DA2-71AD-4FAB-AAF1-7321E27E3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16154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25</xdr:row>
      <xdr:rowOff>83820</xdr:rowOff>
    </xdr:from>
    <xdr:to>
      <xdr:col>4</xdr:col>
      <xdr:colOff>624840</xdr:colOff>
      <xdr:row>25</xdr:row>
      <xdr:rowOff>510540</xdr:rowOff>
    </xdr:to>
    <xdr:pic>
      <xdr:nvPicPr>
        <xdr:cNvPr id="4210100" name="Рисунок 163">
          <a:extLst>
            <a:ext uri="{FF2B5EF4-FFF2-40B4-BE49-F238E27FC236}">
              <a16:creationId xmlns:a16="http://schemas.microsoft.com/office/drawing/2014/main" xmlns="" id="{91FA7DBD-9B5E-45ED-A72A-D54EBF4C6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18379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24</xdr:row>
      <xdr:rowOff>144780</xdr:rowOff>
    </xdr:from>
    <xdr:to>
      <xdr:col>4</xdr:col>
      <xdr:colOff>609600</xdr:colOff>
      <xdr:row>24</xdr:row>
      <xdr:rowOff>541020</xdr:rowOff>
    </xdr:to>
    <xdr:pic>
      <xdr:nvPicPr>
        <xdr:cNvPr id="4210101" name="Рисунок 164">
          <a:extLst>
            <a:ext uri="{FF2B5EF4-FFF2-40B4-BE49-F238E27FC236}">
              <a16:creationId xmlns:a16="http://schemas.microsoft.com/office/drawing/2014/main" xmlns="" id="{DE708304-EBFF-4F2B-AB81-5ABBB8F12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17678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</xdr:colOff>
      <xdr:row>8</xdr:row>
      <xdr:rowOff>152400</xdr:rowOff>
    </xdr:from>
    <xdr:to>
      <xdr:col>3</xdr:col>
      <xdr:colOff>3284220</xdr:colOff>
      <xdr:row>9</xdr:row>
      <xdr:rowOff>617220</xdr:rowOff>
    </xdr:to>
    <xdr:pic>
      <xdr:nvPicPr>
        <xdr:cNvPr id="4210102" name="Рисунок 7">
          <a:extLst>
            <a:ext uri="{FF2B5EF4-FFF2-40B4-BE49-F238E27FC236}">
              <a16:creationId xmlns:a16="http://schemas.microsoft.com/office/drawing/2014/main" xmlns="" id="{DB189141-4EFA-4126-AD00-A43E34A0B1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7610" t="-2" b="53633"/>
        <a:stretch>
          <a:fillRect/>
        </a:stretch>
      </xdr:blipFill>
      <xdr:spPr bwMode="auto">
        <a:xfrm>
          <a:off x="1021080" y="5494020"/>
          <a:ext cx="3177540" cy="1226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27</xdr:row>
      <xdr:rowOff>83820</xdr:rowOff>
    </xdr:from>
    <xdr:to>
      <xdr:col>4</xdr:col>
      <xdr:colOff>624840</xdr:colOff>
      <xdr:row>27</xdr:row>
      <xdr:rowOff>510540</xdr:rowOff>
    </xdr:to>
    <xdr:pic>
      <xdr:nvPicPr>
        <xdr:cNvPr id="4210103" name="Рисунок 163">
          <a:extLst>
            <a:ext uri="{FF2B5EF4-FFF2-40B4-BE49-F238E27FC236}">
              <a16:creationId xmlns:a16="http://schemas.microsoft.com/office/drawing/2014/main" xmlns="" id="{6E16391D-2F83-4878-8315-A748D7322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19903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26</xdr:row>
      <xdr:rowOff>144780</xdr:rowOff>
    </xdr:from>
    <xdr:to>
      <xdr:col>4</xdr:col>
      <xdr:colOff>609600</xdr:colOff>
      <xdr:row>26</xdr:row>
      <xdr:rowOff>541020</xdr:rowOff>
    </xdr:to>
    <xdr:pic>
      <xdr:nvPicPr>
        <xdr:cNvPr id="4210104" name="Рисунок 164">
          <a:extLst>
            <a:ext uri="{FF2B5EF4-FFF2-40B4-BE49-F238E27FC236}">
              <a16:creationId xmlns:a16="http://schemas.microsoft.com/office/drawing/2014/main" xmlns="" id="{125C2CCD-6277-4974-B9D7-85AA83BDA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19202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29</xdr:row>
      <xdr:rowOff>83820</xdr:rowOff>
    </xdr:from>
    <xdr:to>
      <xdr:col>4</xdr:col>
      <xdr:colOff>624840</xdr:colOff>
      <xdr:row>29</xdr:row>
      <xdr:rowOff>510540</xdr:rowOff>
    </xdr:to>
    <xdr:pic>
      <xdr:nvPicPr>
        <xdr:cNvPr id="4210105" name="Рисунок 163">
          <a:extLst>
            <a:ext uri="{FF2B5EF4-FFF2-40B4-BE49-F238E27FC236}">
              <a16:creationId xmlns:a16="http://schemas.microsoft.com/office/drawing/2014/main" xmlns="" id="{7DB4AAF5-5A9E-4DE2-A374-8B740C85B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21427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28</xdr:row>
      <xdr:rowOff>144780</xdr:rowOff>
    </xdr:from>
    <xdr:to>
      <xdr:col>4</xdr:col>
      <xdr:colOff>609600</xdr:colOff>
      <xdr:row>28</xdr:row>
      <xdr:rowOff>541020</xdr:rowOff>
    </xdr:to>
    <xdr:pic>
      <xdr:nvPicPr>
        <xdr:cNvPr id="4210106" name="Рисунок 164">
          <a:extLst>
            <a:ext uri="{FF2B5EF4-FFF2-40B4-BE49-F238E27FC236}">
              <a16:creationId xmlns:a16="http://schemas.microsoft.com/office/drawing/2014/main" xmlns="" id="{DA10CC12-2F45-4AC8-A272-42F0A0CC2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20726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31</xdr:row>
      <xdr:rowOff>83820</xdr:rowOff>
    </xdr:from>
    <xdr:to>
      <xdr:col>4</xdr:col>
      <xdr:colOff>624840</xdr:colOff>
      <xdr:row>31</xdr:row>
      <xdr:rowOff>510540</xdr:rowOff>
    </xdr:to>
    <xdr:pic>
      <xdr:nvPicPr>
        <xdr:cNvPr id="4210107" name="Рисунок 163">
          <a:extLst>
            <a:ext uri="{FF2B5EF4-FFF2-40B4-BE49-F238E27FC236}">
              <a16:creationId xmlns:a16="http://schemas.microsoft.com/office/drawing/2014/main" xmlns="" id="{09E98295-A143-4E20-9D67-25BA7D3F2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22951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30</xdr:row>
      <xdr:rowOff>144780</xdr:rowOff>
    </xdr:from>
    <xdr:to>
      <xdr:col>4</xdr:col>
      <xdr:colOff>609600</xdr:colOff>
      <xdr:row>30</xdr:row>
      <xdr:rowOff>541020</xdr:rowOff>
    </xdr:to>
    <xdr:pic>
      <xdr:nvPicPr>
        <xdr:cNvPr id="4210108" name="Рисунок 164">
          <a:extLst>
            <a:ext uri="{FF2B5EF4-FFF2-40B4-BE49-F238E27FC236}">
              <a16:creationId xmlns:a16="http://schemas.microsoft.com/office/drawing/2014/main" xmlns="" id="{A5ACD34F-4333-459C-BDAE-2E9748C61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22250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33</xdr:row>
      <xdr:rowOff>83820</xdr:rowOff>
    </xdr:from>
    <xdr:to>
      <xdr:col>4</xdr:col>
      <xdr:colOff>624840</xdr:colOff>
      <xdr:row>33</xdr:row>
      <xdr:rowOff>510540</xdr:rowOff>
    </xdr:to>
    <xdr:pic>
      <xdr:nvPicPr>
        <xdr:cNvPr id="4210109" name="Рисунок 163">
          <a:extLst>
            <a:ext uri="{FF2B5EF4-FFF2-40B4-BE49-F238E27FC236}">
              <a16:creationId xmlns:a16="http://schemas.microsoft.com/office/drawing/2014/main" xmlns="" id="{AE6761EF-EF88-43E8-8206-B85B8801D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24475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32</xdr:row>
      <xdr:rowOff>144780</xdr:rowOff>
    </xdr:from>
    <xdr:to>
      <xdr:col>4</xdr:col>
      <xdr:colOff>609600</xdr:colOff>
      <xdr:row>32</xdr:row>
      <xdr:rowOff>541020</xdr:rowOff>
    </xdr:to>
    <xdr:pic>
      <xdr:nvPicPr>
        <xdr:cNvPr id="4210110" name="Рисунок 164">
          <a:extLst>
            <a:ext uri="{FF2B5EF4-FFF2-40B4-BE49-F238E27FC236}">
              <a16:creationId xmlns:a16="http://schemas.microsoft.com/office/drawing/2014/main" xmlns="" id="{FE28E41B-45FE-4F47-B2AE-D844AB00A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23774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37</xdr:row>
      <xdr:rowOff>83820</xdr:rowOff>
    </xdr:from>
    <xdr:to>
      <xdr:col>4</xdr:col>
      <xdr:colOff>624840</xdr:colOff>
      <xdr:row>37</xdr:row>
      <xdr:rowOff>510540</xdr:rowOff>
    </xdr:to>
    <xdr:pic>
      <xdr:nvPicPr>
        <xdr:cNvPr id="4210111" name="Рисунок 163">
          <a:extLst>
            <a:ext uri="{FF2B5EF4-FFF2-40B4-BE49-F238E27FC236}">
              <a16:creationId xmlns:a16="http://schemas.microsoft.com/office/drawing/2014/main" xmlns="" id="{1A69F605-E22F-42C8-A672-0CE1DD0FF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27523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36</xdr:row>
      <xdr:rowOff>144780</xdr:rowOff>
    </xdr:from>
    <xdr:to>
      <xdr:col>4</xdr:col>
      <xdr:colOff>609600</xdr:colOff>
      <xdr:row>36</xdr:row>
      <xdr:rowOff>541020</xdr:rowOff>
    </xdr:to>
    <xdr:pic>
      <xdr:nvPicPr>
        <xdr:cNvPr id="4210112" name="Рисунок 164">
          <a:extLst>
            <a:ext uri="{FF2B5EF4-FFF2-40B4-BE49-F238E27FC236}">
              <a16:creationId xmlns:a16="http://schemas.microsoft.com/office/drawing/2014/main" xmlns="" id="{31A06C1D-D289-4491-9444-911D6A4C7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26822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43</xdr:row>
      <xdr:rowOff>83820</xdr:rowOff>
    </xdr:from>
    <xdr:to>
      <xdr:col>4</xdr:col>
      <xdr:colOff>624840</xdr:colOff>
      <xdr:row>43</xdr:row>
      <xdr:rowOff>510540</xdr:rowOff>
    </xdr:to>
    <xdr:pic>
      <xdr:nvPicPr>
        <xdr:cNvPr id="4210113" name="Рисунок 163">
          <a:extLst>
            <a:ext uri="{FF2B5EF4-FFF2-40B4-BE49-F238E27FC236}">
              <a16:creationId xmlns:a16="http://schemas.microsoft.com/office/drawing/2014/main" xmlns="" id="{B315AF05-02D3-4000-B62E-E18ED9A90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32095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42</xdr:row>
      <xdr:rowOff>144780</xdr:rowOff>
    </xdr:from>
    <xdr:to>
      <xdr:col>4</xdr:col>
      <xdr:colOff>609600</xdr:colOff>
      <xdr:row>42</xdr:row>
      <xdr:rowOff>541020</xdr:rowOff>
    </xdr:to>
    <xdr:pic>
      <xdr:nvPicPr>
        <xdr:cNvPr id="4210114" name="Рисунок 164">
          <a:extLst>
            <a:ext uri="{FF2B5EF4-FFF2-40B4-BE49-F238E27FC236}">
              <a16:creationId xmlns:a16="http://schemas.microsoft.com/office/drawing/2014/main" xmlns="" id="{7A90D3BB-E2C6-4622-BD8F-D72AB3CCF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31394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45</xdr:row>
      <xdr:rowOff>83820</xdr:rowOff>
    </xdr:from>
    <xdr:to>
      <xdr:col>4</xdr:col>
      <xdr:colOff>624840</xdr:colOff>
      <xdr:row>45</xdr:row>
      <xdr:rowOff>510540</xdr:rowOff>
    </xdr:to>
    <xdr:pic>
      <xdr:nvPicPr>
        <xdr:cNvPr id="4210115" name="Рисунок 163">
          <a:extLst>
            <a:ext uri="{FF2B5EF4-FFF2-40B4-BE49-F238E27FC236}">
              <a16:creationId xmlns:a16="http://schemas.microsoft.com/office/drawing/2014/main" xmlns="" id="{3027AB59-DDEA-40AC-B0D0-8B0AA258D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33619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44</xdr:row>
      <xdr:rowOff>144780</xdr:rowOff>
    </xdr:from>
    <xdr:to>
      <xdr:col>4</xdr:col>
      <xdr:colOff>609600</xdr:colOff>
      <xdr:row>44</xdr:row>
      <xdr:rowOff>541020</xdr:rowOff>
    </xdr:to>
    <xdr:pic>
      <xdr:nvPicPr>
        <xdr:cNvPr id="4210116" name="Рисунок 164">
          <a:extLst>
            <a:ext uri="{FF2B5EF4-FFF2-40B4-BE49-F238E27FC236}">
              <a16:creationId xmlns:a16="http://schemas.microsoft.com/office/drawing/2014/main" xmlns="" id="{170166D9-001A-4322-8A5C-AD2DCA050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32918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36</xdr:row>
      <xdr:rowOff>76200</xdr:rowOff>
    </xdr:from>
    <xdr:to>
      <xdr:col>3</xdr:col>
      <xdr:colOff>3078480</xdr:colOff>
      <xdr:row>37</xdr:row>
      <xdr:rowOff>708660</xdr:rowOff>
    </xdr:to>
    <xdr:pic>
      <xdr:nvPicPr>
        <xdr:cNvPr id="4210117" name="Рисунок 20">
          <a:extLst>
            <a:ext uri="{FF2B5EF4-FFF2-40B4-BE49-F238E27FC236}">
              <a16:creationId xmlns:a16="http://schemas.microsoft.com/office/drawing/2014/main" xmlns="" id="{154D23BF-F51D-49C5-BC5B-6AF802AF5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26753820"/>
          <a:ext cx="284226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</xdr:colOff>
      <xdr:row>32</xdr:row>
      <xdr:rowOff>114300</xdr:rowOff>
    </xdr:from>
    <xdr:to>
      <xdr:col>3</xdr:col>
      <xdr:colOff>3185160</xdr:colOff>
      <xdr:row>33</xdr:row>
      <xdr:rowOff>624840</xdr:rowOff>
    </xdr:to>
    <xdr:pic>
      <xdr:nvPicPr>
        <xdr:cNvPr id="4210118" name="Рисунок 21">
          <a:extLst>
            <a:ext uri="{FF2B5EF4-FFF2-40B4-BE49-F238E27FC236}">
              <a16:creationId xmlns:a16="http://schemas.microsoft.com/office/drawing/2014/main" xmlns="" id="{F9DDC809-2409-489A-A6F8-C89842DF1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1080" y="23743920"/>
          <a:ext cx="3078480" cy="127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2613660</xdr:colOff>
      <xdr:row>32</xdr:row>
      <xdr:rowOff>45720</xdr:rowOff>
    </xdr:from>
    <xdr:to>
      <xdr:col>3</xdr:col>
      <xdr:colOff>3268980</xdr:colOff>
      <xdr:row>32</xdr:row>
      <xdr:rowOff>502920</xdr:rowOff>
    </xdr:to>
    <xdr:pic>
      <xdr:nvPicPr>
        <xdr:cNvPr id="4210119" name="Рисунок 250">
          <a:extLst>
            <a:ext uri="{FF2B5EF4-FFF2-40B4-BE49-F238E27FC236}">
              <a16:creationId xmlns:a16="http://schemas.microsoft.com/office/drawing/2014/main" xmlns="" id="{02517B16-6E6E-425B-8225-BA24B904C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528060" y="23675340"/>
          <a:ext cx="65532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2598420</xdr:colOff>
      <xdr:row>36</xdr:row>
      <xdr:rowOff>0</xdr:rowOff>
    </xdr:from>
    <xdr:to>
      <xdr:col>3</xdr:col>
      <xdr:colOff>3246120</xdr:colOff>
      <xdr:row>36</xdr:row>
      <xdr:rowOff>457200</xdr:rowOff>
    </xdr:to>
    <xdr:pic>
      <xdr:nvPicPr>
        <xdr:cNvPr id="4210120" name="Рисунок 251">
          <a:extLst>
            <a:ext uri="{FF2B5EF4-FFF2-40B4-BE49-F238E27FC236}">
              <a16:creationId xmlns:a16="http://schemas.microsoft.com/office/drawing/2014/main" xmlns="" id="{FAADE27C-2F8F-427A-8B19-73F249A9F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512820" y="26677620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91440</xdr:colOff>
      <xdr:row>42</xdr:row>
      <xdr:rowOff>99060</xdr:rowOff>
    </xdr:from>
    <xdr:to>
      <xdr:col>3</xdr:col>
      <xdr:colOff>2948940</xdr:colOff>
      <xdr:row>43</xdr:row>
      <xdr:rowOff>685800</xdr:rowOff>
    </xdr:to>
    <xdr:pic>
      <xdr:nvPicPr>
        <xdr:cNvPr id="4210121" name="Рисунок 22">
          <a:extLst>
            <a:ext uri="{FF2B5EF4-FFF2-40B4-BE49-F238E27FC236}">
              <a16:creationId xmlns:a16="http://schemas.microsoft.com/office/drawing/2014/main" xmlns="" id="{9F8ECF85-8CCD-4784-AC7E-BF34B4225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5840" y="31348680"/>
          <a:ext cx="2857500" cy="1348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2567940</xdr:colOff>
      <xdr:row>42</xdr:row>
      <xdr:rowOff>45720</xdr:rowOff>
    </xdr:from>
    <xdr:to>
      <xdr:col>3</xdr:col>
      <xdr:colOff>3223260</xdr:colOff>
      <xdr:row>42</xdr:row>
      <xdr:rowOff>502920</xdr:rowOff>
    </xdr:to>
    <xdr:pic>
      <xdr:nvPicPr>
        <xdr:cNvPr id="4210122" name="Рисунок 253">
          <a:extLst>
            <a:ext uri="{FF2B5EF4-FFF2-40B4-BE49-F238E27FC236}">
              <a16:creationId xmlns:a16="http://schemas.microsoft.com/office/drawing/2014/main" xmlns="" id="{338F9ABA-311B-45D0-9B9F-AAF0CEB8C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482340" y="31295340"/>
          <a:ext cx="65532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47</xdr:row>
      <xdr:rowOff>83820</xdr:rowOff>
    </xdr:from>
    <xdr:to>
      <xdr:col>4</xdr:col>
      <xdr:colOff>624840</xdr:colOff>
      <xdr:row>47</xdr:row>
      <xdr:rowOff>510540</xdr:rowOff>
    </xdr:to>
    <xdr:pic>
      <xdr:nvPicPr>
        <xdr:cNvPr id="4210123" name="Рисунок 163">
          <a:extLst>
            <a:ext uri="{FF2B5EF4-FFF2-40B4-BE49-F238E27FC236}">
              <a16:creationId xmlns:a16="http://schemas.microsoft.com/office/drawing/2014/main" xmlns="" id="{E5DB2A95-1EC6-477C-B69F-18570151A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35143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46</xdr:row>
      <xdr:rowOff>144780</xdr:rowOff>
    </xdr:from>
    <xdr:to>
      <xdr:col>4</xdr:col>
      <xdr:colOff>609600</xdr:colOff>
      <xdr:row>46</xdr:row>
      <xdr:rowOff>541020</xdr:rowOff>
    </xdr:to>
    <xdr:pic>
      <xdr:nvPicPr>
        <xdr:cNvPr id="4210124" name="Рисунок 164">
          <a:extLst>
            <a:ext uri="{FF2B5EF4-FFF2-40B4-BE49-F238E27FC236}">
              <a16:creationId xmlns:a16="http://schemas.microsoft.com/office/drawing/2014/main" xmlns="" id="{8737D899-2519-4427-97E9-40C46D612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34442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49</xdr:row>
      <xdr:rowOff>83820</xdr:rowOff>
    </xdr:from>
    <xdr:to>
      <xdr:col>4</xdr:col>
      <xdr:colOff>624840</xdr:colOff>
      <xdr:row>49</xdr:row>
      <xdr:rowOff>510540</xdr:rowOff>
    </xdr:to>
    <xdr:pic>
      <xdr:nvPicPr>
        <xdr:cNvPr id="4210125" name="Рисунок 163">
          <a:extLst>
            <a:ext uri="{FF2B5EF4-FFF2-40B4-BE49-F238E27FC236}">
              <a16:creationId xmlns:a16="http://schemas.microsoft.com/office/drawing/2014/main" xmlns="" id="{CED28D6D-4DB2-4336-89E9-BBA86B587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36667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48</xdr:row>
      <xdr:rowOff>144780</xdr:rowOff>
    </xdr:from>
    <xdr:to>
      <xdr:col>4</xdr:col>
      <xdr:colOff>609600</xdr:colOff>
      <xdr:row>48</xdr:row>
      <xdr:rowOff>541020</xdr:rowOff>
    </xdr:to>
    <xdr:pic>
      <xdr:nvPicPr>
        <xdr:cNvPr id="4210126" name="Рисунок 164">
          <a:extLst>
            <a:ext uri="{FF2B5EF4-FFF2-40B4-BE49-F238E27FC236}">
              <a16:creationId xmlns:a16="http://schemas.microsoft.com/office/drawing/2014/main" xmlns="" id="{4AEC4C47-8DE2-492E-913D-B3E485D93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35966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51</xdr:row>
      <xdr:rowOff>83820</xdr:rowOff>
    </xdr:from>
    <xdr:to>
      <xdr:col>4</xdr:col>
      <xdr:colOff>624840</xdr:colOff>
      <xdr:row>51</xdr:row>
      <xdr:rowOff>510540</xdr:rowOff>
    </xdr:to>
    <xdr:pic>
      <xdr:nvPicPr>
        <xdr:cNvPr id="4210127" name="Рисунок 163">
          <a:extLst>
            <a:ext uri="{FF2B5EF4-FFF2-40B4-BE49-F238E27FC236}">
              <a16:creationId xmlns:a16="http://schemas.microsoft.com/office/drawing/2014/main" xmlns="" id="{4A3C531C-AA15-4863-8398-951C9AAC1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38191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50</xdr:row>
      <xdr:rowOff>144780</xdr:rowOff>
    </xdr:from>
    <xdr:to>
      <xdr:col>4</xdr:col>
      <xdr:colOff>609600</xdr:colOff>
      <xdr:row>50</xdr:row>
      <xdr:rowOff>541020</xdr:rowOff>
    </xdr:to>
    <xdr:pic>
      <xdr:nvPicPr>
        <xdr:cNvPr id="4210128" name="Рисунок 164">
          <a:extLst>
            <a:ext uri="{FF2B5EF4-FFF2-40B4-BE49-F238E27FC236}">
              <a16:creationId xmlns:a16="http://schemas.microsoft.com/office/drawing/2014/main" xmlns="" id="{5784DAEB-68AF-4880-AAC1-556330F30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37490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53</xdr:row>
      <xdr:rowOff>83820</xdr:rowOff>
    </xdr:from>
    <xdr:to>
      <xdr:col>4</xdr:col>
      <xdr:colOff>624840</xdr:colOff>
      <xdr:row>53</xdr:row>
      <xdr:rowOff>510540</xdr:rowOff>
    </xdr:to>
    <xdr:pic>
      <xdr:nvPicPr>
        <xdr:cNvPr id="4210129" name="Рисунок 163">
          <a:extLst>
            <a:ext uri="{FF2B5EF4-FFF2-40B4-BE49-F238E27FC236}">
              <a16:creationId xmlns:a16="http://schemas.microsoft.com/office/drawing/2014/main" xmlns="" id="{477D776A-7923-4965-B573-6ABB92116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39715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52</xdr:row>
      <xdr:rowOff>144780</xdr:rowOff>
    </xdr:from>
    <xdr:to>
      <xdr:col>4</xdr:col>
      <xdr:colOff>609600</xdr:colOff>
      <xdr:row>52</xdr:row>
      <xdr:rowOff>541020</xdr:rowOff>
    </xdr:to>
    <xdr:pic>
      <xdr:nvPicPr>
        <xdr:cNvPr id="4210130" name="Рисунок 164">
          <a:extLst>
            <a:ext uri="{FF2B5EF4-FFF2-40B4-BE49-F238E27FC236}">
              <a16:creationId xmlns:a16="http://schemas.microsoft.com/office/drawing/2014/main" xmlns="" id="{189D828A-C2FC-417D-9BA8-CD5570313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39014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35</xdr:row>
      <xdr:rowOff>83820</xdr:rowOff>
    </xdr:from>
    <xdr:to>
      <xdr:col>4</xdr:col>
      <xdr:colOff>624840</xdr:colOff>
      <xdr:row>35</xdr:row>
      <xdr:rowOff>510540</xdr:rowOff>
    </xdr:to>
    <xdr:pic>
      <xdr:nvPicPr>
        <xdr:cNvPr id="4210131" name="Рисунок 163">
          <a:extLst>
            <a:ext uri="{FF2B5EF4-FFF2-40B4-BE49-F238E27FC236}">
              <a16:creationId xmlns:a16="http://schemas.microsoft.com/office/drawing/2014/main" xmlns="" id="{864644D1-2ED3-443A-AF22-8B96C9EE4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25999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34</xdr:row>
      <xdr:rowOff>144780</xdr:rowOff>
    </xdr:from>
    <xdr:to>
      <xdr:col>4</xdr:col>
      <xdr:colOff>609600</xdr:colOff>
      <xdr:row>34</xdr:row>
      <xdr:rowOff>541020</xdr:rowOff>
    </xdr:to>
    <xdr:pic>
      <xdr:nvPicPr>
        <xdr:cNvPr id="4210132" name="Рисунок 164">
          <a:extLst>
            <a:ext uri="{FF2B5EF4-FFF2-40B4-BE49-F238E27FC236}">
              <a16:creationId xmlns:a16="http://schemas.microsoft.com/office/drawing/2014/main" xmlns="" id="{0CC190AB-5E72-4BD7-8616-3A12ABFA3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25298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34</xdr:row>
      <xdr:rowOff>99060</xdr:rowOff>
    </xdr:from>
    <xdr:to>
      <xdr:col>3</xdr:col>
      <xdr:colOff>3192780</xdr:colOff>
      <xdr:row>35</xdr:row>
      <xdr:rowOff>579120</xdr:rowOff>
    </xdr:to>
    <xdr:pic>
      <xdr:nvPicPr>
        <xdr:cNvPr id="4210133" name="Рисунок 272">
          <a:extLst>
            <a:ext uri="{FF2B5EF4-FFF2-40B4-BE49-F238E27FC236}">
              <a16:creationId xmlns:a16="http://schemas.microsoft.com/office/drawing/2014/main" xmlns="" id="{4E939937-7BA1-4CAE-B5B3-AFE8D2451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25252680"/>
          <a:ext cx="3124200" cy="1242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2598420</xdr:colOff>
      <xdr:row>34</xdr:row>
      <xdr:rowOff>30480</xdr:rowOff>
    </xdr:from>
    <xdr:to>
      <xdr:col>3</xdr:col>
      <xdr:colOff>3253740</xdr:colOff>
      <xdr:row>34</xdr:row>
      <xdr:rowOff>487680</xdr:rowOff>
    </xdr:to>
    <xdr:pic>
      <xdr:nvPicPr>
        <xdr:cNvPr id="4210134" name="Рисунок 273">
          <a:extLst>
            <a:ext uri="{FF2B5EF4-FFF2-40B4-BE49-F238E27FC236}">
              <a16:creationId xmlns:a16="http://schemas.microsoft.com/office/drawing/2014/main" xmlns="" id="{1F1755D5-9F63-41FF-B1AA-5F2AB0506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512820" y="25184100"/>
          <a:ext cx="65532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44</xdr:row>
      <xdr:rowOff>121920</xdr:rowOff>
    </xdr:from>
    <xdr:to>
      <xdr:col>3</xdr:col>
      <xdr:colOff>2933700</xdr:colOff>
      <xdr:row>45</xdr:row>
      <xdr:rowOff>586740</xdr:rowOff>
    </xdr:to>
    <xdr:pic>
      <xdr:nvPicPr>
        <xdr:cNvPr id="4210135" name="Рисунок 24">
          <a:extLst>
            <a:ext uri="{FF2B5EF4-FFF2-40B4-BE49-F238E27FC236}">
              <a16:creationId xmlns:a16="http://schemas.microsoft.com/office/drawing/2014/main" xmlns="" id="{0496D012-F0C3-417F-9CEF-157249BD6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32895540"/>
          <a:ext cx="2872740" cy="1226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2613660</xdr:colOff>
      <xdr:row>44</xdr:row>
      <xdr:rowOff>106680</xdr:rowOff>
    </xdr:from>
    <xdr:to>
      <xdr:col>3</xdr:col>
      <xdr:colOff>3268980</xdr:colOff>
      <xdr:row>44</xdr:row>
      <xdr:rowOff>563880</xdr:rowOff>
    </xdr:to>
    <xdr:pic>
      <xdr:nvPicPr>
        <xdr:cNvPr id="4210136" name="Рисунок 276">
          <a:extLst>
            <a:ext uri="{FF2B5EF4-FFF2-40B4-BE49-F238E27FC236}">
              <a16:creationId xmlns:a16="http://schemas.microsoft.com/office/drawing/2014/main" xmlns="" id="{0EE80E8A-DC2C-4809-9197-63AC39A2B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528060" y="32880300"/>
          <a:ext cx="65532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46</xdr:row>
      <xdr:rowOff>99060</xdr:rowOff>
    </xdr:from>
    <xdr:to>
      <xdr:col>3</xdr:col>
      <xdr:colOff>2880360</xdr:colOff>
      <xdr:row>47</xdr:row>
      <xdr:rowOff>541020</xdr:rowOff>
    </xdr:to>
    <xdr:pic>
      <xdr:nvPicPr>
        <xdr:cNvPr id="4210137" name="Рисунок 25">
          <a:extLst>
            <a:ext uri="{FF2B5EF4-FFF2-40B4-BE49-F238E27FC236}">
              <a16:creationId xmlns:a16="http://schemas.microsoft.com/office/drawing/2014/main" xmlns="" id="{8EBB2BB1-83D1-425B-B4A7-43121430A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34396680"/>
          <a:ext cx="2819400" cy="1203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2583180</xdr:colOff>
      <xdr:row>46</xdr:row>
      <xdr:rowOff>30480</xdr:rowOff>
    </xdr:from>
    <xdr:to>
      <xdr:col>3</xdr:col>
      <xdr:colOff>3238500</xdr:colOff>
      <xdr:row>46</xdr:row>
      <xdr:rowOff>487680</xdr:rowOff>
    </xdr:to>
    <xdr:pic>
      <xdr:nvPicPr>
        <xdr:cNvPr id="4210138" name="Рисунок 278">
          <a:extLst>
            <a:ext uri="{FF2B5EF4-FFF2-40B4-BE49-F238E27FC236}">
              <a16:creationId xmlns:a16="http://schemas.microsoft.com/office/drawing/2014/main" xmlns="" id="{487544D7-B545-4663-B81B-B8BE3D582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497580" y="34328100"/>
          <a:ext cx="65532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48</xdr:row>
      <xdr:rowOff>114300</xdr:rowOff>
    </xdr:from>
    <xdr:to>
      <xdr:col>3</xdr:col>
      <xdr:colOff>2926080</xdr:colOff>
      <xdr:row>49</xdr:row>
      <xdr:rowOff>556260</xdr:rowOff>
    </xdr:to>
    <xdr:pic>
      <xdr:nvPicPr>
        <xdr:cNvPr id="4210139" name="Рисунок 27">
          <a:extLst>
            <a:ext uri="{FF2B5EF4-FFF2-40B4-BE49-F238E27FC236}">
              <a16:creationId xmlns:a16="http://schemas.microsoft.com/office/drawing/2014/main" xmlns="" id="{B77F204D-DDE6-48D8-BC2A-38E54F7DA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5935920"/>
          <a:ext cx="2849880" cy="1203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2575560</xdr:colOff>
      <xdr:row>48</xdr:row>
      <xdr:rowOff>30480</xdr:rowOff>
    </xdr:from>
    <xdr:to>
      <xdr:col>3</xdr:col>
      <xdr:colOff>3230880</xdr:colOff>
      <xdr:row>48</xdr:row>
      <xdr:rowOff>495300</xdr:rowOff>
    </xdr:to>
    <xdr:pic>
      <xdr:nvPicPr>
        <xdr:cNvPr id="4210140" name="Рисунок 282">
          <a:extLst>
            <a:ext uri="{FF2B5EF4-FFF2-40B4-BE49-F238E27FC236}">
              <a16:creationId xmlns:a16="http://schemas.microsoft.com/office/drawing/2014/main" xmlns="" id="{47B79629-9157-43E6-9B24-74A4E7F94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489960" y="35852100"/>
          <a:ext cx="65532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50</xdr:row>
      <xdr:rowOff>53340</xdr:rowOff>
    </xdr:from>
    <xdr:to>
      <xdr:col>3</xdr:col>
      <xdr:colOff>3009900</xdr:colOff>
      <xdr:row>51</xdr:row>
      <xdr:rowOff>563880</xdr:rowOff>
    </xdr:to>
    <xdr:pic>
      <xdr:nvPicPr>
        <xdr:cNvPr id="4210141" name="Рисунок 29">
          <a:extLst>
            <a:ext uri="{FF2B5EF4-FFF2-40B4-BE49-F238E27FC236}">
              <a16:creationId xmlns:a16="http://schemas.microsoft.com/office/drawing/2014/main" xmlns="" id="{9D040D9E-1792-4793-886A-2E175EF50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37398960"/>
          <a:ext cx="2948940" cy="127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2606040</xdr:colOff>
      <xdr:row>50</xdr:row>
      <xdr:rowOff>45720</xdr:rowOff>
    </xdr:from>
    <xdr:to>
      <xdr:col>3</xdr:col>
      <xdr:colOff>3261360</xdr:colOff>
      <xdr:row>50</xdr:row>
      <xdr:rowOff>502920</xdr:rowOff>
    </xdr:to>
    <xdr:pic>
      <xdr:nvPicPr>
        <xdr:cNvPr id="4210142" name="Рисунок 286">
          <a:extLst>
            <a:ext uri="{FF2B5EF4-FFF2-40B4-BE49-F238E27FC236}">
              <a16:creationId xmlns:a16="http://schemas.microsoft.com/office/drawing/2014/main" xmlns="" id="{4C073D38-053E-4209-BFF5-46ACCBBC0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520440" y="37391340"/>
          <a:ext cx="65532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53</xdr:row>
      <xdr:rowOff>83820</xdr:rowOff>
    </xdr:from>
    <xdr:to>
      <xdr:col>4</xdr:col>
      <xdr:colOff>624840</xdr:colOff>
      <xdr:row>53</xdr:row>
      <xdr:rowOff>510540</xdr:rowOff>
    </xdr:to>
    <xdr:pic>
      <xdr:nvPicPr>
        <xdr:cNvPr id="4210143" name="Рисунок 163">
          <a:extLst>
            <a:ext uri="{FF2B5EF4-FFF2-40B4-BE49-F238E27FC236}">
              <a16:creationId xmlns:a16="http://schemas.microsoft.com/office/drawing/2014/main" xmlns="" id="{06427372-1B20-4537-9625-1A5AEE923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5780" y="3971544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52</xdr:row>
      <xdr:rowOff>144780</xdr:rowOff>
    </xdr:from>
    <xdr:to>
      <xdr:col>4</xdr:col>
      <xdr:colOff>609600</xdr:colOff>
      <xdr:row>52</xdr:row>
      <xdr:rowOff>541020</xdr:rowOff>
    </xdr:to>
    <xdr:pic>
      <xdr:nvPicPr>
        <xdr:cNvPr id="4210144" name="Рисунок 164">
          <a:extLst>
            <a:ext uri="{FF2B5EF4-FFF2-40B4-BE49-F238E27FC236}">
              <a16:creationId xmlns:a16="http://schemas.microsoft.com/office/drawing/2014/main" xmlns="" id="{185C7D35-0055-4D97-B504-B419BB57A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1500" y="3901440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52</xdr:row>
      <xdr:rowOff>152400</xdr:rowOff>
    </xdr:from>
    <xdr:to>
      <xdr:col>3</xdr:col>
      <xdr:colOff>3078480</xdr:colOff>
      <xdr:row>53</xdr:row>
      <xdr:rowOff>678180</xdr:rowOff>
    </xdr:to>
    <xdr:pic>
      <xdr:nvPicPr>
        <xdr:cNvPr id="4210145" name="Рисунок 289">
          <a:extLst>
            <a:ext uri="{FF2B5EF4-FFF2-40B4-BE49-F238E27FC236}">
              <a16:creationId xmlns:a16="http://schemas.microsoft.com/office/drawing/2014/main" xmlns="" id="{795B2851-D2F7-4826-BD52-0ABD495CE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8700" y="39022020"/>
          <a:ext cx="2964180" cy="1287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2644140</xdr:colOff>
      <xdr:row>52</xdr:row>
      <xdr:rowOff>53340</xdr:rowOff>
    </xdr:from>
    <xdr:to>
      <xdr:col>3</xdr:col>
      <xdr:colOff>3291840</xdr:colOff>
      <xdr:row>52</xdr:row>
      <xdr:rowOff>510540</xdr:rowOff>
    </xdr:to>
    <xdr:pic>
      <xdr:nvPicPr>
        <xdr:cNvPr id="4210146" name="Рисунок 290">
          <a:extLst>
            <a:ext uri="{FF2B5EF4-FFF2-40B4-BE49-F238E27FC236}">
              <a16:creationId xmlns:a16="http://schemas.microsoft.com/office/drawing/2014/main" xmlns="" id="{77DCDCB8-AC58-48C0-B774-B5140520C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558540" y="38922960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32</xdr:row>
      <xdr:rowOff>68580</xdr:rowOff>
    </xdr:from>
    <xdr:to>
      <xdr:col>3</xdr:col>
      <xdr:colOff>266700</xdr:colOff>
      <xdr:row>32</xdr:row>
      <xdr:rowOff>274320</xdr:rowOff>
    </xdr:to>
    <xdr:pic>
      <xdr:nvPicPr>
        <xdr:cNvPr id="4210147" name="Рисунок 41">
          <a:extLst>
            <a:ext uri="{FF2B5EF4-FFF2-40B4-BE49-F238E27FC236}">
              <a16:creationId xmlns:a16="http://schemas.microsoft.com/office/drawing/2014/main" xmlns="" id="{810E3C53-72E0-4CF0-8D74-585B05E94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23698200"/>
          <a:ext cx="2286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40</xdr:row>
      <xdr:rowOff>53340</xdr:rowOff>
    </xdr:from>
    <xdr:to>
      <xdr:col>3</xdr:col>
      <xdr:colOff>3154680</xdr:colOff>
      <xdr:row>41</xdr:row>
      <xdr:rowOff>693420</xdr:rowOff>
    </xdr:to>
    <xdr:pic>
      <xdr:nvPicPr>
        <xdr:cNvPr id="4210148" name="Рисунок 1">
          <a:extLst>
            <a:ext uri="{FF2B5EF4-FFF2-40B4-BE49-F238E27FC236}">
              <a16:creationId xmlns:a16="http://schemas.microsoft.com/office/drawing/2014/main" xmlns="" id="{AE393D28-779A-46E5-B719-930558744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29778960"/>
          <a:ext cx="3093720" cy="1402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2567940</xdr:colOff>
      <xdr:row>40</xdr:row>
      <xdr:rowOff>38100</xdr:rowOff>
    </xdr:from>
    <xdr:to>
      <xdr:col>3</xdr:col>
      <xdr:colOff>3223260</xdr:colOff>
      <xdr:row>40</xdr:row>
      <xdr:rowOff>495300</xdr:rowOff>
    </xdr:to>
    <xdr:pic>
      <xdr:nvPicPr>
        <xdr:cNvPr id="4210149" name="Рисунок 253">
          <a:extLst>
            <a:ext uri="{FF2B5EF4-FFF2-40B4-BE49-F238E27FC236}">
              <a16:creationId xmlns:a16="http://schemas.microsoft.com/office/drawing/2014/main" xmlns="" id="{76897F65-A77B-4FF6-969F-EFF41D297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482340" y="29763720"/>
          <a:ext cx="65532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30480</xdr:colOff>
      <xdr:row>41</xdr:row>
      <xdr:rowOff>99060</xdr:rowOff>
    </xdr:from>
    <xdr:to>
      <xdr:col>4</xdr:col>
      <xdr:colOff>632460</xdr:colOff>
      <xdr:row>41</xdr:row>
      <xdr:rowOff>525780</xdr:rowOff>
    </xdr:to>
    <xdr:pic>
      <xdr:nvPicPr>
        <xdr:cNvPr id="4210150" name="Рисунок 163">
          <a:extLst>
            <a:ext uri="{FF2B5EF4-FFF2-40B4-BE49-F238E27FC236}">
              <a16:creationId xmlns:a16="http://schemas.microsoft.com/office/drawing/2014/main" xmlns="" id="{FE83F3E9-CAB4-4AEC-9B6A-0566EA85F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43400" y="3058668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40</xdr:row>
      <xdr:rowOff>152400</xdr:rowOff>
    </xdr:from>
    <xdr:to>
      <xdr:col>4</xdr:col>
      <xdr:colOff>617220</xdr:colOff>
      <xdr:row>40</xdr:row>
      <xdr:rowOff>548640</xdr:rowOff>
    </xdr:to>
    <xdr:pic>
      <xdr:nvPicPr>
        <xdr:cNvPr id="4210151" name="Рисунок 164">
          <a:extLst>
            <a:ext uri="{FF2B5EF4-FFF2-40B4-BE49-F238E27FC236}">
              <a16:creationId xmlns:a16="http://schemas.microsoft.com/office/drawing/2014/main" xmlns="" id="{3D924E48-F1A9-459F-A073-1ACACE1A1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9120" y="2987802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2</xdr:row>
      <xdr:rowOff>83820</xdr:rowOff>
    </xdr:from>
    <xdr:to>
      <xdr:col>3</xdr:col>
      <xdr:colOff>3169920</xdr:colOff>
      <xdr:row>3</xdr:row>
      <xdr:rowOff>579120</xdr:rowOff>
    </xdr:to>
    <xdr:pic>
      <xdr:nvPicPr>
        <xdr:cNvPr id="4210152" name="Рисунок 1">
          <a:extLst>
            <a:ext uri="{FF2B5EF4-FFF2-40B4-BE49-F238E27FC236}">
              <a16:creationId xmlns:a16="http://schemas.microsoft.com/office/drawing/2014/main" xmlns="" id="{7DD0F6E4-42D4-4532-90DC-417B1C69A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853440"/>
          <a:ext cx="310134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4</xdr:row>
      <xdr:rowOff>76200</xdr:rowOff>
    </xdr:from>
    <xdr:to>
      <xdr:col>3</xdr:col>
      <xdr:colOff>3215640</xdr:colOff>
      <xdr:row>5</xdr:row>
      <xdr:rowOff>601980</xdr:rowOff>
    </xdr:to>
    <xdr:pic>
      <xdr:nvPicPr>
        <xdr:cNvPr id="4210153" name="Рисунок 2">
          <a:extLst>
            <a:ext uri="{FF2B5EF4-FFF2-40B4-BE49-F238E27FC236}">
              <a16:creationId xmlns:a16="http://schemas.microsoft.com/office/drawing/2014/main" xmlns="" id="{B570EC68-32EC-497E-9FA9-35477721B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2369820"/>
          <a:ext cx="3154680" cy="1287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129540</xdr:colOff>
      <xdr:row>6</xdr:row>
      <xdr:rowOff>144780</xdr:rowOff>
    </xdr:from>
    <xdr:to>
      <xdr:col>3</xdr:col>
      <xdr:colOff>3337560</xdr:colOff>
      <xdr:row>7</xdr:row>
      <xdr:rowOff>678180</xdr:rowOff>
    </xdr:to>
    <xdr:pic>
      <xdr:nvPicPr>
        <xdr:cNvPr id="4210154" name="Рисунок 3">
          <a:extLst>
            <a:ext uri="{FF2B5EF4-FFF2-40B4-BE49-F238E27FC236}">
              <a16:creationId xmlns:a16="http://schemas.microsoft.com/office/drawing/2014/main" xmlns="" id="{5EF952DA-D41D-4C0E-9FC0-1BC9D10E1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43940" y="3962400"/>
          <a:ext cx="320802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10</xdr:row>
      <xdr:rowOff>106680</xdr:rowOff>
    </xdr:from>
    <xdr:to>
      <xdr:col>3</xdr:col>
      <xdr:colOff>3268980</xdr:colOff>
      <xdr:row>11</xdr:row>
      <xdr:rowOff>708660</xdr:rowOff>
    </xdr:to>
    <xdr:pic>
      <xdr:nvPicPr>
        <xdr:cNvPr id="4210155" name="Рисунок 4">
          <a:extLst>
            <a:ext uri="{FF2B5EF4-FFF2-40B4-BE49-F238E27FC236}">
              <a16:creationId xmlns:a16="http://schemas.microsoft.com/office/drawing/2014/main" xmlns="" id="{3672FDE3-2090-40AC-B82F-0E5D1E8F5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6972300"/>
          <a:ext cx="3215640" cy="1363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91440</xdr:colOff>
      <xdr:row>12</xdr:row>
      <xdr:rowOff>76200</xdr:rowOff>
    </xdr:from>
    <xdr:to>
      <xdr:col>3</xdr:col>
      <xdr:colOff>3337560</xdr:colOff>
      <xdr:row>13</xdr:row>
      <xdr:rowOff>670560</xdr:rowOff>
    </xdr:to>
    <xdr:pic>
      <xdr:nvPicPr>
        <xdr:cNvPr id="4210156" name="Рисунок 5">
          <a:extLst>
            <a:ext uri="{FF2B5EF4-FFF2-40B4-BE49-F238E27FC236}">
              <a16:creationId xmlns:a16="http://schemas.microsoft.com/office/drawing/2014/main" xmlns="" id="{37661F70-6103-4E1C-9F97-5AC917989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5840" y="8465820"/>
          <a:ext cx="3246120" cy="1356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14</xdr:row>
      <xdr:rowOff>76200</xdr:rowOff>
    </xdr:from>
    <xdr:to>
      <xdr:col>3</xdr:col>
      <xdr:colOff>3223260</xdr:colOff>
      <xdr:row>15</xdr:row>
      <xdr:rowOff>708660</xdr:rowOff>
    </xdr:to>
    <xdr:pic>
      <xdr:nvPicPr>
        <xdr:cNvPr id="4210157" name="Рисунок 6">
          <a:extLst>
            <a:ext uri="{FF2B5EF4-FFF2-40B4-BE49-F238E27FC236}">
              <a16:creationId xmlns:a16="http://schemas.microsoft.com/office/drawing/2014/main" xmlns="" id="{2EC353D3-DB81-4C0E-A50D-692F5009A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9989820"/>
          <a:ext cx="316230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16</xdr:row>
      <xdr:rowOff>45720</xdr:rowOff>
    </xdr:from>
    <xdr:to>
      <xdr:col>3</xdr:col>
      <xdr:colOff>3368040</xdr:colOff>
      <xdr:row>17</xdr:row>
      <xdr:rowOff>685800</xdr:rowOff>
    </xdr:to>
    <xdr:pic>
      <xdr:nvPicPr>
        <xdr:cNvPr id="4210158" name="Рисунок 7">
          <a:extLst>
            <a:ext uri="{FF2B5EF4-FFF2-40B4-BE49-F238E27FC236}">
              <a16:creationId xmlns:a16="http://schemas.microsoft.com/office/drawing/2014/main" xmlns="" id="{3EE5C5C8-3951-4EAE-AFCA-FC229D9ED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11483340"/>
          <a:ext cx="3307080" cy="1402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18</xdr:row>
      <xdr:rowOff>144780</xdr:rowOff>
    </xdr:from>
    <xdr:to>
      <xdr:col>3</xdr:col>
      <xdr:colOff>3322320</xdr:colOff>
      <xdr:row>19</xdr:row>
      <xdr:rowOff>579120</xdr:rowOff>
    </xdr:to>
    <xdr:pic>
      <xdr:nvPicPr>
        <xdr:cNvPr id="4210159" name="Рисунок 8">
          <a:extLst>
            <a:ext uri="{FF2B5EF4-FFF2-40B4-BE49-F238E27FC236}">
              <a16:creationId xmlns:a16="http://schemas.microsoft.com/office/drawing/2014/main" xmlns="" id="{B4EEAB78-547F-433B-BA4E-F571C4F2D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13106400"/>
          <a:ext cx="3268980" cy="1196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</xdr:colOff>
      <xdr:row>20</xdr:row>
      <xdr:rowOff>182880</xdr:rowOff>
    </xdr:from>
    <xdr:to>
      <xdr:col>3</xdr:col>
      <xdr:colOff>3299460</xdr:colOff>
      <xdr:row>21</xdr:row>
      <xdr:rowOff>617220</xdr:rowOff>
    </xdr:to>
    <xdr:pic>
      <xdr:nvPicPr>
        <xdr:cNvPr id="4210160" name="Рисунок 9">
          <a:extLst>
            <a:ext uri="{FF2B5EF4-FFF2-40B4-BE49-F238E27FC236}">
              <a16:creationId xmlns:a16="http://schemas.microsoft.com/office/drawing/2014/main" xmlns="" id="{98269158-49ED-4C5B-A7C7-231C1C556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1080" y="14668500"/>
          <a:ext cx="3192780" cy="1196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24</xdr:row>
      <xdr:rowOff>53340</xdr:rowOff>
    </xdr:from>
    <xdr:to>
      <xdr:col>3</xdr:col>
      <xdr:colOff>3154680</xdr:colOff>
      <xdr:row>25</xdr:row>
      <xdr:rowOff>723900</xdr:rowOff>
    </xdr:to>
    <xdr:pic>
      <xdr:nvPicPr>
        <xdr:cNvPr id="4210161" name="Рисунок 10">
          <a:extLst>
            <a:ext uri="{FF2B5EF4-FFF2-40B4-BE49-F238E27FC236}">
              <a16:creationId xmlns:a16="http://schemas.microsoft.com/office/drawing/2014/main" xmlns="" id="{E3C3C82C-38D6-457E-9C03-AFE79C633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17586960"/>
          <a:ext cx="3101340" cy="1432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26</xdr:row>
      <xdr:rowOff>38100</xdr:rowOff>
    </xdr:from>
    <xdr:to>
      <xdr:col>3</xdr:col>
      <xdr:colOff>3192780</xdr:colOff>
      <xdr:row>27</xdr:row>
      <xdr:rowOff>723900</xdr:rowOff>
    </xdr:to>
    <xdr:pic>
      <xdr:nvPicPr>
        <xdr:cNvPr id="4210162" name="Рисунок 11">
          <a:extLst>
            <a:ext uri="{FF2B5EF4-FFF2-40B4-BE49-F238E27FC236}">
              <a16:creationId xmlns:a16="http://schemas.microsoft.com/office/drawing/2014/main" xmlns="" id="{55CB2FC9-33B8-4DDB-880E-7B6FE669E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9095720"/>
          <a:ext cx="311658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28</xdr:row>
      <xdr:rowOff>68580</xdr:rowOff>
    </xdr:from>
    <xdr:to>
      <xdr:col>3</xdr:col>
      <xdr:colOff>3093720</xdr:colOff>
      <xdr:row>29</xdr:row>
      <xdr:rowOff>685800</xdr:rowOff>
    </xdr:to>
    <xdr:pic>
      <xdr:nvPicPr>
        <xdr:cNvPr id="4210163" name="Рисунок 12">
          <a:extLst>
            <a:ext uri="{FF2B5EF4-FFF2-40B4-BE49-F238E27FC236}">
              <a16:creationId xmlns:a16="http://schemas.microsoft.com/office/drawing/2014/main" xmlns="" id="{C11DCA4E-D00B-4AA5-8673-62AEF4734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20650200"/>
          <a:ext cx="3032760" cy="1379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30</xdr:row>
      <xdr:rowOff>137160</xdr:rowOff>
    </xdr:from>
    <xdr:to>
      <xdr:col>3</xdr:col>
      <xdr:colOff>3284220</xdr:colOff>
      <xdr:row>31</xdr:row>
      <xdr:rowOff>609600</xdr:rowOff>
    </xdr:to>
    <xdr:pic>
      <xdr:nvPicPr>
        <xdr:cNvPr id="4210164" name="Рисунок 13">
          <a:extLst>
            <a:ext uri="{FF2B5EF4-FFF2-40B4-BE49-F238E27FC236}">
              <a16:creationId xmlns:a16="http://schemas.microsoft.com/office/drawing/2014/main" xmlns="" id="{6F54BB9A-31C9-4456-B46F-05D068FA5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22242780"/>
          <a:ext cx="3215640" cy="1234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2644140</xdr:colOff>
      <xdr:row>2</xdr:row>
      <xdr:rowOff>68580</xdr:rowOff>
    </xdr:from>
    <xdr:to>
      <xdr:col>3</xdr:col>
      <xdr:colOff>3299460</xdr:colOff>
      <xdr:row>2</xdr:row>
      <xdr:rowOff>480060</xdr:rowOff>
    </xdr:to>
    <xdr:pic>
      <xdr:nvPicPr>
        <xdr:cNvPr id="4210165" name="Рисунок 219">
          <a:extLst>
            <a:ext uri="{FF2B5EF4-FFF2-40B4-BE49-F238E27FC236}">
              <a16:creationId xmlns:a16="http://schemas.microsoft.com/office/drawing/2014/main" xmlns="" id="{B4E90DDC-851D-4F59-B930-BE0B86E31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58540" y="83820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2644140</xdr:colOff>
      <xdr:row>4</xdr:row>
      <xdr:rowOff>76200</xdr:rowOff>
    </xdr:from>
    <xdr:to>
      <xdr:col>3</xdr:col>
      <xdr:colOff>3299460</xdr:colOff>
      <xdr:row>4</xdr:row>
      <xdr:rowOff>487680</xdr:rowOff>
    </xdr:to>
    <xdr:pic>
      <xdr:nvPicPr>
        <xdr:cNvPr id="4210166" name="Рисунок 219">
          <a:extLst>
            <a:ext uri="{FF2B5EF4-FFF2-40B4-BE49-F238E27FC236}">
              <a16:creationId xmlns:a16="http://schemas.microsoft.com/office/drawing/2014/main" xmlns="" id="{C5941BF6-24A6-4090-88E0-F9C37C7CF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58540" y="236982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2613660</xdr:colOff>
      <xdr:row>6</xdr:row>
      <xdr:rowOff>83820</xdr:rowOff>
    </xdr:from>
    <xdr:to>
      <xdr:col>3</xdr:col>
      <xdr:colOff>3268980</xdr:colOff>
      <xdr:row>6</xdr:row>
      <xdr:rowOff>495300</xdr:rowOff>
    </xdr:to>
    <xdr:pic>
      <xdr:nvPicPr>
        <xdr:cNvPr id="4210167" name="Рисунок 219">
          <a:extLst>
            <a:ext uri="{FF2B5EF4-FFF2-40B4-BE49-F238E27FC236}">
              <a16:creationId xmlns:a16="http://schemas.microsoft.com/office/drawing/2014/main" xmlns="" id="{F5A785E9-FF12-4A0F-88AD-4B038B41B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28060" y="3902785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2613660</xdr:colOff>
      <xdr:row>8</xdr:row>
      <xdr:rowOff>99060</xdr:rowOff>
    </xdr:from>
    <xdr:to>
      <xdr:col>3</xdr:col>
      <xdr:colOff>3268980</xdr:colOff>
      <xdr:row>8</xdr:row>
      <xdr:rowOff>510540</xdr:rowOff>
    </xdr:to>
    <xdr:pic>
      <xdr:nvPicPr>
        <xdr:cNvPr id="4210168" name="Рисунок 219">
          <a:extLst>
            <a:ext uri="{FF2B5EF4-FFF2-40B4-BE49-F238E27FC236}">
              <a16:creationId xmlns:a16="http://schemas.microsoft.com/office/drawing/2014/main" xmlns="" id="{E9442B08-4D18-41E5-A78F-F9832E59C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28060" y="544068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2651760</xdr:colOff>
      <xdr:row>10</xdr:row>
      <xdr:rowOff>45720</xdr:rowOff>
    </xdr:from>
    <xdr:to>
      <xdr:col>3</xdr:col>
      <xdr:colOff>3307080</xdr:colOff>
      <xdr:row>10</xdr:row>
      <xdr:rowOff>457200</xdr:rowOff>
    </xdr:to>
    <xdr:pic>
      <xdr:nvPicPr>
        <xdr:cNvPr id="4210169" name="Рисунок 219">
          <a:extLst>
            <a:ext uri="{FF2B5EF4-FFF2-40B4-BE49-F238E27FC236}">
              <a16:creationId xmlns:a16="http://schemas.microsoft.com/office/drawing/2014/main" xmlns="" id="{3455F000-B617-4929-9029-68A237A38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66160" y="691134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2644140</xdr:colOff>
      <xdr:row>12</xdr:row>
      <xdr:rowOff>53340</xdr:rowOff>
    </xdr:from>
    <xdr:to>
      <xdr:col>3</xdr:col>
      <xdr:colOff>3299460</xdr:colOff>
      <xdr:row>12</xdr:row>
      <xdr:rowOff>464820</xdr:rowOff>
    </xdr:to>
    <xdr:pic>
      <xdr:nvPicPr>
        <xdr:cNvPr id="4210170" name="Рисунок 219">
          <a:extLst>
            <a:ext uri="{FF2B5EF4-FFF2-40B4-BE49-F238E27FC236}">
              <a16:creationId xmlns:a16="http://schemas.microsoft.com/office/drawing/2014/main" xmlns="" id="{876FEB6F-5082-405E-9BDC-9C91CD729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58540" y="844296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2628900</xdr:colOff>
      <xdr:row>14</xdr:row>
      <xdr:rowOff>68580</xdr:rowOff>
    </xdr:from>
    <xdr:to>
      <xdr:col>3</xdr:col>
      <xdr:colOff>3284220</xdr:colOff>
      <xdr:row>14</xdr:row>
      <xdr:rowOff>480060</xdr:rowOff>
    </xdr:to>
    <xdr:pic>
      <xdr:nvPicPr>
        <xdr:cNvPr id="4210171" name="Рисунок 219">
          <a:extLst>
            <a:ext uri="{FF2B5EF4-FFF2-40B4-BE49-F238E27FC236}">
              <a16:creationId xmlns:a16="http://schemas.microsoft.com/office/drawing/2014/main" xmlns="" id="{5D64B034-9CA5-4DA9-B0A7-6E0FAE0CF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43300" y="998220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2628900</xdr:colOff>
      <xdr:row>16</xdr:row>
      <xdr:rowOff>76200</xdr:rowOff>
    </xdr:from>
    <xdr:to>
      <xdr:col>3</xdr:col>
      <xdr:colOff>3284220</xdr:colOff>
      <xdr:row>16</xdr:row>
      <xdr:rowOff>487680</xdr:rowOff>
    </xdr:to>
    <xdr:pic>
      <xdr:nvPicPr>
        <xdr:cNvPr id="4210172" name="Рисунок 219">
          <a:extLst>
            <a:ext uri="{FF2B5EF4-FFF2-40B4-BE49-F238E27FC236}">
              <a16:creationId xmlns:a16="http://schemas.microsoft.com/office/drawing/2014/main" xmlns="" id="{9B9C72A8-A966-4128-B1F0-2F0B107AB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43300" y="1151382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2674620</xdr:colOff>
      <xdr:row>18</xdr:row>
      <xdr:rowOff>114300</xdr:rowOff>
    </xdr:from>
    <xdr:to>
      <xdr:col>3</xdr:col>
      <xdr:colOff>3329940</xdr:colOff>
      <xdr:row>18</xdr:row>
      <xdr:rowOff>525780</xdr:rowOff>
    </xdr:to>
    <xdr:pic>
      <xdr:nvPicPr>
        <xdr:cNvPr id="4210173" name="Рисунок 219">
          <a:extLst>
            <a:ext uri="{FF2B5EF4-FFF2-40B4-BE49-F238E27FC236}">
              <a16:creationId xmlns:a16="http://schemas.microsoft.com/office/drawing/2014/main" xmlns="" id="{0F70E8A3-3F23-4420-8819-FEEF73273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89020" y="1307592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2674620</xdr:colOff>
      <xdr:row>20</xdr:row>
      <xdr:rowOff>114300</xdr:rowOff>
    </xdr:from>
    <xdr:to>
      <xdr:col>3</xdr:col>
      <xdr:colOff>3329940</xdr:colOff>
      <xdr:row>20</xdr:row>
      <xdr:rowOff>525780</xdr:rowOff>
    </xdr:to>
    <xdr:pic>
      <xdr:nvPicPr>
        <xdr:cNvPr id="4210174" name="Рисунок 219">
          <a:extLst>
            <a:ext uri="{FF2B5EF4-FFF2-40B4-BE49-F238E27FC236}">
              <a16:creationId xmlns:a16="http://schemas.microsoft.com/office/drawing/2014/main" xmlns="" id="{D4DC4624-A4F1-475B-A7D3-7A455EF36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89020" y="1459992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22</xdr:row>
      <xdr:rowOff>68580</xdr:rowOff>
    </xdr:from>
    <xdr:to>
      <xdr:col>3</xdr:col>
      <xdr:colOff>3268980</xdr:colOff>
      <xdr:row>23</xdr:row>
      <xdr:rowOff>640080</xdr:rowOff>
    </xdr:to>
    <xdr:pic>
      <xdr:nvPicPr>
        <xdr:cNvPr id="4210175" name="Рисунок 1">
          <a:extLst>
            <a:ext uri="{FF2B5EF4-FFF2-40B4-BE49-F238E27FC236}">
              <a16:creationId xmlns:a16="http://schemas.microsoft.com/office/drawing/2014/main" xmlns="" id="{76C0EB5C-44C0-4571-B66E-FBEC4E0D3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16078200"/>
          <a:ext cx="32004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2636520</xdr:colOff>
      <xdr:row>22</xdr:row>
      <xdr:rowOff>53340</xdr:rowOff>
    </xdr:from>
    <xdr:to>
      <xdr:col>3</xdr:col>
      <xdr:colOff>3291840</xdr:colOff>
      <xdr:row>22</xdr:row>
      <xdr:rowOff>464820</xdr:rowOff>
    </xdr:to>
    <xdr:pic>
      <xdr:nvPicPr>
        <xdr:cNvPr id="4210176" name="Рисунок 219">
          <a:extLst>
            <a:ext uri="{FF2B5EF4-FFF2-40B4-BE49-F238E27FC236}">
              <a16:creationId xmlns:a16="http://schemas.microsoft.com/office/drawing/2014/main" xmlns="" id="{8142DA74-8967-42DC-9204-6AD3C0B4B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50920" y="1606296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2636520</xdr:colOff>
      <xdr:row>24</xdr:row>
      <xdr:rowOff>68580</xdr:rowOff>
    </xdr:from>
    <xdr:to>
      <xdr:col>3</xdr:col>
      <xdr:colOff>3291840</xdr:colOff>
      <xdr:row>24</xdr:row>
      <xdr:rowOff>480060</xdr:rowOff>
    </xdr:to>
    <xdr:pic>
      <xdr:nvPicPr>
        <xdr:cNvPr id="4210177" name="Рисунок 219">
          <a:extLst>
            <a:ext uri="{FF2B5EF4-FFF2-40B4-BE49-F238E27FC236}">
              <a16:creationId xmlns:a16="http://schemas.microsoft.com/office/drawing/2014/main" xmlns="" id="{564014E8-EDE3-4611-8E29-147658671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50920" y="1760220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2682240</xdr:colOff>
      <xdr:row>26</xdr:row>
      <xdr:rowOff>106680</xdr:rowOff>
    </xdr:from>
    <xdr:to>
      <xdr:col>3</xdr:col>
      <xdr:colOff>3337560</xdr:colOff>
      <xdr:row>26</xdr:row>
      <xdr:rowOff>518160</xdr:rowOff>
    </xdr:to>
    <xdr:pic>
      <xdr:nvPicPr>
        <xdr:cNvPr id="4210178" name="Рисунок 219">
          <a:extLst>
            <a:ext uri="{FF2B5EF4-FFF2-40B4-BE49-F238E27FC236}">
              <a16:creationId xmlns:a16="http://schemas.microsoft.com/office/drawing/2014/main" xmlns="" id="{16512D92-263E-4516-895F-E10D24968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96640" y="1916430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2682240</xdr:colOff>
      <xdr:row>28</xdr:row>
      <xdr:rowOff>106680</xdr:rowOff>
    </xdr:from>
    <xdr:to>
      <xdr:col>3</xdr:col>
      <xdr:colOff>3337560</xdr:colOff>
      <xdr:row>28</xdr:row>
      <xdr:rowOff>518160</xdr:rowOff>
    </xdr:to>
    <xdr:pic>
      <xdr:nvPicPr>
        <xdr:cNvPr id="4210179" name="Рисунок 219">
          <a:extLst>
            <a:ext uri="{FF2B5EF4-FFF2-40B4-BE49-F238E27FC236}">
              <a16:creationId xmlns:a16="http://schemas.microsoft.com/office/drawing/2014/main" xmlns="" id="{1AB35A1F-C0E4-4439-BCFE-EC1EEA6F4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96640" y="2068830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2606040</xdr:colOff>
      <xdr:row>30</xdr:row>
      <xdr:rowOff>76200</xdr:rowOff>
    </xdr:from>
    <xdr:to>
      <xdr:col>3</xdr:col>
      <xdr:colOff>3261360</xdr:colOff>
      <xdr:row>30</xdr:row>
      <xdr:rowOff>487680</xdr:rowOff>
    </xdr:to>
    <xdr:pic>
      <xdr:nvPicPr>
        <xdr:cNvPr id="4210180" name="Рисунок 219">
          <a:extLst>
            <a:ext uri="{FF2B5EF4-FFF2-40B4-BE49-F238E27FC236}">
              <a16:creationId xmlns:a16="http://schemas.microsoft.com/office/drawing/2014/main" xmlns="" id="{52F68115-D521-4800-8EBB-C2D4A2FFC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8682"/>
        <a:stretch>
          <a:fillRect/>
        </a:stretch>
      </xdr:blipFill>
      <xdr:spPr bwMode="auto">
        <a:xfrm>
          <a:off x="3520440" y="22181820"/>
          <a:ext cx="6553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30480</xdr:colOff>
      <xdr:row>39</xdr:row>
      <xdr:rowOff>15240</xdr:rowOff>
    </xdr:from>
    <xdr:to>
      <xdr:col>4</xdr:col>
      <xdr:colOff>632460</xdr:colOff>
      <xdr:row>39</xdr:row>
      <xdr:rowOff>441960</xdr:rowOff>
    </xdr:to>
    <xdr:pic>
      <xdr:nvPicPr>
        <xdr:cNvPr id="4210181" name="Рисунок 163">
          <a:extLst>
            <a:ext uri="{FF2B5EF4-FFF2-40B4-BE49-F238E27FC236}">
              <a16:creationId xmlns:a16="http://schemas.microsoft.com/office/drawing/2014/main" xmlns="" id="{A9CBA5AA-97DA-4662-B274-7687D2287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43400" y="28978860"/>
          <a:ext cx="601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38</xdr:row>
      <xdr:rowOff>76200</xdr:rowOff>
    </xdr:from>
    <xdr:to>
      <xdr:col>4</xdr:col>
      <xdr:colOff>617220</xdr:colOff>
      <xdr:row>38</xdr:row>
      <xdr:rowOff>472440</xdr:rowOff>
    </xdr:to>
    <xdr:pic>
      <xdr:nvPicPr>
        <xdr:cNvPr id="4210182" name="Рисунок 164">
          <a:extLst>
            <a:ext uri="{FF2B5EF4-FFF2-40B4-BE49-F238E27FC236}">
              <a16:creationId xmlns:a16="http://schemas.microsoft.com/office/drawing/2014/main" xmlns="" id="{D34BD9FD-AA08-42D2-A3CA-11110A2B2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89120" y="28277820"/>
          <a:ext cx="541020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2506980</xdr:colOff>
      <xdr:row>38</xdr:row>
      <xdr:rowOff>38100</xdr:rowOff>
    </xdr:from>
    <xdr:to>
      <xdr:col>3</xdr:col>
      <xdr:colOff>3162300</xdr:colOff>
      <xdr:row>38</xdr:row>
      <xdr:rowOff>495300</xdr:rowOff>
    </xdr:to>
    <xdr:pic>
      <xdr:nvPicPr>
        <xdr:cNvPr id="4210183" name="Рисунок 253">
          <a:extLst>
            <a:ext uri="{FF2B5EF4-FFF2-40B4-BE49-F238E27FC236}">
              <a16:creationId xmlns:a16="http://schemas.microsoft.com/office/drawing/2014/main" xmlns="" id="{A6FC6FD7-34D6-409B-B1D9-ED126135E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4060"/>
        <a:stretch>
          <a:fillRect/>
        </a:stretch>
      </xdr:blipFill>
      <xdr:spPr bwMode="auto">
        <a:xfrm>
          <a:off x="3421380" y="28239720"/>
          <a:ext cx="65532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320040</xdr:rowOff>
    </xdr:to>
    <xdr:pic>
      <xdr:nvPicPr>
        <xdr:cNvPr id="4210184" name="Рисунок 109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4E7A2AD5-8D31-4F93-B6A8-D44775E69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304800</xdr:rowOff>
    </xdr:to>
    <xdr:pic>
      <xdr:nvPicPr>
        <xdr:cNvPr id="4210185" name="Рисунок 111" descr="http://intranet.hkg.hafele.corp/international/bilder/Haefele_Logo_4c_CMYK_n_2mm.png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40A2955F-8A8E-40A8-BE21-1741889A0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274320</xdr:colOff>
      <xdr:row>190</xdr:row>
      <xdr:rowOff>228600</xdr:rowOff>
    </xdr:from>
    <xdr:to>
      <xdr:col>3</xdr:col>
      <xdr:colOff>1691640</xdr:colOff>
      <xdr:row>195</xdr:row>
      <xdr:rowOff>419100</xdr:rowOff>
    </xdr:to>
    <xdr:pic>
      <xdr:nvPicPr>
        <xdr:cNvPr id="4211312" name="Рисунок 31" descr="Врезной Startec, класс 3">
          <a:extLst>
            <a:ext uri="{FF2B5EF4-FFF2-40B4-BE49-F238E27FC236}">
              <a16:creationId xmlns:a16="http://schemas.microsoft.com/office/drawing/2014/main" xmlns="" id="{2C4487BC-246C-4BAD-8109-807F9D3B5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7715" r="31680"/>
        <a:stretch>
          <a:fillRect/>
        </a:stretch>
      </xdr:blipFill>
      <xdr:spPr bwMode="auto">
        <a:xfrm>
          <a:off x="1188720" y="53583840"/>
          <a:ext cx="1417320" cy="270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320040</xdr:colOff>
      <xdr:row>201</xdr:row>
      <xdr:rowOff>99060</xdr:rowOff>
    </xdr:from>
    <xdr:to>
      <xdr:col>3</xdr:col>
      <xdr:colOff>1562100</xdr:colOff>
      <xdr:row>203</xdr:row>
      <xdr:rowOff>704850</xdr:rowOff>
    </xdr:to>
    <xdr:pic>
      <xdr:nvPicPr>
        <xdr:cNvPr id="4211313" name="Рисунок 60" descr="Roller latch lock, PC, brass   55/24">
          <a:extLst>
            <a:ext uri="{FF2B5EF4-FFF2-40B4-BE49-F238E27FC236}">
              <a16:creationId xmlns:a16="http://schemas.microsoft.com/office/drawing/2014/main" xmlns="" id="{B8255CA4-696E-4514-9DCF-0DDF4054B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112" r="33405"/>
        <a:stretch>
          <a:fillRect/>
        </a:stretch>
      </xdr:blipFill>
      <xdr:spPr bwMode="auto">
        <a:xfrm>
          <a:off x="1234440" y="61043820"/>
          <a:ext cx="1242060" cy="2118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342900</xdr:colOff>
      <xdr:row>204</xdr:row>
      <xdr:rowOff>30480</xdr:rowOff>
    </xdr:from>
    <xdr:to>
      <xdr:col>3</xdr:col>
      <xdr:colOff>967740</xdr:colOff>
      <xdr:row>205</xdr:row>
      <xdr:rowOff>973456</xdr:rowOff>
    </xdr:to>
    <xdr:pic>
      <xdr:nvPicPr>
        <xdr:cNvPr id="4211314" name="Рисунок 9" descr="E-Magnetschl.WC Edst.mat.55/20">
          <a:extLst>
            <a:ext uri="{FF2B5EF4-FFF2-40B4-BE49-F238E27FC236}">
              <a16:creationId xmlns:a16="http://schemas.microsoft.com/office/drawing/2014/main" xmlns="" id="{489C2962-D220-49EB-A00B-BB7EE5C26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125" r="40862"/>
        <a:stretch>
          <a:fillRect/>
        </a:stretch>
      </xdr:blipFill>
      <xdr:spPr bwMode="auto">
        <a:xfrm>
          <a:off x="1257300" y="63261240"/>
          <a:ext cx="63246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922020</xdr:colOff>
      <xdr:row>204</xdr:row>
      <xdr:rowOff>22860</xdr:rowOff>
    </xdr:from>
    <xdr:to>
      <xdr:col>3</xdr:col>
      <xdr:colOff>1539240</xdr:colOff>
      <xdr:row>205</xdr:row>
      <xdr:rowOff>1047751</xdr:rowOff>
    </xdr:to>
    <xdr:pic>
      <xdr:nvPicPr>
        <xdr:cNvPr id="4211315" name="Рисунок 11" descr="E-Magnetschl.PZ Edst.mat.55/20">
          <a:extLst>
            <a:ext uri="{FF2B5EF4-FFF2-40B4-BE49-F238E27FC236}">
              <a16:creationId xmlns:a16="http://schemas.microsoft.com/office/drawing/2014/main" xmlns="" id="{6BEBE836-3AAD-42F0-82B2-3B012FC24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379" r="40334"/>
        <a:stretch>
          <a:fillRect/>
        </a:stretch>
      </xdr:blipFill>
      <xdr:spPr bwMode="auto">
        <a:xfrm>
          <a:off x="1836420" y="63253620"/>
          <a:ext cx="617220" cy="2080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716280</xdr:colOff>
      <xdr:row>206</xdr:row>
      <xdr:rowOff>45720</xdr:rowOff>
    </xdr:from>
    <xdr:to>
      <xdr:col>3</xdr:col>
      <xdr:colOff>1085850</xdr:colOff>
      <xdr:row>211</xdr:row>
      <xdr:rowOff>209550</xdr:rowOff>
    </xdr:to>
    <xdr:pic>
      <xdr:nvPicPr>
        <xdr:cNvPr id="4211316" name="Рисунок 32">
          <a:extLst>
            <a:ext uri="{FF2B5EF4-FFF2-40B4-BE49-F238E27FC236}">
              <a16:creationId xmlns:a16="http://schemas.microsoft.com/office/drawing/2014/main" xmlns="" id="{1C4EF43E-6734-4730-A6E0-A9908E11E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4398" r="43024"/>
        <a:stretch>
          <a:fillRect/>
        </a:stretch>
      </xdr:blipFill>
      <xdr:spPr bwMode="auto">
        <a:xfrm>
          <a:off x="1630680" y="65410080"/>
          <a:ext cx="35814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716280</xdr:colOff>
      <xdr:row>212</xdr:row>
      <xdr:rowOff>83820</xdr:rowOff>
    </xdr:from>
    <xdr:to>
      <xdr:col>3</xdr:col>
      <xdr:colOff>1162050</xdr:colOff>
      <xdr:row>213</xdr:row>
      <xdr:rowOff>3363</xdr:rowOff>
    </xdr:to>
    <xdr:pic>
      <xdr:nvPicPr>
        <xdr:cNvPr id="4211317" name="Рисунок 26">
          <a:extLst>
            <a:ext uri="{FF2B5EF4-FFF2-40B4-BE49-F238E27FC236}">
              <a16:creationId xmlns:a16="http://schemas.microsoft.com/office/drawing/2014/main" xmlns="" id="{BBA64BF9-A213-4CEE-A066-718F2E798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219" r="41962"/>
        <a:stretch>
          <a:fillRect/>
        </a:stretch>
      </xdr:blipFill>
      <xdr:spPr bwMode="auto">
        <a:xfrm>
          <a:off x="1630680" y="67322700"/>
          <a:ext cx="43434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487680</xdr:colOff>
      <xdr:row>213</xdr:row>
      <xdr:rowOff>83820</xdr:rowOff>
    </xdr:from>
    <xdr:to>
      <xdr:col>3</xdr:col>
      <xdr:colOff>782955</xdr:colOff>
      <xdr:row>216</xdr:row>
      <xdr:rowOff>360045</xdr:rowOff>
    </xdr:to>
    <xdr:pic>
      <xdr:nvPicPr>
        <xdr:cNvPr id="4211318" name="Рисунок 44">
          <a:extLst>
            <a:ext uri="{FF2B5EF4-FFF2-40B4-BE49-F238E27FC236}">
              <a16:creationId xmlns:a16="http://schemas.microsoft.com/office/drawing/2014/main" xmlns="" id="{ACC9F628-8D71-4015-8C8B-6C4AB9E07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3858" r="45062"/>
        <a:stretch>
          <a:fillRect/>
        </a:stretch>
      </xdr:blipFill>
      <xdr:spPr bwMode="auto">
        <a:xfrm>
          <a:off x="1402080" y="69014340"/>
          <a:ext cx="304800" cy="166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754380</xdr:colOff>
      <xdr:row>217</xdr:row>
      <xdr:rowOff>76200</xdr:rowOff>
    </xdr:from>
    <xdr:to>
      <xdr:col>3</xdr:col>
      <xdr:colOff>1196340</xdr:colOff>
      <xdr:row>224</xdr:row>
      <xdr:rowOff>175258</xdr:rowOff>
    </xdr:to>
    <xdr:pic>
      <xdr:nvPicPr>
        <xdr:cNvPr id="4211319" name="Рисунок 2980">
          <a:extLst>
            <a:ext uri="{FF2B5EF4-FFF2-40B4-BE49-F238E27FC236}">
              <a16:creationId xmlns:a16="http://schemas.microsoft.com/office/drawing/2014/main" xmlns="" id="{187B6AB9-98EF-496A-B276-CDB49BEFA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493" r="41875"/>
        <a:stretch>
          <a:fillRect/>
        </a:stretch>
      </xdr:blipFill>
      <xdr:spPr bwMode="auto">
        <a:xfrm>
          <a:off x="1668780" y="70866000"/>
          <a:ext cx="449580" cy="1744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899160</xdr:colOff>
      <xdr:row>213</xdr:row>
      <xdr:rowOff>114300</xdr:rowOff>
    </xdr:from>
    <xdr:to>
      <xdr:col>3</xdr:col>
      <xdr:colOff>1234440</xdr:colOff>
      <xdr:row>216</xdr:row>
      <xdr:rowOff>436245</xdr:rowOff>
    </xdr:to>
    <xdr:pic>
      <xdr:nvPicPr>
        <xdr:cNvPr id="4211320" name="Рисунок 72" descr="Ответная планка замка, 20х170 мм, латунь полированная, левая">
          <a:extLst>
            <a:ext uri="{FF2B5EF4-FFF2-40B4-BE49-F238E27FC236}">
              <a16:creationId xmlns:a16="http://schemas.microsoft.com/office/drawing/2014/main" xmlns="" id="{3C982401-4CBB-44E9-A2CE-A87D311FE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3071" t="8067" r="56384" b="17871"/>
        <a:stretch>
          <a:fillRect/>
        </a:stretch>
      </xdr:blipFill>
      <xdr:spPr bwMode="auto">
        <a:xfrm>
          <a:off x="1813560" y="69044820"/>
          <a:ext cx="342900" cy="1706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769620</xdr:colOff>
      <xdr:row>225</xdr:row>
      <xdr:rowOff>45720</xdr:rowOff>
    </xdr:from>
    <xdr:to>
      <xdr:col>3</xdr:col>
      <xdr:colOff>1087755</xdr:colOff>
      <xdr:row>226</xdr:row>
      <xdr:rowOff>821056</xdr:rowOff>
    </xdr:to>
    <xdr:pic>
      <xdr:nvPicPr>
        <xdr:cNvPr id="4211321" name="Рисунок 75" descr="Флеш Болт stst.matt 20 / 200мм">
          <a:extLst>
            <a:ext uri="{FF2B5EF4-FFF2-40B4-BE49-F238E27FC236}">
              <a16:creationId xmlns:a16="http://schemas.microsoft.com/office/drawing/2014/main" xmlns="" id="{F0B8C728-4113-4377-A437-BE8083574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4032" r="44528"/>
        <a:stretch>
          <a:fillRect/>
        </a:stretch>
      </xdr:blipFill>
      <xdr:spPr bwMode="auto">
        <a:xfrm>
          <a:off x="1684020" y="72725280"/>
          <a:ext cx="327660" cy="1668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480060</xdr:colOff>
      <xdr:row>232</xdr:row>
      <xdr:rowOff>457200</xdr:rowOff>
    </xdr:from>
    <xdr:to>
      <xdr:col>3</xdr:col>
      <xdr:colOff>1428750</xdr:colOff>
      <xdr:row>233</xdr:row>
      <xdr:rowOff>398144</xdr:rowOff>
    </xdr:to>
    <xdr:pic>
      <xdr:nvPicPr>
        <xdr:cNvPr id="4211322" name="Рисунок 77" descr="Floor socket">
          <a:extLst>
            <a:ext uri="{FF2B5EF4-FFF2-40B4-BE49-F238E27FC236}">
              <a16:creationId xmlns:a16="http://schemas.microsoft.com/office/drawing/2014/main" xmlns="" id="{6248DA9A-93C8-46A5-811E-CD17BE8CE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48" t="716" r="16164" b="-716"/>
        <a:stretch>
          <a:fillRect/>
        </a:stretch>
      </xdr:blipFill>
      <xdr:spPr bwMode="auto">
        <a:xfrm>
          <a:off x="1394460" y="79324200"/>
          <a:ext cx="93726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723900</xdr:colOff>
      <xdr:row>229</xdr:row>
      <xdr:rowOff>121920</xdr:rowOff>
    </xdr:from>
    <xdr:to>
      <xdr:col>3</xdr:col>
      <xdr:colOff>1202055</xdr:colOff>
      <xdr:row>231</xdr:row>
      <xdr:rowOff>857250</xdr:rowOff>
    </xdr:to>
    <xdr:pic>
      <xdr:nvPicPr>
        <xdr:cNvPr id="4211323" name="Рисунок 2">
          <a:extLst>
            <a:ext uri="{FF2B5EF4-FFF2-40B4-BE49-F238E27FC236}">
              <a16:creationId xmlns:a16="http://schemas.microsoft.com/office/drawing/2014/main" xmlns="" id="{11CD4A4C-6F3C-4959-B2C3-3E2B51722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38300" y="76337160"/>
          <a:ext cx="487680" cy="2491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548640</xdr:colOff>
      <xdr:row>227</xdr:row>
      <xdr:rowOff>38100</xdr:rowOff>
    </xdr:from>
    <xdr:to>
      <xdr:col>3</xdr:col>
      <xdr:colOff>1447800</xdr:colOff>
      <xdr:row>228</xdr:row>
      <xdr:rowOff>838201</xdr:rowOff>
    </xdr:to>
    <xdr:pic>
      <xdr:nvPicPr>
        <xdr:cNvPr id="4211324" name="Рисунок 79" descr="http://www.hafele-shop.ru/admin/pictures/91162335s.jpg">
          <a:extLst>
            <a:ext uri="{FF2B5EF4-FFF2-40B4-BE49-F238E27FC236}">
              <a16:creationId xmlns:a16="http://schemas.microsoft.com/office/drawing/2014/main" xmlns="" id="{C594293A-3774-44F3-8492-D32C5F80B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3040" y="74485500"/>
          <a:ext cx="899160" cy="1684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196</xdr:row>
      <xdr:rowOff>38100</xdr:rowOff>
    </xdr:from>
    <xdr:to>
      <xdr:col>3</xdr:col>
      <xdr:colOff>281940</xdr:colOff>
      <xdr:row>196</xdr:row>
      <xdr:rowOff>285750</xdr:rowOff>
    </xdr:to>
    <xdr:pic>
      <xdr:nvPicPr>
        <xdr:cNvPr id="4211325" name="Рисунок 90">
          <a:extLst>
            <a:ext uri="{FF2B5EF4-FFF2-40B4-BE49-F238E27FC236}">
              <a16:creationId xmlns:a16="http://schemas.microsoft.com/office/drawing/2014/main" xmlns="" id="{B5EDC199-F3CD-4849-9312-2A2429DC0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56410860"/>
          <a:ext cx="24384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99060</xdr:colOff>
      <xdr:row>110</xdr:row>
      <xdr:rowOff>68580</xdr:rowOff>
    </xdr:from>
    <xdr:to>
      <xdr:col>3</xdr:col>
      <xdr:colOff>1735455</xdr:colOff>
      <xdr:row>111</xdr:row>
      <xdr:rowOff>861059</xdr:rowOff>
    </xdr:to>
    <xdr:pic>
      <xdr:nvPicPr>
        <xdr:cNvPr id="4211326" name="Рисунок 3">
          <a:extLst>
            <a:ext uri="{FF2B5EF4-FFF2-40B4-BE49-F238E27FC236}">
              <a16:creationId xmlns:a16="http://schemas.microsoft.com/office/drawing/2014/main" xmlns="" id="{D0B670B1-FC87-4D72-9755-FA81E3F70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13460" y="36080700"/>
          <a:ext cx="1645920" cy="1691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59</xdr:row>
      <xdr:rowOff>15240</xdr:rowOff>
    </xdr:from>
    <xdr:to>
      <xdr:col>4</xdr:col>
      <xdr:colOff>1036320</xdr:colOff>
      <xdr:row>59</xdr:row>
      <xdr:rowOff>289560</xdr:rowOff>
    </xdr:to>
    <xdr:pic>
      <xdr:nvPicPr>
        <xdr:cNvPr id="4211327" name="Рисунок 214">
          <a:extLst>
            <a:ext uri="{FF2B5EF4-FFF2-40B4-BE49-F238E27FC236}">
              <a16:creationId xmlns:a16="http://schemas.microsoft.com/office/drawing/2014/main" xmlns="" id="{54FB1A6A-129D-42C5-B25F-7D290D23F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28788360"/>
          <a:ext cx="99822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62</xdr:row>
      <xdr:rowOff>30480</xdr:rowOff>
    </xdr:from>
    <xdr:to>
      <xdr:col>4</xdr:col>
      <xdr:colOff>1036320</xdr:colOff>
      <xdr:row>62</xdr:row>
      <xdr:rowOff>297180</xdr:rowOff>
    </xdr:to>
    <xdr:pic>
      <xdr:nvPicPr>
        <xdr:cNvPr id="4211328" name="Рисунок 215">
          <a:extLst>
            <a:ext uri="{FF2B5EF4-FFF2-40B4-BE49-F238E27FC236}">
              <a16:creationId xmlns:a16="http://schemas.microsoft.com/office/drawing/2014/main" xmlns="" id="{F05B512B-BEA6-4526-9631-C35A5BFFD1F7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29740860"/>
          <a:ext cx="9982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16</xdr:row>
      <xdr:rowOff>502920</xdr:rowOff>
    </xdr:from>
    <xdr:to>
      <xdr:col>4</xdr:col>
      <xdr:colOff>1043940</xdr:colOff>
      <xdr:row>16</xdr:row>
      <xdr:rowOff>937260</xdr:rowOff>
    </xdr:to>
    <xdr:pic>
      <xdr:nvPicPr>
        <xdr:cNvPr id="4211329" name="Рисунок 276">
          <a:extLst>
            <a:ext uri="{FF2B5EF4-FFF2-40B4-BE49-F238E27FC236}">
              <a16:creationId xmlns:a16="http://schemas.microsoft.com/office/drawing/2014/main" xmlns="" id="{338AE579-DDD6-4683-9D7B-F8A9A1BB1B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8343900"/>
          <a:ext cx="99822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53340</xdr:colOff>
      <xdr:row>17</xdr:row>
      <xdr:rowOff>480060</xdr:rowOff>
    </xdr:from>
    <xdr:to>
      <xdr:col>4</xdr:col>
      <xdr:colOff>1051560</xdr:colOff>
      <xdr:row>17</xdr:row>
      <xdr:rowOff>914400</xdr:rowOff>
    </xdr:to>
    <xdr:pic>
      <xdr:nvPicPr>
        <xdr:cNvPr id="4211330" name="Рисунок 277">
          <a:extLst>
            <a:ext uri="{FF2B5EF4-FFF2-40B4-BE49-F238E27FC236}">
              <a16:creationId xmlns:a16="http://schemas.microsoft.com/office/drawing/2014/main" xmlns="" id="{2FD29B3D-469F-46D8-9C48-4F259B1E69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2280" y="9837420"/>
          <a:ext cx="99822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</xdr:colOff>
      <xdr:row>57</xdr:row>
      <xdr:rowOff>533400</xdr:rowOff>
    </xdr:from>
    <xdr:to>
      <xdr:col>4</xdr:col>
      <xdr:colOff>1028700</xdr:colOff>
      <xdr:row>57</xdr:row>
      <xdr:rowOff>967740</xdr:rowOff>
    </xdr:to>
    <xdr:pic>
      <xdr:nvPicPr>
        <xdr:cNvPr id="4211331" name="Рисунок 287">
          <a:extLst>
            <a:ext uri="{FF2B5EF4-FFF2-40B4-BE49-F238E27FC236}">
              <a16:creationId xmlns:a16="http://schemas.microsoft.com/office/drawing/2014/main" xmlns="" id="{05DC566E-C9E0-46DE-827C-A06C624840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9420" y="26258520"/>
          <a:ext cx="99822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58</xdr:row>
      <xdr:rowOff>510540</xdr:rowOff>
    </xdr:from>
    <xdr:to>
      <xdr:col>4</xdr:col>
      <xdr:colOff>1043940</xdr:colOff>
      <xdr:row>58</xdr:row>
      <xdr:rowOff>944880</xdr:rowOff>
    </xdr:to>
    <xdr:pic>
      <xdr:nvPicPr>
        <xdr:cNvPr id="4211332" name="Рисунок 288">
          <a:extLst>
            <a:ext uri="{FF2B5EF4-FFF2-40B4-BE49-F238E27FC236}">
              <a16:creationId xmlns:a16="http://schemas.microsoft.com/office/drawing/2014/main" xmlns="" id="{49935615-CD42-47BB-8287-1F75D99C36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27759660"/>
          <a:ext cx="99822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60</xdr:row>
      <xdr:rowOff>45720</xdr:rowOff>
    </xdr:from>
    <xdr:to>
      <xdr:col>4</xdr:col>
      <xdr:colOff>1043940</xdr:colOff>
      <xdr:row>60</xdr:row>
      <xdr:rowOff>304800</xdr:rowOff>
    </xdr:to>
    <xdr:pic>
      <xdr:nvPicPr>
        <xdr:cNvPr id="4211333" name="Рисунок 327">
          <a:extLst>
            <a:ext uri="{FF2B5EF4-FFF2-40B4-BE49-F238E27FC236}">
              <a16:creationId xmlns:a16="http://schemas.microsoft.com/office/drawing/2014/main" xmlns="" id="{239D06B0-AC3A-4815-8EE6-60D569A391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2913126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63</xdr:row>
      <xdr:rowOff>38100</xdr:rowOff>
    </xdr:from>
    <xdr:to>
      <xdr:col>4</xdr:col>
      <xdr:colOff>1043940</xdr:colOff>
      <xdr:row>63</xdr:row>
      <xdr:rowOff>297180</xdr:rowOff>
    </xdr:to>
    <xdr:pic>
      <xdr:nvPicPr>
        <xdr:cNvPr id="4211334" name="Рисунок 328">
          <a:extLst>
            <a:ext uri="{FF2B5EF4-FFF2-40B4-BE49-F238E27FC236}">
              <a16:creationId xmlns:a16="http://schemas.microsoft.com/office/drawing/2014/main" xmlns="" id="{47C1A88C-FDDD-4C8D-9EEF-7F61BF23E2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3006090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61</xdr:row>
      <xdr:rowOff>38100</xdr:rowOff>
    </xdr:from>
    <xdr:to>
      <xdr:col>4</xdr:col>
      <xdr:colOff>1036320</xdr:colOff>
      <xdr:row>61</xdr:row>
      <xdr:rowOff>297180</xdr:rowOff>
    </xdr:to>
    <xdr:pic>
      <xdr:nvPicPr>
        <xdr:cNvPr id="4211335" name="Рисунок 329">
          <a:extLst>
            <a:ext uri="{FF2B5EF4-FFF2-40B4-BE49-F238E27FC236}">
              <a16:creationId xmlns:a16="http://schemas.microsoft.com/office/drawing/2014/main" xmlns="" id="{E6EC7A83-36A5-42D3-9736-10A40EB64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2943606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110</xdr:row>
      <xdr:rowOff>320040</xdr:rowOff>
    </xdr:from>
    <xdr:to>
      <xdr:col>4</xdr:col>
      <xdr:colOff>1043940</xdr:colOff>
      <xdr:row>110</xdr:row>
      <xdr:rowOff>693420</xdr:rowOff>
    </xdr:to>
    <xdr:pic>
      <xdr:nvPicPr>
        <xdr:cNvPr id="4211336" name="Рисунок 334">
          <a:extLst>
            <a:ext uri="{FF2B5EF4-FFF2-40B4-BE49-F238E27FC236}">
              <a16:creationId xmlns:a16="http://schemas.microsoft.com/office/drawing/2014/main" xmlns="" id="{F01128AA-B21D-45AF-90CE-5DA6EC7B08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36332160"/>
          <a:ext cx="998220" cy="373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112</xdr:row>
      <xdr:rowOff>91440</xdr:rowOff>
    </xdr:from>
    <xdr:to>
      <xdr:col>4</xdr:col>
      <xdr:colOff>1043940</xdr:colOff>
      <xdr:row>112</xdr:row>
      <xdr:rowOff>464820</xdr:rowOff>
    </xdr:to>
    <xdr:pic>
      <xdr:nvPicPr>
        <xdr:cNvPr id="4211337" name="Рисунок 340">
          <a:extLst>
            <a:ext uri="{FF2B5EF4-FFF2-40B4-BE49-F238E27FC236}">
              <a16:creationId xmlns:a16="http://schemas.microsoft.com/office/drawing/2014/main" xmlns="" id="{47994649-53B9-4AFB-A76A-C92A742762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37901880"/>
          <a:ext cx="998220" cy="373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114</xdr:row>
      <xdr:rowOff>76200</xdr:rowOff>
    </xdr:from>
    <xdr:to>
      <xdr:col>4</xdr:col>
      <xdr:colOff>1043940</xdr:colOff>
      <xdr:row>114</xdr:row>
      <xdr:rowOff>495300</xdr:rowOff>
    </xdr:to>
    <xdr:pic>
      <xdr:nvPicPr>
        <xdr:cNvPr id="4211338" name="Рисунок 341">
          <a:extLst>
            <a:ext uri="{FF2B5EF4-FFF2-40B4-BE49-F238E27FC236}">
              <a16:creationId xmlns:a16="http://schemas.microsoft.com/office/drawing/2014/main" xmlns="" id="{39F6F661-735A-4276-AE16-1665AA47BB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39105840"/>
          <a:ext cx="99822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</xdr:colOff>
      <xdr:row>111</xdr:row>
      <xdr:rowOff>274320</xdr:rowOff>
    </xdr:from>
    <xdr:to>
      <xdr:col>4</xdr:col>
      <xdr:colOff>1028700</xdr:colOff>
      <xdr:row>111</xdr:row>
      <xdr:rowOff>662940</xdr:rowOff>
    </xdr:to>
    <xdr:pic>
      <xdr:nvPicPr>
        <xdr:cNvPr id="4211339" name="Рисунок 342">
          <a:extLst>
            <a:ext uri="{FF2B5EF4-FFF2-40B4-BE49-F238E27FC236}">
              <a16:creationId xmlns:a16="http://schemas.microsoft.com/office/drawing/2014/main" xmlns="" id="{F4CB664D-8263-4292-9A89-311BCD3147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9420" y="37185600"/>
          <a:ext cx="998220" cy="388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1333500</xdr:colOff>
      <xdr:row>121</xdr:row>
      <xdr:rowOff>99060</xdr:rowOff>
    </xdr:from>
    <xdr:to>
      <xdr:col>3</xdr:col>
      <xdr:colOff>1925955</xdr:colOff>
      <xdr:row>127</xdr:row>
      <xdr:rowOff>38100</xdr:rowOff>
    </xdr:to>
    <xdr:pic>
      <xdr:nvPicPr>
        <xdr:cNvPr id="4211340" name="Рисунок 6">
          <a:extLst>
            <a:ext uri="{FF2B5EF4-FFF2-40B4-BE49-F238E27FC236}">
              <a16:creationId xmlns:a16="http://schemas.microsoft.com/office/drawing/2014/main" xmlns="" id="{7401ACF7-11AB-4F74-9042-38B26DEA2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47900" y="40881300"/>
          <a:ext cx="601980" cy="1082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1455420</xdr:colOff>
      <xdr:row>139</xdr:row>
      <xdr:rowOff>152400</xdr:rowOff>
    </xdr:from>
    <xdr:to>
      <xdr:col>3</xdr:col>
      <xdr:colOff>1962150</xdr:colOff>
      <xdr:row>144</xdr:row>
      <xdr:rowOff>53340</xdr:rowOff>
    </xdr:to>
    <xdr:pic>
      <xdr:nvPicPr>
        <xdr:cNvPr id="4211341" name="Рисунок 6">
          <a:extLst>
            <a:ext uri="{FF2B5EF4-FFF2-40B4-BE49-F238E27FC236}">
              <a16:creationId xmlns:a16="http://schemas.microsoft.com/office/drawing/2014/main" xmlns="" id="{662DE825-7642-44CF-B8B2-595A7E5CF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69820" y="44363640"/>
          <a:ext cx="495300" cy="861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1523104</xdr:colOff>
      <xdr:row>158</xdr:row>
      <xdr:rowOff>102199</xdr:rowOff>
    </xdr:from>
    <xdr:to>
      <xdr:col>3</xdr:col>
      <xdr:colOff>1965064</xdr:colOff>
      <xdr:row>162</xdr:row>
      <xdr:rowOff>98051</xdr:rowOff>
    </xdr:to>
    <xdr:pic>
      <xdr:nvPicPr>
        <xdr:cNvPr id="4211342" name="Рисунок 16">
          <a:extLst>
            <a:ext uri="{FF2B5EF4-FFF2-40B4-BE49-F238E27FC236}">
              <a16:creationId xmlns:a16="http://schemas.microsoft.com/office/drawing/2014/main" xmlns="" id="{4D0F6D29-40A9-4D53-89D6-E578E5829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37504" y="47884081"/>
          <a:ext cx="441960" cy="758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1455420</xdr:colOff>
      <xdr:row>180</xdr:row>
      <xdr:rowOff>7620</xdr:rowOff>
    </xdr:from>
    <xdr:to>
      <xdr:col>3</xdr:col>
      <xdr:colOff>1885950</xdr:colOff>
      <xdr:row>183</xdr:row>
      <xdr:rowOff>171448</xdr:rowOff>
    </xdr:to>
    <xdr:pic>
      <xdr:nvPicPr>
        <xdr:cNvPr id="4211343" name="Рисунок 16">
          <a:extLst>
            <a:ext uri="{FF2B5EF4-FFF2-40B4-BE49-F238E27FC236}">
              <a16:creationId xmlns:a16="http://schemas.microsoft.com/office/drawing/2014/main" xmlns="" id="{43D8E88D-052D-44C0-8779-907956487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69820" y="51457860"/>
          <a:ext cx="419100" cy="746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</xdr:colOff>
      <xdr:row>43</xdr:row>
      <xdr:rowOff>175260</xdr:rowOff>
    </xdr:from>
    <xdr:to>
      <xdr:col>3</xdr:col>
      <xdr:colOff>1882140</xdr:colOff>
      <xdr:row>49</xdr:row>
      <xdr:rowOff>53340</xdr:rowOff>
    </xdr:to>
    <xdr:pic>
      <xdr:nvPicPr>
        <xdr:cNvPr id="4211344" name="Рисунок 1">
          <a:extLst>
            <a:ext uri="{FF2B5EF4-FFF2-40B4-BE49-F238E27FC236}">
              <a16:creationId xmlns:a16="http://schemas.microsoft.com/office/drawing/2014/main" xmlns="" id="{3F2BE18C-1D43-4C43-BADB-78BE9C687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18859500"/>
          <a:ext cx="1752600" cy="2903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175260</xdr:colOff>
      <xdr:row>50</xdr:row>
      <xdr:rowOff>281940</xdr:rowOff>
    </xdr:from>
    <xdr:to>
      <xdr:col>3</xdr:col>
      <xdr:colOff>1887855</xdr:colOff>
      <xdr:row>56</xdr:row>
      <xdr:rowOff>167640</xdr:rowOff>
    </xdr:to>
    <xdr:pic>
      <xdr:nvPicPr>
        <xdr:cNvPr id="4211345" name="Рисунок 2">
          <a:extLst>
            <a:ext uri="{FF2B5EF4-FFF2-40B4-BE49-F238E27FC236}">
              <a16:creationId xmlns:a16="http://schemas.microsoft.com/office/drawing/2014/main" xmlns="" id="{B6FCD33A-EBC1-4A8C-8CF4-7770F2731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9660" y="22486620"/>
          <a:ext cx="1722120" cy="2910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</xdr:colOff>
      <xdr:row>9</xdr:row>
      <xdr:rowOff>297180</xdr:rowOff>
    </xdr:from>
    <xdr:to>
      <xdr:col>3</xdr:col>
      <xdr:colOff>1790700</xdr:colOff>
      <xdr:row>15</xdr:row>
      <xdr:rowOff>135255</xdr:rowOff>
    </xdr:to>
    <xdr:pic>
      <xdr:nvPicPr>
        <xdr:cNvPr id="4211346" name="Рисунок 3">
          <a:extLst>
            <a:ext uri="{FF2B5EF4-FFF2-40B4-BE49-F238E27FC236}">
              <a16:creationId xmlns:a16="http://schemas.microsoft.com/office/drawing/2014/main" xmlns="" id="{8AB8E7AA-6269-4B95-93B4-0BA7DAD64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4420" y="4617720"/>
          <a:ext cx="1630680" cy="2865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</xdr:colOff>
      <xdr:row>2</xdr:row>
      <xdr:rowOff>213360</xdr:rowOff>
    </xdr:from>
    <xdr:to>
      <xdr:col>3</xdr:col>
      <xdr:colOff>1773555</xdr:colOff>
      <xdr:row>8</xdr:row>
      <xdr:rowOff>91440</xdr:rowOff>
    </xdr:to>
    <xdr:pic>
      <xdr:nvPicPr>
        <xdr:cNvPr id="4211347" name="Рисунок 4">
          <a:extLst>
            <a:ext uri="{FF2B5EF4-FFF2-40B4-BE49-F238E27FC236}">
              <a16:creationId xmlns:a16="http://schemas.microsoft.com/office/drawing/2014/main" xmlns="" id="{E5C44E67-2E0C-480E-940B-A075ECA8E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1013460"/>
          <a:ext cx="164592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434340</xdr:colOff>
      <xdr:row>57</xdr:row>
      <xdr:rowOff>152400</xdr:rowOff>
    </xdr:from>
    <xdr:to>
      <xdr:col>3</xdr:col>
      <xdr:colOff>1257300</xdr:colOff>
      <xdr:row>58</xdr:row>
      <xdr:rowOff>1390650</xdr:rowOff>
    </xdr:to>
    <xdr:pic>
      <xdr:nvPicPr>
        <xdr:cNvPr id="4211348" name="Рисунок 5">
          <a:extLst>
            <a:ext uri="{FF2B5EF4-FFF2-40B4-BE49-F238E27FC236}">
              <a16:creationId xmlns:a16="http://schemas.microsoft.com/office/drawing/2014/main" xmlns="" id="{DF7503DE-7F91-45DA-A394-1B2543C01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8740" y="25877520"/>
          <a:ext cx="822960" cy="2750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16</xdr:row>
      <xdr:rowOff>182880</xdr:rowOff>
    </xdr:from>
    <xdr:to>
      <xdr:col>3</xdr:col>
      <xdr:colOff>1272540</xdr:colOff>
      <xdr:row>18</xdr:row>
      <xdr:rowOff>0</xdr:rowOff>
    </xdr:to>
    <xdr:pic>
      <xdr:nvPicPr>
        <xdr:cNvPr id="4211349" name="Рисунок 7">
          <a:extLst>
            <a:ext uri="{FF2B5EF4-FFF2-40B4-BE49-F238E27FC236}">
              <a16:creationId xmlns:a16="http://schemas.microsoft.com/office/drawing/2014/main" xmlns="" id="{56BE9B6D-33EC-4C06-ACB8-1E02D4E50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33500" y="8023860"/>
          <a:ext cx="861060" cy="2849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109</xdr:row>
      <xdr:rowOff>15240</xdr:rowOff>
    </xdr:from>
    <xdr:to>
      <xdr:col>4</xdr:col>
      <xdr:colOff>1043940</xdr:colOff>
      <xdr:row>109</xdr:row>
      <xdr:rowOff>281940</xdr:rowOff>
    </xdr:to>
    <xdr:pic>
      <xdr:nvPicPr>
        <xdr:cNvPr id="4211350" name="Рисунок 320">
          <a:extLst>
            <a:ext uri="{FF2B5EF4-FFF2-40B4-BE49-F238E27FC236}">
              <a16:creationId xmlns:a16="http://schemas.microsoft.com/office/drawing/2014/main" xmlns="" id="{D6F2CA15-680A-4A81-AB8E-3F5214A842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35714940"/>
          <a:ext cx="9982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107</xdr:row>
      <xdr:rowOff>38100</xdr:rowOff>
    </xdr:from>
    <xdr:to>
      <xdr:col>4</xdr:col>
      <xdr:colOff>1036320</xdr:colOff>
      <xdr:row>107</xdr:row>
      <xdr:rowOff>297180</xdr:rowOff>
    </xdr:to>
    <xdr:pic>
      <xdr:nvPicPr>
        <xdr:cNvPr id="4211351" name="Рисунок 322">
          <a:extLst>
            <a:ext uri="{FF2B5EF4-FFF2-40B4-BE49-F238E27FC236}">
              <a16:creationId xmlns:a16="http://schemas.microsoft.com/office/drawing/2014/main" xmlns="" id="{672DCD38-84E3-488B-A768-CBFC81DFA8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3511296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</xdr:colOff>
      <xdr:row>108</xdr:row>
      <xdr:rowOff>45720</xdr:rowOff>
    </xdr:from>
    <xdr:to>
      <xdr:col>4</xdr:col>
      <xdr:colOff>1028700</xdr:colOff>
      <xdr:row>108</xdr:row>
      <xdr:rowOff>304800</xdr:rowOff>
    </xdr:to>
    <xdr:pic>
      <xdr:nvPicPr>
        <xdr:cNvPr id="4211352" name="Рисунок 323">
          <a:extLst>
            <a:ext uri="{FF2B5EF4-FFF2-40B4-BE49-F238E27FC236}">
              <a16:creationId xmlns:a16="http://schemas.microsoft.com/office/drawing/2014/main" xmlns="" id="{6ADCB7AF-DB4F-4B5D-BEB4-971A454212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9420" y="3543300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106</xdr:row>
      <xdr:rowOff>15240</xdr:rowOff>
    </xdr:from>
    <xdr:to>
      <xdr:col>4</xdr:col>
      <xdr:colOff>1036320</xdr:colOff>
      <xdr:row>106</xdr:row>
      <xdr:rowOff>281940</xdr:rowOff>
    </xdr:to>
    <xdr:pic>
      <xdr:nvPicPr>
        <xdr:cNvPr id="4211353" name="Рисунок 324">
          <a:extLst>
            <a:ext uri="{FF2B5EF4-FFF2-40B4-BE49-F238E27FC236}">
              <a16:creationId xmlns:a16="http://schemas.microsoft.com/office/drawing/2014/main" xmlns="" id="{6898DDE8-BDB2-4DE0-9C35-2F8B62369A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34777680"/>
          <a:ext cx="9982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106</xdr:row>
      <xdr:rowOff>91440</xdr:rowOff>
    </xdr:from>
    <xdr:to>
      <xdr:col>3</xdr:col>
      <xdr:colOff>1962150</xdr:colOff>
      <xdr:row>109</xdr:row>
      <xdr:rowOff>171451</xdr:rowOff>
    </xdr:to>
    <xdr:pic>
      <xdr:nvPicPr>
        <xdr:cNvPr id="4211354" name="Рисунок 1">
          <a:extLst>
            <a:ext uri="{FF2B5EF4-FFF2-40B4-BE49-F238E27FC236}">
              <a16:creationId xmlns:a16="http://schemas.microsoft.com/office/drawing/2014/main" xmlns="" id="{85F4CBBB-5628-44B3-AF3B-014E163BF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34853880"/>
          <a:ext cx="1912620" cy="1005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42</xdr:row>
      <xdr:rowOff>15240</xdr:rowOff>
    </xdr:from>
    <xdr:to>
      <xdr:col>4</xdr:col>
      <xdr:colOff>1043940</xdr:colOff>
      <xdr:row>42</xdr:row>
      <xdr:rowOff>281940</xdr:rowOff>
    </xdr:to>
    <xdr:pic>
      <xdr:nvPicPr>
        <xdr:cNvPr id="4211355" name="Рисунок 320">
          <a:extLst>
            <a:ext uri="{FF2B5EF4-FFF2-40B4-BE49-F238E27FC236}">
              <a16:creationId xmlns:a16="http://schemas.microsoft.com/office/drawing/2014/main" xmlns="" id="{F2F71338-EBAB-4849-A095-99A235E677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18387060"/>
          <a:ext cx="9982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40</xdr:row>
      <xdr:rowOff>38100</xdr:rowOff>
    </xdr:from>
    <xdr:to>
      <xdr:col>4</xdr:col>
      <xdr:colOff>1036320</xdr:colOff>
      <xdr:row>40</xdr:row>
      <xdr:rowOff>297180</xdr:rowOff>
    </xdr:to>
    <xdr:pic>
      <xdr:nvPicPr>
        <xdr:cNvPr id="4211356" name="Рисунок 322">
          <a:extLst>
            <a:ext uri="{FF2B5EF4-FFF2-40B4-BE49-F238E27FC236}">
              <a16:creationId xmlns:a16="http://schemas.microsoft.com/office/drawing/2014/main" xmlns="" id="{BA791377-D4EB-481D-8665-8A4205764A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1778508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</xdr:colOff>
      <xdr:row>41</xdr:row>
      <xdr:rowOff>45720</xdr:rowOff>
    </xdr:from>
    <xdr:to>
      <xdr:col>4</xdr:col>
      <xdr:colOff>1028700</xdr:colOff>
      <xdr:row>41</xdr:row>
      <xdr:rowOff>304800</xdr:rowOff>
    </xdr:to>
    <xdr:pic>
      <xdr:nvPicPr>
        <xdr:cNvPr id="4211357" name="Рисунок 323">
          <a:extLst>
            <a:ext uri="{FF2B5EF4-FFF2-40B4-BE49-F238E27FC236}">
              <a16:creationId xmlns:a16="http://schemas.microsoft.com/office/drawing/2014/main" xmlns="" id="{C209E861-A372-4943-BF74-3632339D67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9420" y="1810512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39</xdr:row>
      <xdr:rowOff>15240</xdr:rowOff>
    </xdr:from>
    <xdr:to>
      <xdr:col>4</xdr:col>
      <xdr:colOff>1036320</xdr:colOff>
      <xdr:row>39</xdr:row>
      <xdr:rowOff>281940</xdr:rowOff>
    </xdr:to>
    <xdr:pic>
      <xdr:nvPicPr>
        <xdr:cNvPr id="4211358" name="Рисунок 324">
          <a:extLst>
            <a:ext uri="{FF2B5EF4-FFF2-40B4-BE49-F238E27FC236}">
              <a16:creationId xmlns:a16="http://schemas.microsoft.com/office/drawing/2014/main" xmlns="" id="{B8CEF67B-707C-4D66-94BD-FA460A24D4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17449800"/>
          <a:ext cx="9982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39</xdr:row>
      <xdr:rowOff>91440</xdr:rowOff>
    </xdr:from>
    <xdr:to>
      <xdr:col>3</xdr:col>
      <xdr:colOff>1962150</xdr:colOff>
      <xdr:row>42</xdr:row>
      <xdr:rowOff>171450</xdr:rowOff>
    </xdr:to>
    <xdr:pic>
      <xdr:nvPicPr>
        <xdr:cNvPr id="4211359" name="Рисунок 229">
          <a:extLst>
            <a:ext uri="{FF2B5EF4-FFF2-40B4-BE49-F238E27FC236}">
              <a16:creationId xmlns:a16="http://schemas.microsoft.com/office/drawing/2014/main" xmlns="" id="{8FF33817-7854-4B2B-8FD6-1291CB5D7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17526000"/>
          <a:ext cx="1912620" cy="1005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2</xdr:row>
      <xdr:rowOff>38100</xdr:rowOff>
    </xdr:from>
    <xdr:to>
      <xdr:col>4</xdr:col>
      <xdr:colOff>1043940</xdr:colOff>
      <xdr:row>7</xdr:row>
      <xdr:rowOff>472440</xdr:rowOff>
    </xdr:to>
    <xdr:grpSp>
      <xdr:nvGrpSpPr>
        <xdr:cNvPr id="4211360" name="Группа 2">
          <a:extLst>
            <a:ext uri="{FF2B5EF4-FFF2-40B4-BE49-F238E27FC236}">
              <a16:creationId xmlns:a16="http://schemas.microsoft.com/office/drawing/2014/main" xmlns="" id="{C82D0143-E06F-479E-8A9C-51C3F8DA8F6F}"/>
            </a:ext>
          </a:extLst>
        </xdr:cNvPr>
        <xdr:cNvGrpSpPr>
          <a:grpSpLocks/>
        </xdr:cNvGrpSpPr>
      </xdr:nvGrpSpPr>
      <xdr:grpSpPr bwMode="auto">
        <a:xfrm>
          <a:off x="2918012" y="833718"/>
          <a:ext cx="1005840" cy="2955663"/>
          <a:chOff x="2021542" y="643218"/>
          <a:chExt cx="981096" cy="2959473"/>
        </a:xfrm>
      </xdr:grpSpPr>
      <xdr:grpSp>
        <xdr:nvGrpSpPr>
          <xdr:cNvPr id="4211513" name="Группа 2">
            <a:extLst>
              <a:ext uri="{FF2B5EF4-FFF2-40B4-BE49-F238E27FC236}">
                <a16:creationId xmlns:a16="http://schemas.microsoft.com/office/drawing/2014/main" xmlns="" id="{1B779DC2-843A-48BA-A199-0B7AB585E421}"/>
              </a:ext>
            </a:extLst>
          </xdr:cNvPr>
          <xdr:cNvGrpSpPr>
            <a:grpSpLocks/>
          </xdr:cNvGrpSpPr>
        </xdr:nvGrpSpPr>
        <xdr:grpSpPr bwMode="auto">
          <a:xfrm>
            <a:off x="2021542" y="643218"/>
            <a:ext cx="981096" cy="2959473"/>
            <a:chOff x="2024744" y="636814"/>
            <a:chExt cx="981096" cy="2955472"/>
          </a:xfrm>
        </xdr:grpSpPr>
        <xdr:pic>
          <xdr:nvPicPr>
            <xdr:cNvPr id="4211515" name="Рисунок 247">
              <a:extLst>
                <a:ext uri="{FF2B5EF4-FFF2-40B4-BE49-F238E27FC236}">
                  <a16:creationId xmlns:a16="http://schemas.microsoft.com/office/drawing/2014/main" xmlns="" id="{3446AD15-16B9-4B7F-A7FE-FBBF594F3391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8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7" y="1653435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16" name="Рисунок 248">
              <a:extLst>
                <a:ext uri="{FF2B5EF4-FFF2-40B4-BE49-F238E27FC236}">
                  <a16:creationId xmlns:a16="http://schemas.microsoft.com/office/drawing/2014/main" xmlns="" id="{B31DD460-BF41-421D-BC08-E6A77ADF1085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49" y="3161605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17" name="Рисунок 249">
              <a:extLst>
                <a:ext uri="{FF2B5EF4-FFF2-40B4-BE49-F238E27FC236}">
                  <a16:creationId xmlns:a16="http://schemas.microsoft.com/office/drawing/2014/main" xmlns="" id="{00FE47BE-9E74-4B88-AB81-1D2E3E7A19C0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20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6" y="2156159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18" name="Рисунок 250">
              <a:extLst>
                <a:ext uri="{FF2B5EF4-FFF2-40B4-BE49-F238E27FC236}">
                  <a16:creationId xmlns:a16="http://schemas.microsoft.com/office/drawing/2014/main" xmlns="" id="{60AF5377-D619-4026-9F1F-F15933687B63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1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24744" y="2647710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19" name="Рисунок 251">
              <a:extLst>
                <a:ext uri="{FF2B5EF4-FFF2-40B4-BE49-F238E27FC236}">
                  <a16:creationId xmlns:a16="http://schemas.microsoft.com/office/drawing/2014/main" xmlns="" id="{9FDA5934-C0CB-4E60-B169-5C632687787F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4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7" y="636814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pic>
        <xdr:nvPicPr>
          <xdr:cNvPr id="4211514" name="Рисунок 1">
            <a:extLst>
              <a:ext uri="{FF2B5EF4-FFF2-40B4-BE49-F238E27FC236}">
                <a16:creationId xmlns:a16="http://schemas.microsoft.com/office/drawing/2014/main" xmlns="" id="{9A7AD61A-6A69-4081-A7A8-915BEE0A0732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1154207"/>
            <a:ext cx="968400" cy="4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38100</xdr:colOff>
      <xdr:row>9</xdr:row>
      <xdr:rowOff>38100</xdr:rowOff>
    </xdr:from>
    <xdr:to>
      <xdr:col>4</xdr:col>
      <xdr:colOff>1043940</xdr:colOff>
      <xdr:row>14</xdr:row>
      <xdr:rowOff>472440</xdr:rowOff>
    </xdr:to>
    <xdr:grpSp>
      <xdr:nvGrpSpPr>
        <xdr:cNvPr id="4211361" name="Группа 229">
          <a:extLst>
            <a:ext uri="{FF2B5EF4-FFF2-40B4-BE49-F238E27FC236}">
              <a16:creationId xmlns:a16="http://schemas.microsoft.com/office/drawing/2014/main" xmlns="" id="{AC3957F0-3A20-4826-9940-CC5AACD10BB1}"/>
            </a:ext>
          </a:extLst>
        </xdr:cNvPr>
        <xdr:cNvGrpSpPr>
          <a:grpSpLocks/>
        </xdr:cNvGrpSpPr>
      </xdr:nvGrpSpPr>
      <xdr:grpSpPr bwMode="auto">
        <a:xfrm>
          <a:off x="2918012" y="4363571"/>
          <a:ext cx="1005840" cy="2955663"/>
          <a:chOff x="2021542" y="643218"/>
          <a:chExt cx="981096" cy="2959473"/>
        </a:xfrm>
      </xdr:grpSpPr>
      <xdr:grpSp>
        <xdr:nvGrpSpPr>
          <xdr:cNvPr id="4211506" name="Группа 2">
            <a:extLst>
              <a:ext uri="{FF2B5EF4-FFF2-40B4-BE49-F238E27FC236}">
                <a16:creationId xmlns:a16="http://schemas.microsoft.com/office/drawing/2014/main" xmlns="" id="{ACEEF69F-7C9D-4EA6-B19E-B872A5AB03CD}"/>
              </a:ext>
            </a:extLst>
          </xdr:cNvPr>
          <xdr:cNvGrpSpPr>
            <a:grpSpLocks/>
          </xdr:cNvGrpSpPr>
        </xdr:nvGrpSpPr>
        <xdr:grpSpPr bwMode="auto">
          <a:xfrm>
            <a:off x="2021542" y="643218"/>
            <a:ext cx="981096" cy="2959473"/>
            <a:chOff x="2024744" y="636814"/>
            <a:chExt cx="981096" cy="2955472"/>
          </a:xfrm>
        </xdr:grpSpPr>
        <xdr:pic>
          <xdr:nvPicPr>
            <xdr:cNvPr id="4211508" name="Рисунок 247">
              <a:extLst>
                <a:ext uri="{FF2B5EF4-FFF2-40B4-BE49-F238E27FC236}">
                  <a16:creationId xmlns:a16="http://schemas.microsoft.com/office/drawing/2014/main" xmlns="" id="{3B3ECE63-2418-40BE-B179-990CAD368258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8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7" y="1653435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09" name="Рисунок 248">
              <a:extLst>
                <a:ext uri="{FF2B5EF4-FFF2-40B4-BE49-F238E27FC236}">
                  <a16:creationId xmlns:a16="http://schemas.microsoft.com/office/drawing/2014/main" xmlns="" id="{BB1961C4-727C-453C-BF52-7095476CF0E6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49" y="3161605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10" name="Рисунок 249">
              <a:extLst>
                <a:ext uri="{FF2B5EF4-FFF2-40B4-BE49-F238E27FC236}">
                  <a16:creationId xmlns:a16="http://schemas.microsoft.com/office/drawing/2014/main" xmlns="" id="{B8519347-2CCC-4206-8D14-1EB34943F0EB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20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6" y="2156159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11" name="Рисунок 250">
              <a:extLst>
                <a:ext uri="{FF2B5EF4-FFF2-40B4-BE49-F238E27FC236}">
                  <a16:creationId xmlns:a16="http://schemas.microsoft.com/office/drawing/2014/main" xmlns="" id="{D56F4648-126C-4641-936A-1B522EC28E72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1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24744" y="2647710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12" name="Рисунок 251">
              <a:extLst>
                <a:ext uri="{FF2B5EF4-FFF2-40B4-BE49-F238E27FC236}">
                  <a16:creationId xmlns:a16="http://schemas.microsoft.com/office/drawing/2014/main" xmlns="" id="{FD0C09E2-C9BA-45E6-B857-F939BCD44882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4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7" y="636814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pic>
        <xdr:nvPicPr>
          <xdr:cNvPr id="4211507" name="Рисунок 231">
            <a:extLst>
              <a:ext uri="{FF2B5EF4-FFF2-40B4-BE49-F238E27FC236}">
                <a16:creationId xmlns:a16="http://schemas.microsoft.com/office/drawing/2014/main" xmlns="" id="{8B801DB5-232B-4805-B94A-E5061A67680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1154207"/>
            <a:ext cx="968400" cy="4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45720</xdr:colOff>
      <xdr:row>43</xdr:row>
      <xdr:rowOff>38100</xdr:rowOff>
    </xdr:from>
    <xdr:to>
      <xdr:col>4</xdr:col>
      <xdr:colOff>1051560</xdr:colOff>
      <xdr:row>48</xdr:row>
      <xdr:rowOff>472440</xdr:rowOff>
    </xdr:to>
    <xdr:grpSp>
      <xdr:nvGrpSpPr>
        <xdr:cNvPr id="4211362" name="Группа 237">
          <a:extLst>
            <a:ext uri="{FF2B5EF4-FFF2-40B4-BE49-F238E27FC236}">
              <a16:creationId xmlns:a16="http://schemas.microsoft.com/office/drawing/2014/main" xmlns="" id="{4C17B58E-9E17-4DE6-A17E-04FBE3047957}"/>
            </a:ext>
          </a:extLst>
        </xdr:cNvPr>
        <xdr:cNvGrpSpPr>
          <a:grpSpLocks/>
        </xdr:cNvGrpSpPr>
      </xdr:nvGrpSpPr>
      <xdr:grpSpPr bwMode="auto">
        <a:xfrm>
          <a:off x="2925632" y="18763129"/>
          <a:ext cx="1005840" cy="2955664"/>
          <a:chOff x="2021542" y="643218"/>
          <a:chExt cx="981096" cy="2959473"/>
        </a:xfrm>
      </xdr:grpSpPr>
      <xdr:grpSp>
        <xdr:nvGrpSpPr>
          <xdr:cNvPr id="4211499" name="Группа 2">
            <a:extLst>
              <a:ext uri="{FF2B5EF4-FFF2-40B4-BE49-F238E27FC236}">
                <a16:creationId xmlns:a16="http://schemas.microsoft.com/office/drawing/2014/main" xmlns="" id="{6AD0277C-7617-4B72-939A-F06C01F0F033}"/>
              </a:ext>
            </a:extLst>
          </xdr:cNvPr>
          <xdr:cNvGrpSpPr>
            <a:grpSpLocks/>
          </xdr:cNvGrpSpPr>
        </xdr:nvGrpSpPr>
        <xdr:grpSpPr bwMode="auto">
          <a:xfrm>
            <a:off x="2021542" y="643218"/>
            <a:ext cx="981096" cy="2959473"/>
            <a:chOff x="2024744" y="636814"/>
            <a:chExt cx="981096" cy="2955472"/>
          </a:xfrm>
        </xdr:grpSpPr>
        <xdr:pic>
          <xdr:nvPicPr>
            <xdr:cNvPr id="4211501" name="Рисунок 247">
              <a:extLst>
                <a:ext uri="{FF2B5EF4-FFF2-40B4-BE49-F238E27FC236}">
                  <a16:creationId xmlns:a16="http://schemas.microsoft.com/office/drawing/2014/main" xmlns="" id="{9350A771-3D3F-4703-9E2B-108ADED49CF3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8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7" y="1653435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02" name="Рисунок 248">
              <a:extLst>
                <a:ext uri="{FF2B5EF4-FFF2-40B4-BE49-F238E27FC236}">
                  <a16:creationId xmlns:a16="http://schemas.microsoft.com/office/drawing/2014/main" xmlns="" id="{C1D26104-7E89-4515-B7CB-B8BE53B73EDA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49" y="3161605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03" name="Рисунок 249">
              <a:extLst>
                <a:ext uri="{FF2B5EF4-FFF2-40B4-BE49-F238E27FC236}">
                  <a16:creationId xmlns:a16="http://schemas.microsoft.com/office/drawing/2014/main" xmlns="" id="{493C638E-CA80-426A-92C2-AD5456269067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20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6" y="2156159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04" name="Рисунок 250">
              <a:extLst>
                <a:ext uri="{FF2B5EF4-FFF2-40B4-BE49-F238E27FC236}">
                  <a16:creationId xmlns:a16="http://schemas.microsoft.com/office/drawing/2014/main" xmlns="" id="{E5AD4C75-614E-4BC0-8D95-307EA9EC069F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1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24744" y="2647710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505" name="Рисунок 251">
              <a:extLst>
                <a:ext uri="{FF2B5EF4-FFF2-40B4-BE49-F238E27FC236}">
                  <a16:creationId xmlns:a16="http://schemas.microsoft.com/office/drawing/2014/main" xmlns="" id="{BD70FFA0-66C3-4B6B-B6DE-9C45D868C3DC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4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7" y="636814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pic>
        <xdr:nvPicPr>
          <xdr:cNvPr id="4211500" name="Рисунок 239">
            <a:extLst>
              <a:ext uri="{FF2B5EF4-FFF2-40B4-BE49-F238E27FC236}">
                <a16:creationId xmlns:a16="http://schemas.microsoft.com/office/drawing/2014/main" xmlns="" id="{5879E5F7-3D77-4CFC-8513-F578F4F8D682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1154207"/>
            <a:ext cx="968400" cy="4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38100</xdr:colOff>
      <xdr:row>50</xdr:row>
      <xdr:rowOff>38100</xdr:rowOff>
    </xdr:from>
    <xdr:to>
      <xdr:col>4</xdr:col>
      <xdr:colOff>1043940</xdr:colOff>
      <xdr:row>55</xdr:row>
      <xdr:rowOff>472440</xdr:rowOff>
    </xdr:to>
    <xdr:grpSp>
      <xdr:nvGrpSpPr>
        <xdr:cNvPr id="4211363" name="Группа 245">
          <a:extLst>
            <a:ext uri="{FF2B5EF4-FFF2-40B4-BE49-F238E27FC236}">
              <a16:creationId xmlns:a16="http://schemas.microsoft.com/office/drawing/2014/main" xmlns="" id="{8A1A9665-2333-4600-8E3B-F2EEBB090712}"/>
            </a:ext>
          </a:extLst>
        </xdr:cNvPr>
        <xdr:cNvGrpSpPr>
          <a:grpSpLocks/>
        </xdr:cNvGrpSpPr>
      </xdr:nvGrpSpPr>
      <xdr:grpSpPr bwMode="auto">
        <a:xfrm>
          <a:off x="2918012" y="22292982"/>
          <a:ext cx="1005840" cy="2955664"/>
          <a:chOff x="2021542" y="643218"/>
          <a:chExt cx="981096" cy="2959473"/>
        </a:xfrm>
      </xdr:grpSpPr>
      <xdr:grpSp>
        <xdr:nvGrpSpPr>
          <xdr:cNvPr id="4211492" name="Группа 2">
            <a:extLst>
              <a:ext uri="{FF2B5EF4-FFF2-40B4-BE49-F238E27FC236}">
                <a16:creationId xmlns:a16="http://schemas.microsoft.com/office/drawing/2014/main" xmlns="" id="{09BA0D36-D1FF-40E9-8E06-F58CE8AD72FF}"/>
              </a:ext>
            </a:extLst>
          </xdr:cNvPr>
          <xdr:cNvGrpSpPr>
            <a:grpSpLocks/>
          </xdr:cNvGrpSpPr>
        </xdr:nvGrpSpPr>
        <xdr:grpSpPr bwMode="auto">
          <a:xfrm>
            <a:off x="2021542" y="643218"/>
            <a:ext cx="981096" cy="2959473"/>
            <a:chOff x="2024744" y="636814"/>
            <a:chExt cx="981096" cy="2955472"/>
          </a:xfrm>
        </xdr:grpSpPr>
        <xdr:pic>
          <xdr:nvPicPr>
            <xdr:cNvPr id="4211494" name="Рисунок 247">
              <a:extLst>
                <a:ext uri="{FF2B5EF4-FFF2-40B4-BE49-F238E27FC236}">
                  <a16:creationId xmlns:a16="http://schemas.microsoft.com/office/drawing/2014/main" xmlns="" id="{175A4095-E889-4217-B45C-5BEEFDA4CA85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8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7" y="1653435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495" name="Рисунок 248">
              <a:extLst>
                <a:ext uri="{FF2B5EF4-FFF2-40B4-BE49-F238E27FC236}">
                  <a16:creationId xmlns:a16="http://schemas.microsoft.com/office/drawing/2014/main" xmlns="" id="{7A46F3FD-0B58-4705-8B84-6B2908CE7BF2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19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49" y="3161605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496" name="Рисунок 249">
              <a:extLst>
                <a:ext uri="{FF2B5EF4-FFF2-40B4-BE49-F238E27FC236}">
                  <a16:creationId xmlns:a16="http://schemas.microsoft.com/office/drawing/2014/main" xmlns="" id="{06D22699-C11B-4D89-B2C0-A0FE07DC7E8F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20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6" y="2156159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497" name="Рисунок 250">
              <a:extLst>
                <a:ext uri="{FF2B5EF4-FFF2-40B4-BE49-F238E27FC236}">
                  <a16:creationId xmlns:a16="http://schemas.microsoft.com/office/drawing/2014/main" xmlns="" id="{D3309607-280F-4766-B680-25B7B9870A5B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1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24744" y="2647710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4211498" name="Рисунок 251">
              <a:extLst>
                <a:ext uri="{FF2B5EF4-FFF2-40B4-BE49-F238E27FC236}">
                  <a16:creationId xmlns:a16="http://schemas.microsoft.com/office/drawing/2014/main" xmlns="" id="{6A0EFB95-3F3E-4330-817E-1923E23ADBDD}"/>
                </a:ext>
              </a:extLst>
            </xdr:cNvPr>
            <xdr:cNvPicPr>
              <a:picLocks/>
            </xdr:cNvPicPr>
          </xdr:nvPicPr>
          <xdr:blipFill>
            <a:blip xmlns:r="http://schemas.openxmlformats.org/officeDocument/2006/relationships" r:embed="rId34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035927" y="636814"/>
              <a:ext cx="969891" cy="43068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pic>
        <xdr:nvPicPr>
          <xdr:cNvPr id="4211493" name="Рисунок 247">
            <a:extLst>
              <a:ext uri="{FF2B5EF4-FFF2-40B4-BE49-F238E27FC236}">
                <a16:creationId xmlns:a16="http://schemas.microsoft.com/office/drawing/2014/main" xmlns="" id="{C099393F-2317-4E11-AAF4-F7F66C3B27C9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1154207"/>
            <a:ext cx="968400" cy="4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38100</xdr:colOff>
      <xdr:row>115</xdr:row>
      <xdr:rowOff>83820</xdr:rowOff>
    </xdr:from>
    <xdr:to>
      <xdr:col>4</xdr:col>
      <xdr:colOff>1043940</xdr:colOff>
      <xdr:row>132</xdr:row>
      <xdr:rowOff>114300</xdr:rowOff>
    </xdr:to>
    <xdr:grpSp>
      <xdr:nvGrpSpPr>
        <xdr:cNvPr id="4211364" name="Группа 3">
          <a:extLst>
            <a:ext uri="{FF2B5EF4-FFF2-40B4-BE49-F238E27FC236}">
              <a16:creationId xmlns:a16="http://schemas.microsoft.com/office/drawing/2014/main" xmlns="" id="{41A58BA7-6DF7-4686-A470-06E24436ABC9}"/>
            </a:ext>
          </a:extLst>
        </xdr:cNvPr>
        <xdr:cNvGrpSpPr>
          <a:grpSpLocks/>
        </xdr:cNvGrpSpPr>
      </xdr:nvGrpSpPr>
      <xdr:grpSpPr bwMode="auto">
        <a:xfrm>
          <a:off x="2918012" y="49288849"/>
          <a:ext cx="1005840" cy="3268980"/>
          <a:chOff x="2017059" y="38301707"/>
          <a:chExt cx="981096" cy="3262035"/>
        </a:xfrm>
      </xdr:grpSpPr>
      <xdr:pic>
        <xdr:nvPicPr>
          <xdr:cNvPr id="4211486" name="Рисунок 247">
            <a:extLst>
              <a:ext uri="{FF2B5EF4-FFF2-40B4-BE49-F238E27FC236}">
                <a16:creationId xmlns:a16="http://schemas.microsoft.com/office/drawing/2014/main" xmlns="" id="{BC42FC03-9EA9-4D6A-9A49-C8CCAE94564F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39431764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87" name="Рисунок 248">
            <a:extLst>
              <a:ext uri="{FF2B5EF4-FFF2-40B4-BE49-F238E27FC236}">
                <a16:creationId xmlns:a16="http://schemas.microsoft.com/office/drawing/2014/main" xmlns="" id="{2E758D0D-06F9-4F3B-B17C-715D2C4FD67B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4" y="41132478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88" name="Рисунок 249">
            <a:extLst>
              <a:ext uri="{FF2B5EF4-FFF2-40B4-BE49-F238E27FC236}">
                <a16:creationId xmlns:a16="http://schemas.microsoft.com/office/drawing/2014/main" xmlns="" id="{BB7DC40D-9FC6-4A47-9E4D-BC60CC92E795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1" y="40002405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89" name="Рисунок 250">
            <a:extLst>
              <a:ext uri="{FF2B5EF4-FFF2-40B4-BE49-F238E27FC236}">
                <a16:creationId xmlns:a16="http://schemas.microsoft.com/office/drawing/2014/main" xmlns="" id="{B2251BE0-5952-4DCD-B15A-799AE27691CF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7059" y="40584269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90" name="Рисунок 251">
            <a:extLst>
              <a:ext uri="{FF2B5EF4-FFF2-40B4-BE49-F238E27FC236}">
                <a16:creationId xmlns:a16="http://schemas.microsoft.com/office/drawing/2014/main" xmlns="" id="{0B157FA5-2690-4CE9-B4C0-69E13E83B1E2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38301707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91" name="Рисунок 255">
            <a:extLst>
              <a:ext uri="{FF2B5EF4-FFF2-40B4-BE49-F238E27FC236}">
                <a16:creationId xmlns:a16="http://schemas.microsoft.com/office/drawing/2014/main" xmlns="" id="{5A98C904-FDA5-48FF-B208-EB087233B2E7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782" y="38868726"/>
            <a:ext cx="968400" cy="4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45720</xdr:colOff>
      <xdr:row>113</xdr:row>
      <xdr:rowOff>106680</xdr:rowOff>
    </xdr:from>
    <xdr:to>
      <xdr:col>4</xdr:col>
      <xdr:colOff>1043940</xdr:colOff>
      <xdr:row>113</xdr:row>
      <xdr:rowOff>541020</xdr:rowOff>
    </xdr:to>
    <xdr:pic>
      <xdr:nvPicPr>
        <xdr:cNvPr id="4211365" name="Рисунок 261">
          <a:extLst>
            <a:ext uri="{FF2B5EF4-FFF2-40B4-BE49-F238E27FC236}">
              <a16:creationId xmlns:a16="http://schemas.microsoft.com/office/drawing/2014/main" xmlns="" id="{B0111462-D645-4545-82E1-2275AD68FA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38526720"/>
          <a:ext cx="99822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133</xdr:row>
      <xdr:rowOff>76200</xdr:rowOff>
    </xdr:from>
    <xdr:to>
      <xdr:col>4</xdr:col>
      <xdr:colOff>1043940</xdr:colOff>
      <xdr:row>150</xdr:row>
      <xdr:rowOff>106680</xdr:rowOff>
    </xdr:to>
    <xdr:grpSp>
      <xdr:nvGrpSpPr>
        <xdr:cNvPr id="4211366" name="Группа 263">
          <a:extLst>
            <a:ext uri="{FF2B5EF4-FFF2-40B4-BE49-F238E27FC236}">
              <a16:creationId xmlns:a16="http://schemas.microsoft.com/office/drawing/2014/main" xmlns="" id="{92E00B4D-6770-49C0-89E8-7EBEAAF7C640}"/>
            </a:ext>
          </a:extLst>
        </xdr:cNvPr>
        <xdr:cNvGrpSpPr>
          <a:grpSpLocks/>
        </xdr:cNvGrpSpPr>
      </xdr:nvGrpSpPr>
      <xdr:grpSpPr bwMode="auto">
        <a:xfrm>
          <a:off x="2918012" y="52710229"/>
          <a:ext cx="1005840" cy="3268980"/>
          <a:chOff x="2017059" y="38301707"/>
          <a:chExt cx="981096" cy="3262035"/>
        </a:xfrm>
      </xdr:grpSpPr>
      <xdr:pic>
        <xdr:nvPicPr>
          <xdr:cNvPr id="4211480" name="Рисунок 247">
            <a:extLst>
              <a:ext uri="{FF2B5EF4-FFF2-40B4-BE49-F238E27FC236}">
                <a16:creationId xmlns:a16="http://schemas.microsoft.com/office/drawing/2014/main" xmlns="" id="{9074E6F0-8329-4E80-AB3F-780ECFD50ACF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39431764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81" name="Рисунок 248">
            <a:extLst>
              <a:ext uri="{FF2B5EF4-FFF2-40B4-BE49-F238E27FC236}">
                <a16:creationId xmlns:a16="http://schemas.microsoft.com/office/drawing/2014/main" xmlns="" id="{2851761D-1EDD-4ECB-B30C-9306804B372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4" y="41132478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82" name="Рисунок 249">
            <a:extLst>
              <a:ext uri="{FF2B5EF4-FFF2-40B4-BE49-F238E27FC236}">
                <a16:creationId xmlns:a16="http://schemas.microsoft.com/office/drawing/2014/main" xmlns="" id="{2A696625-29AB-4D67-92DC-898FC36BA1C7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1" y="40002405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83" name="Рисунок 250">
            <a:extLst>
              <a:ext uri="{FF2B5EF4-FFF2-40B4-BE49-F238E27FC236}">
                <a16:creationId xmlns:a16="http://schemas.microsoft.com/office/drawing/2014/main" xmlns="" id="{93873C94-7A1F-4898-8E63-213AFB1235D7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7059" y="40584269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84" name="Рисунок 251">
            <a:extLst>
              <a:ext uri="{FF2B5EF4-FFF2-40B4-BE49-F238E27FC236}">
                <a16:creationId xmlns:a16="http://schemas.microsoft.com/office/drawing/2014/main" xmlns="" id="{AB46FE04-63D9-4A6A-8A93-6346B1F51EC3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38301707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85" name="Рисунок 269">
            <a:extLst>
              <a:ext uri="{FF2B5EF4-FFF2-40B4-BE49-F238E27FC236}">
                <a16:creationId xmlns:a16="http://schemas.microsoft.com/office/drawing/2014/main" xmlns="" id="{52CA48C2-0185-4A5B-887D-911EBF43435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782" y="38868726"/>
            <a:ext cx="968400" cy="4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38100</xdr:colOff>
      <xdr:row>151</xdr:row>
      <xdr:rowOff>83820</xdr:rowOff>
    </xdr:from>
    <xdr:to>
      <xdr:col>4</xdr:col>
      <xdr:colOff>1043940</xdr:colOff>
      <xdr:row>168</xdr:row>
      <xdr:rowOff>114300</xdr:rowOff>
    </xdr:to>
    <xdr:grpSp>
      <xdr:nvGrpSpPr>
        <xdr:cNvPr id="4211367" name="Группа 270">
          <a:extLst>
            <a:ext uri="{FF2B5EF4-FFF2-40B4-BE49-F238E27FC236}">
              <a16:creationId xmlns:a16="http://schemas.microsoft.com/office/drawing/2014/main" xmlns="" id="{447BCB69-3510-4F3A-BDFE-8B159E31F94F}"/>
            </a:ext>
          </a:extLst>
        </xdr:cNvPr>
        <xdr:cNvGrpSpPr>
          <a:grpSpLocks/>
        </xdr:cNvGrpSpPr>
      </xdr:nvGrpSpPr>
      <xdr:grpSpPr bwMode="auto">
        <a:xfrm>
          <a:off x="2918012" y="56146849"/>
          <a:ext cx="1005840" cy="3268980"/>
          <a:chOff x="2017059" y="38301707"/>
          <a:chExt cx="981096" cy="3262035"/>
        </a:xfrm>
      </xdr:grpSpPr>
      <xdr:pic>
        <xdr:nvPicPr>
          <xdr:cNvPr id="4211474" name="Рисунок 247">
            <a:extLst>
              <a:ext uri="{FF2B5EF4-FFF2-40B4-BE49-F238E27FC236}">
                <a16:creationId xmlns:a16="http://schemas.microsoft.com/office/drawing/2014/main" xmlns="" id="{68259A3E-1767-4559-903D-023CA250B36B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39431764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5" name="Рисунок 248">
            <a:extLst>
              <a:ext uri="{FF2B5EF4-FFF2-40B4-BE49-F238E27FC236}">
                <a16:creationId xmlns:a16="http://schemas.microsoft.com/office/drawing/2014/main" xmlns="" id="{2A5F64CC-91CF-4E35-8CF4-ED2343F4402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4" y="41132478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6" name="Рисунок 249">
            <a:extLst>
              <a:ext uri="{FF2B5EF4-FFF2-40B4-BE49-F238E27FC236}">
                <a16:creationId xmlns:a16="http://schemas.microsoft.com/office/drawing/2014/main" xmlns="" id="{2A9FED19-B040-4315-956E-280AAC4FF0DA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1" y="40002405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7" name="Рисунок 250">
            <a:extLst>
              <a:ext uri="{FF2B5EF4-FFF2-40B4-BE49-F238E27FC236}">
                <a16:creationId xmlns:a16="http://schemas.microsoft.com/office/drawing/2014/main" xmlns="" id="{0EE0BFB3-7D29-4CFC-B427-9F21E1B5E6B6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7059" y="40584269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8" name="Рисунок 251">
            <a:extLst>
              <a:ext uri="{FF2B5EF4-FFF2-40B4-BE49-F238E27FC236}">
                <a16:creationId xmlns:a16="http://schemas.microsoft.com/office/drawing/2014/main" xmlns="" id="{193683E0-C2C8-4DB5-8715-DAEC5FAF501F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38301707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9" name="Рисунок 276">
            <a:extLst>
              <a:ext uri="{FF2B5EF4-FFF2-40B4-BE49-F238E27FC236}">
                <a16:creationId xmlns:a16="http://schemas.microsoft.com/office/drawing/2014/main" xmlns="" id="{0F82410B-81D9-43E0-AF76-FB548BB1FD66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782" y="38868726"/>
            <a:ext cx="968400" cy="4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38100</xdr:colOff>
      <xdr:row>172</xdr:row>
      <xdr:rowOff>106680</xdr:rowOff>
    </xdr:from>
    <xdr:to>
      <xdr:col>4</xdr:col>
      <xdr:colOff>1043940</xdr:colOff>
      <xdr:row>189</xdr:row>
      <xdr:rowOff>121920</xdr:rowOff>
    </xdr:to>
    <xdr:grpSp>
      <xdr:nvGrpSpPr>
        <xdr:cNvPr id="4211368" name="Группа 277">
          <a:extLst>
            <a:ext uri="{FF2B5EF4-FFF2-40B4-BE49-F238E27FC236}">
              <a16:creationId xmlns:a16="http://schemas.microsoft.com/office/drawing/2014/main" xmlns="" id="{B9599F59-3B4C-4710-B294-208CFFDD5B2A}"/>
            </a:ext>
          </a:extLst>
        </xdr:cNvPr>
        <xdr:cNvGrpSpPr>
          <a:grpSpLocks/>
        </xdr:cNvGrpSpPr>
      </xdr:nvGrpSpPr>
      <xdr:grpSpPr bwMode="auto">
        <a:xfrm>
          <a:off x="2918012" y="60170209"/>
          <a:ext cx="1005840" cy="3253740"/>
          <a:chOff x="2017059" y="38301707"/>
          <a:chExt cx="981096" cy="3262035"/>
        </a:xfrm>
      </xdr:grpSpPr>
      <xdr:pic>
        <xdr:nvPicPr>
          <xdr:cNvPr id="4211468" name="Рисунок 247">
            <a:extLst>
              <a:ext uri="{FF2B5EF4-FFF2-40B4-BE49-F238E27FC236}">
                <a16:creationId xmlns:a16="http://schemas.microsoft.com/office/drawing/2014/main" xmlns="" id="{DDBC09B2-2130-4D8B-8E00-22610F4E290B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39431764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69" name="Рисунок 248">
            <a:extLst>
              <a:ext uri="{FF2B5EF4-FFF2-40B4-BE49-F238E27FC236}">
                <a16:creationId xmlns:a16="http://schemas.microsoft.com/office/drawing/2014/main" xmlns="" id="{E3030CBD-4BF4-42B4-8833-6F60D3CAFEA3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4" y="41132478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0" name="Рисунок 249">
            <a:extLst>
              <a:ext uri="{FF2B5EF4-FFF2-40B4-BE49-F238E27FC236}">
                <a16:creationId xmlns:a16="http://schemas.microsoft.com/office/drawing/2014/main" xmlns="" id="{DB60BAAF-0F44-49C4-9D36-8446E76AC145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1" y="40002405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1" name="Рисунок 250">
            <a:extLst>
              <a:ext uri="{FF2B5EF4-FFF2-40B4-BE49-F238E27FC236}">
                <a16:creationId xmlns:a16="http://schemas.microsoft.com/office/drawing/2014/main" xmlns="" id="{64F2BFFF-16EE-4D46-8D8E-EE2AE34C7A89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7059" y="40584269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2" name="Рисунок 251">
            <a:extLst>
              <a:ext uri="{FF2B5EF4-FFF2-40B4-BE49-F238E27FC236}">
                <a16:creationId xmlns:a16="http://schemas.microsoft.com/office/drawing/2014/main" xmlns="" id="{592CCCE1-E139-4ECC-A9B8-2A9D3C8423C3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38301707"/>
            <a:ext cx="969891" cy="43126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73" name="Рисунок 283">
            <a:extLst>
              <a:ext uri="{FF2B5EF4-FFF2-40B4-BE49-F238E27FC236}">
                <a16:creationId xmlns:a16="http://schemas.microsoft.com/office/drawing/2014/main" xmlns="" id="{5BBD8A3C-11B4-47F3-A889-4E03DDD50A0F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782" y="38868726"/>
            <a:ext cx="968400" cy="4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30480</xdr:colOff>
      <xdr:row>79</xdr:row>
      <xdr:rowOff>38100</xdr:rowOff>
    </xdr:from>
    <xdr:to>
      <xdr:col>4</xdr:col>
      <xdr:colOff>1036320</xdr:colOff>
      <xdr:row>84</xdr:row>
      <xdr:rowOff>297180</xdr:rowOff>
    </xdr:to>
    <xdr:grpSp>
      <xdr:nvGrpSpPr>
        <xdr:cNvPr id="4211369" name="Группа 4">
          <a:extLst>
            <a:ext uri="{FF2B5EF4-FFF2-40B4-BE49-F238E27FC236}">
              <a16:creationId xmlns:a16="http://schemas.microsoft.com/office/drawing/2014/main" xmlns="" id="{23CB2384-78C2-45D0-8BE3-9BE504D8369D}"/>
            </a:ext>
          </a:extLst>
        </xdr:cNvPr>
        <xdr:cNvGrpSpPr>
          <a:grpSpLocks/>
        </xdr:cNvGrpSpPr>
      </xdr:nvGrpSpPr>
      <xdr:grpSpPr bwMode="auto">
        <a:xfrm>
          <a:off x="2910392" y="32949776"/>
          <a:ext cx="1005840" cy="1883933"/>
          <a:chOff x="2012017" y="31347335"/>
          <a:chExt cx="984648" cy="1825999"/>
        </a:xfrm>
      </xdr:grpSpPr>
      <xdr:pic>
        <xdr:nvPicPr>
          <xdr:cNvPr id="4211462" name="Рисунок 291">
            <a:extLst>
              <a:ext uri="{FF2B5EF4-FFF2-40B4-BE49-F238E27FC236}">
                <a16:creationId xmlns:a16="http://schemas.microsoft.com/office/drawing/2014/main" xmlns="" id="{B36034D7-461F-4A8E-94E3-154C8AEC4E0A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97416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63" name="Рисунок 292">
            <a:extLst>
              <a:ext uri="{FF2B5EF4-FFF2-40B4-BE49-F238E27FC236}">
                <a16:creationId xmlns:a16="http://schemas.microsoft.com/office/drawing/2014/main" xmlns="" id="{BDD0191F-3087-4691-8E43-3D2A751E3875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22" y="3291441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64" name="Рисунок 293">
            <a:extLst>
              <a:ext uri="{FF2B5EF4-FFF2-40B4-BE49-F238E27FC236}">
                <a16:creationId xmlns:a16="http://schemas.microsoft.com/office/drawing/2014/main" xmlns="" id="{ECB56FF6-563B-405C-80C1-73B12C23E62A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199" y="32287587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65" name="Рисунок 294">
            <a:extLst>
              <a:ext uri="{FF2B5EF4-FFF2-40B4-BE49-F238E27FC236}">
                <a16:creationId xmlns:a16="http://schemas.microsoft.com/office/drawing/2014/main" xmlns="" id="{23862EE9-AAA2-4206-A764-5F2FF798F3ED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2017" y="32601002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66" name="Рисунок 295">
            <a:extLst>
              <a:ext uri="{FF2B5EF4-FFF2-40B4-BE49-F238E27FC236}">
                <a16:creationId xmlns:a16="http://schemas.microsoft.com/office/drawing/2014/main" xmlns="" id="{4BBAC9B3-04FE-4988-848F-20F3FEDACA85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347335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67" name="Рисунок 284">
            <a:extLst>
              <a:ext uri="{FF2B5EF4-FFF2-40B4-BE49-F238E27FC236}">
                <a16:creationId xmlns:a16="http://schemas.microsoft.com/office/drawing/2014/main" xmlns="" id="{5AB138D8-B7B5-486C-8ECC-22C9161A1A2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31656618"/>
            <a:ext cx="968400" cy="2556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38100</xdr:colOff>
      <xdr:row>65</xdr:row>
      <xdr:rowOff>38100</xdr:rowOff>
    </xdr:from>
    <xdr:to>
      <xdr:col>4</xdr:col>
      <xdr:colOff>1043940</xdr:colOff>
      <xdr:row>76</xdr:row>
      <xdr:rowOff>137160</xdr:rowOff>
    </xdr:to>
    <xdr:grpSp>
      <xdr:nvGrpSpPr>
        <xdr:cNvPr id="4211370" name="Группа 286">
          <a:extLst>
            <a:ext uri="{FF2B5EF4-FFF2-40B4-BE49-F238E27FC236}">
              <a16:creationId xmlns:a16="http://schemas.microsoft.com/office/drawing/2014/main" xmlns="" id="{6BD4EEED-A945-4C2C-801E-47431BDE9506}"/>
            </a:ext>
          </a:extLst>
        </xdr:cNvPr>
        <xdr:cNvGrpSpPr>
          <a:grpSpLocks/>
        </xdr:cNvGrpSpPr>
      </xdr:nvGrpSpPr>
      <xdr:grpSpPr bwMode="auto">
        <a:xfrm>
          <a:off x="2918012" y="30753424"/>
          <a:ext cx="1005840" cy="1824765"/>
          <a:chOff x="2012017" y="31347335"/>
          <a:chExt cx="984648" cy="1825999"/>
        </a:xfrm>
      </xdr:grpSpPr>
      <xdr:pic>
        <xdr:nvPicPr>
          <xdr:cNvPr id="4211456" name="Рисунок 291">
            <a:extLst>
              <a:ext uri="{FF2B5EF4-FFF2-40B4-BE49-F238E27FC236}">
                <a16:creationId xmlns:a16="http://schemas.microsoft.com/office/drawing/2014/main" xmlns="" id="{D239FE12-258A-4C12-A101-1B77AF2A2B0B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97416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57" name="Рисунок 292">
            <a:extLst>
              <a:ext uri="{FF2B5EF4-FFF2-40B4-BE49-F238E27FC236}">
                <a16:creationId xmlns:a16="http://schemas.microsoft.com/office/drawing/2014/main" xmlns="" id="{E57F82F9-8CA3-42F2-BE57-1BEE223885B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22" y="3291441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58" name="Рисунок 293">
            <a:extLst>
              <a:ext uri="{FF2B5EF4-FFF2-40B4-BE49-F238E27FC236}">
                <a16:creationId xmlns:a16="http://schemas.microsoft.com/office/drawing/2014/main" xmlns="" id="{A43F7A7A-036F-495D-A2D5-27A63531FC47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199" y="32287587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59" name="Рисунок 294">
            <a:extLst>
              <a:ext uri="{FF2B5EF4-FFF2-40B4-BE49-F238E27FC236}">
                <a16:creationId xmlns:a16="http://schemas.microsoft.com/office/drawing/2014/main" xmlns="" id="{DDD5ADAC-16CA-4F4C-8798-4348A0A1B90F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2017" y="32601002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60" name="Рисунок 295">
            <a:extLst>
              <a:ext uri="{FF2B5EF4-FFF2-40B4-BE49-F238E27FC236}">
                <a16:creationId xmlns:a16="http://schemas.microsoft.com/office/drawing/2014/main" xmlns="" id="{C391813C-A564-4F63-95A7-BFDA3E6CA9CD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347335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61" name="Рисунок 292">
            <a:extLst>
              <a:ext uri="{FF2B5EF4-FFF2-40B4-BE49-F238E27FC236}">
                <a16:creationId xmlns:a16="http://schemas.microsoft.com/office/drawing/2014/main" xmlns="" id="{3BFF75FA-9EA1-436E-919E-0E2A357ABE06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31656618"/>
            <a:ext cx="968400" cy="2556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45720</xdr:colOff>
      <xdr:row>32</xdr:row>
      <xdr:rowOff>45720</xdr:rowOff>
    </xdr:from>
    <xdr:to>
      <xdr:col>4</xdr:col>
      <xdr:colOff>1051560</xdr:colOff>
      <xdr:row>37</xdr:row>
      <xdr:rowOff>304800</xdr:rowOff>
    </xdr:to>
    <xdr:grpSp>
      <xdr:nvGrpSpPr>
        <xdr:cNvPr id="4211371" name="Группа 293">
          <a:extLst>
            <a:ext uri="{FF2B5EF4-FFF2-40B4-BE49-F238E27FC236}">
              <a16:creationId xmlns:a16="http://schemas.microsoft.com/office/drawing/2014/main" xmlns="" id="{C7EA0314-66FF-4182-8782-F9DF5C9D5318}"/>
            </a:ext>
          </a:extLst>
        </xdr:cNvPr>
        <xdr:cNvGrpSpPr>
          <a:grpSpLocks/>
        </xdr:cNvGrpSpPr>
      </xdr:nvGrpSpPr>
      <xdr:grpSpPr bwMode="auto">
        <a:xfrm>
          <a:off x="2925632" y="15319338"/>
          <a:ext cx="1005840" cy="1827903"/>
          <a:chOff x="2012017" y="31347335"/>
          <a:chExt cx="984648" cy="1825999"/>
        </a:xfrm>
      </xdr:grpSpPr>
      <xdr:pic>
        <xdr:nvPicPr>
          <xdr:cNvPr id="4211450" name="Рисунок 291">
            <a:extLst>
              <a:ext uri="{FF2B5EF4-FFF2-40B4-BE49-F238E27FC236}">
                <a16:creationId xmlns:a16="http://schemas.microsoft.com/office/drawing/2014/main" xmlns="" id="{7BF16AB7-C857-486F-A487-1D1389AC9026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97416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51" name="Рисунок 292">
            <a:extLst>
              <a:ext uri="{FF2B5EF4-FFF2-40B4-BE49-F238E27FC236}">
                <a16:creationId xmlns:a16="http://schemas.microsoft.com/office/drawing/2014/main" xmlns="" id="{6F967456-CD09-454D-9248-2E6C97CD74A3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22" y="3291441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52" name="Рисунок 293">
            <a:extLst>
              <a:ext uri="{FF2B5EF4-FFF2-40B4-BE49-F238E27FC236}">
                <a16:creationId xmlns:a16="http://schemas.microsoft.com/office/drawing/2014/main" xmlns="" id="{C96752A5-FCF0-485F-BD07-6D7131192CAE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199" y="32287587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53" name="Рисунок 294">
            <a:extLst>
              <a:ext uri="{FF2B5EF4-FFF2-40B4-BE49-F238E27FC236}">
                <a16:creationId xmlns:a16="http://schemas.microsoft.com/office/drawing/2014/main" xmlns="" id="{9662B35F-4B4E-4F64-B850-6F27A8A41D40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2017" y="32601002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54" name="Рисунок 295">
            <a:extLst>
              <a:ext uri="{FF2B5EF4-FFF2-40B4-BE49-F238E27FC236}">
                <a16:creationId xmlns:a16="http://schemas.microsoft.com/office/drawing/2014/main" xmlns="" id="{469E03C7-A780-4D19-866B-BE24F17ACC5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347335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55" name="Рисунок 299">
            <a:extLst>
              <a:ext uri="{FF2B5EF4-FFF2-40B4-BE49-F238E27FC236}">
                <a16:creationId xmlns:a16="http://schemas.microsoft.com/office/drawing/2014/main" xmlns="" id="{320960A9-1600-4B56-9F92-CB244AB6B03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31656618"/>
            <a:ext cx="968400" cy="2556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38100</xdr:colOff>
      <xdr:row>25</xdr:row>
      <xdr:rowOff>38100</xdr:rowOff>
    </xdr:from>
    <xdr:to>
      <xdr:col>4</xdr:col>
      <xdr:colOff>1043940</xdr:colOff>
      <xdr:row>30</xdr:row>
      <xdr:rowOff>297180</xdr:rowOff>
    </xdr:to>
    <xdr:grpSp>
      <xdr:nvGrpSpPr>
        <xdr:cNvPr id="4211372" name="Группа 300">
          <a:extLst>
            <a:ext uri="{FF2B5EF4-FFF2-40B4-BE49-F238E27FC236}">
              <a16:creationId xmlns:a16="http://schemas.microsoft.com/office/drawing/2014/main" xmlns="" id="{371F5094-4745-463C-A068-2D9CD9CF8305}"/>
            </a:ext>
          </a:extLst>
        </xdr:cNvPr>
        <xdr:cNvGrpSpPr>
          <a:grpSpLocks/>
        </xdr:cNvGrpSpPr>
      </xdr:nvGrpSpPr>
      <xdr:grpSpPr bwMode="auto">
        <a:xfrm>
          <a:off x="2918012" y="13115365"/>
          <a:ext cx="1005840" cy="1827903"/>
          <a:chOff x="2012017" y="31347335"/>
          <a:chExt cx="984648" cy="1825999"/>
        </a:xfrm>
      </xdr:grpSpPr>
      <xdr:pic>
        <xdr:nvPicPr>
          <xdr:cNvPr id="4211444" name="Рисунок 291">
            <a:extLst>
              <a:ext uri="{FF2B5EF4-FFF2-40B4-BE49-F238E27FC236}">
                <a16:creationId xmlns:a16="http://schemas.microsoft.com/office/drawing/2014/main" xmlns="" id="{4C105580-F5F7-4C4D-92A3-2C523FD5CD9C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97416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5" name="Рисунок 292">
            <a:extLst>
              <a:ext uri="{FF2B5EF4-FFF2-40B4-BE49-F238E27FC236}">
                <a16:creationId xmlns:a16="http://schemas.microsoft.com/office/drawing/2014/main" xmlns="" id="{0B302A22-7BB1-4F1A-8770-DC0D401A38C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22" y="3291441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6" name="Рисунок 293">
            <a:extLst>
              <a:ext uri="{FF2B5EF4-FFF2-40B4-BE49-F238E27FC236}">
                <a16:creationId xmlns:a16="http://schemas.microsoft.com/office/drawing/2014/main" xmlns="" id="{4259D462-8E36-41A2-B7EA-DC29031D4C03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199" y="32287587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7" name="Рисунок 294">
            <a:extLst>
              <a:ext uri="{FF2B5EF4-FFF2-40B4-BE49-F238E27FC236}">
                <a16:creationId xmlns:a16="http://schemas.microsoft.com/office/drawing/2014/main" xmlns="" id="{03A30018-6A30-4D01-BA27-53741C121A4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2017" y="32601002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8" name="Рисунок 295">
            <a:extLst>
              <a:ext uri="{FF2B5EF4-FFF2-40B4-BE49-F238E27FC236}">
                <a16:creationId xmlns:a16="http://schemas.microsoft.com/office/drawing/2014/main" xmlns="" id="{E225ABF7-F91D-4191-BDE1-94C57A5CE10F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347335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9" name="Рисунок 306">
            <a:extLst>
              <a:ext uri="{FF2B5EF4-FFF2-40B4-BE49-F238E27FC236}">
                <a16:creationId xmlns:a16="http://schemas.microsoft.com/office/drawing/2014/main" xmlns="" id="{1EAEF03A-1BEA-4E32-AFC1-225D241DB8F6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31656618"/>
            <a:ext cx="968400" cy="2556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38100</xdr:colOff>
      <xdr:row>18</xdr:row>
      <xdr:rowOff>38100</xdr:rowOff>
    </xdr:from>
    <xdr:to>
      <xdr:col>4</xdr:col>
      <xdr:colOff>1043940</xdr:colOff>
      <xdr:row>23</xdr:row>
      <xdr:rowOff>297180</xdr:rowOff>
    </xdr:to>
    <xdr:grpSp>
      <xdr:nvGrpSpPr>
        <xdr:cNvPr id="4211373" name="Группа 307">
          <a:extLst>
            <a:ext uri="{FF2B5EF4-FFF2-40B4-BE49-F238E27FC236}">
              <a16:creationId xmlns:a16="http://schemas.microsoft.com/office/drawing/2014/main" xmlns="" id="{29F4B90E-F00E-4A48-94F8-A4884BFA187B}"/>
            </a:ext>
          </a:extLst>
        </xdr:cNvPr>
        <xdr:cNvGrpSpPr>
          <a:grpSpLocks/>
        </xdr:cNvGrpSpPr>
      </xdr:nvGrpSpPr>
      <xdr:grpSpPr bwMode="auto">
        <a:xfrm>
          <a:off x="2918012" y="10919012"/>
          <a:ext cx="1005840" cy="1827903"/>
          <a:chOff x="2012017" y="31347335"/>
          <a:chExt cx="984648" cy="1825999"/>
        </a:xfrm>
      </xdr:grpSpPr>
      <xdr:pic>
        <xdr:nvPicPr>
          <xdr:cNvPr id="4211438" name="Рисунок 291">
            <a:extLst>
              <a:ext uri="{FF2B5EF4-FFF2-40B4-BE49-F238E27FC236}">
                <a16:creationId xmlns:a16="http://schemas.microsoft.com/office/drawing/2014/main" xmlns="" id="{FB2C9766-FE6E-4E49-AA47-5AB18C7BDDDB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97416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39" name="Рисунок 292">
            <a:extLst>
              <a:ext uri="{FF2B5EF4-FFF2-40B4-BE49-F238E27FC236}">
                <a16:creationId xmlns:a16="http://schemas.microsoft.com/office/drawing/2014/main" xmlns="" id="{365F4993-09C3-4503-A335-20DA070C00B3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22" y="32914419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0" name="Рисунок 293">
            <a:extLst>
              <a:ext uri="{FF2B5EF4-FFF2-40B4-BE49-F238E27FC236}">
                <a16:creationId xmlns:a16="http://schemas.microsoft.com/office/drawing/2014/main" xmlns="" id="{5FB99999-A619-41D1-8D07-6EA204122E8D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199" y="32287587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1" name="Рисунок 294">
            <a:extLst>
              <a:ext uri="{FF2B5EF4-FFF2-40B4-BE49-F238E27FC236}">
                <a16:creationId xmlns:a16="http://schemas.microsoft.com/office/drawing/2014/main" xmlns="" id="{14D850F1-FE83-4692-8FA1-914D69E5698C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2017" y="32601002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2" name="Рисунок 295">
            <a:extLst>
              <a:ext uri="{FF2B5EF4-FFF2-40B4-BE49-F238E27FC236}">
                <a16:creationId xmlns:a16="http://schemas.microsoft.com/office/drawing/2014/main" xmlns="" id="{A483CCAB-8A94-4FCE-8016-58B12DE8964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200" y="31347335"/>
            <a:ext cx="969891" cy="258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43" name="Рисунок 313">
            <a:extLst>
              <a:ext uri="{FF2B5EF4-FFF2-40B4-BE49-F238E27FC236}">
                <a16:creationId xmlns:a16="http://schemas.microsoft.com/office/drawing/2014/main" xmlns="" id="{10506D77-AB91-4D8C-AE7B-7A185397DBDC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65" y="31656618"/>
            <a:ext cx="968400" cy="2556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45720</xdr:colOff>
      <xdr:row>190</xdr:row>
      <xdr:rowOff>281940</xdr:rowOff>
    </xdr:from>
    <xdr:to>
      <xdr:col>4</xdr:col>
      <xdr:colOff>1043940</xdr:colOff>
      <xdr:row>191</xdr:row>
      <xdr:rowOff>220980</xdr:rowOff>
    </xdr:to>
    <xdr:pic>
      <xdr:nvPicPr>
        <xdr:cNvPr id="4211374" name="Рисунок 247">
          <a:extLst>
            <a:ext uri="{FF2B5EF4-FFF2-40B4-BE49-F238E27FC236}">
              <a16:creationId xmlns:a16="http://schemas.microsoft.com/office/drawing/2014/main" xmlns="" id="{C70E3F74-34B7-4F79-B7EA-C719D6238F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53637180"/>
          <a:ext cx="99822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194</xdr:row>
      <xdr:rowOff>281940</xdr:rowOff>
    </xdr:from>
    <xdr:to>
      <xdr:col>4</xdr:col>
      <xdr:colOff>1043940</xdr:colOff>
      <xdr:row>195</xdr:row>
      <xdr:rowOff>213360</xdr:rowOff>
    </xdr:to>
    <xdr:pic>
      <xdr:nvPicPr>
        <xdr:cNvPr id="4211375" name="Рисунок 248">
          <a:extLst>
            <a:ext uri="{FF2B5EF4-FFF2-40B4-BE49-F238E27FC236}">
              <a16:creationId xmlns:a16="http://schemas.microsoft.com/office/drawing/2014/main" xmlns="" id="{216C2805-814A-40D8-83BF-501D9EF5BC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55648860"/>
          <a:ext cx="99822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22860</xdr:colOff>
      <xdr:row>192</xdr:row>
      <xdr:rowOff>297180</xdr:rowOff>
    </xdr:from>
    <xdr:to>
      <xdr:col>4</xdr:col>
      <xdr:colOff>1013460</xdr:colOff>
      <xdr:row>193</xdr:row>
      <xdr:rowOff>228600</xdr:rowOff>
    </xdr:to>
    <xdr:pic>
      <xdr:nvPicPr>
        <xdr:cNvPr id="4211376" name="Рисунок 249">
          <a:extLst>
            <a:ext uri="{FF2B5EF4-FFF2-40B4-BE49-F238E27FC236}">
              <a16:creationId xmlns:a16="http://schemas.microsoft.com/office/drawing/2014/main" xmlns="" id="{104252D1-12E4-4369-A4EF-442B517BE2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1800" y="54658260"/>
          <a:ext cx="99060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196</xdr:row>
      <xdr:rowOff>175260</xdr:rowOff>
    </xdr:from>
    <xdr:to>
      <xdr:col>4</xdr:col>
      <xdr:colOff>1043940</xdr:colOff>
      <xdr:row>198</xdr:row>
      <xdr:rowOff>601980</xdr:rowOff>
    </xdr:to>
    <xdr:grpSp>
      <xdr:nvGrpSpPr>
        <xdr:cNvPr id="4211377" name="Группа 1">
          <a:extLst>
            <a:ext uri="{FF2B5EF4-FFF2-40B4-BE49-F238E27FC236}">
              <a16:creationId xmlns:a16="http://schemas.microsoft.com/office/drawing/2014/main" xmlns="" id="{F9C0B75B-6C2E-471E-AA73-7BAC0A525FEA}"/>
            </a:ext>
          </a:extLst>
        </xdr:cNvPr>
        <xdr:cNvGrpSpPr>
          <a:grpSpLocks/>
        </xdr:cNvGrpSpPr>
      </xdr:nvGrpSpPr>
      <xdr:grpSpPr bwMode="auto">
        <a:xfrm>
          <a:off x="2918012" y="66693378"/>
          <a:ext cx="1005840" cy="1950720"/>
          <a:chOff x="2023759" y="53242579"/>
          <a:chExt cx="981076" cy="1953029"/>
        </a:xfrm>
      </xdr:grpSpPr>
      <xdr:pic>
        <xdr:nvPicPr>
          <xdr:cNvPr id="4211435" name="Рисунок 251">
            <a:extLst>
              <a:ext uri="{FF2B5EF4-FFF2-40B4-BE49-F238E27FC236}">
                <a16:creationId xmlns:a16="http://schemas.microsoft.com/office/drawing/2014/main" xmlns="" id="{D7E27491-6903-4C3B-B48F-2C184EC42111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8242" y="54045970"/>
            <a:ext cx="969870" cy="430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36" name="Рисунок 247">
            <a:extLst>
              <a:ext uri="{FF2B5EF4-FFF2-40B4-BE49-F238E27FC236}">
                <a16:creationId xmlns:a16="http://schemas.microsoft.com/office/drawing/2014/main" xmlns="" id="{F9C9DBBD-8BE1-45B0-BF0F-3C1F0972CE2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34965" y="53242579"/>
            <a:ext cx="969870" cy="430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37" name="Рисунок 249">
            <a:extLst>
              <a:ext uri="{FF2B5EF4-FFF2-40B4-BE49-F238E27FC236}">
                <a16:creationId xmlns:a16="http://schemas.microsoft.com/office/drawing/2014/main" xmlns="" id="{2E19EB6A-522D-40D0-8A8F-3193A131217D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759" y="54764937"/>
            <a:ext cx="969870" cy="430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45720</xdr:colOff>
      <xdr:row>199</xdr:row>
      <xdr:rowOff>190500</xdr:rowOff>
    </xdr:from>
    <xdr:to>
      <xdr:col>4</xdr:col>
      <xdr:colOff>1051560</xdr:colOff>
      <xdr:row>200</xdr:row>
      <xdr:rowOff>617220</xdr:rowOff>
    </xdr:to>
    <xdr:grpSp>
      <xdr:nvGrpSpPr>
        <xdr:cNvPr id="4211378" name="Группа 241">
          <a:extLst>
            <a:ext uri="{FF2B5EF4-FFF2-40B4-BE49-F238E27FC236}">
              <a16:creationId xmlns:a16="http://schemas.microsoft.com/office/drawing/2014/main" xmlns="" id="{BB943C49-ADCA-46F1-AEF2-77319A9A93DB}"/>
            </a:ext>
          </a:extLst>
        </xdr:cNvPr>
        <xdr:cNvGrpSpPr>
          <a:grpSpLocks/>
        </xdr:cNvGrpSpPr>
      </xdr:nvGrpSpPr>
      <xdr:grpSpPr bwMode="auto">
        <a:xfrm>
          <a:off x="2925632" y="68994618"/>
          <a:ext cx="1005840" cy="1569720"/>
          <a:chOff x="2023759" y="53242579"/>
          <a:chExt cx="981076" cy="1953012"/>
        </a:xfrm>
      </xdr:grpSpPr>
      <xdr:pic>
        <xdr:nvPicPr>
          <xdr:cNvPr id="4211433" name="Рисунок 247">
            <a:extLst>
              <a:ext uri="{FF2B5EF4-FFF2-40B4-BE49-F238E27FC236}">
                <a16:creationId xmlns:a16="http://schemas.microsoft.com/office/drawing/2014/main" xmlns="" id="{B6E28291-D2CD-440C-B7A5-419386E523A6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34965" y="53242579"/>
            <a:ext cx="969870" cy="430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34" name="Рисунок 249">
            <a:extLst>
              <a:ext uri="{FF2B5EF4-FFF2-40B4-BE49-F238E27FC236}">
                <a16:creationId xmlns:a16="http://schemas.microsoft.com/office/drawing/2014/main" xmlns="" id="{E11BEBEB-3733-4A58-9FFC-4EC96991ECA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23759" y="54764920"/>
            <a:ext cx="969869" cy="430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22860</xdr:colOff>
      <xdr:row>201</xdr:row>
      <xdr:rowOff>152400</xdr:rowOff>
    </xdr:from>
    <xdr:to>
      <xdr:col>4</xdr:col>
      <xdr:colOff>1036320</xdr:colOff>
      <xdr:row>203</xdr:row>
      <xdr:rowOff>617220</xdr:rowOff>
    </xdr:to>
    <xdr:grpSp>
      <xdr:nvGrpSpPr>
        <xdr:cNvPr id="4211379" name="Группа 2">
          <a:extLst>
            <a:ext uri="{FF2B5EF4-FFF2-40B4-BE49-F238E27FC236}">
              <a16:creationId xmlns:a16="http://schemas.microsoft.com/office/drawing/2014/main" xmlns="" id="{1449F7BA-A51A-4CF4-9E08-8769D2B86B11}"/>
            </a:ext>
          </a:extLst>
        </xdr:cNvPr>
        <xdr:cNvGrpSpPr>
          <a:grpSpLocks/>
        </xdr:cNvGrpSpPr>
      </xdr:nvGrpSpPr>
      <xdr:grpSpPr bwMode="auto">
        <a:xfrm>
          <a:off x="2902772" y="71242518"/>
          <a:ext cx="1013460" cy="1988820"/>
          <a:chOff x="2014817" y="59318407"/>
          <a:chExt cx="992260" cy="1994578"/>
        </a:xfrm>
      </xdr:grpSpPr>
      <xdr:pic>
        <xdr:nvPicPr>
          <xdr:cNvPr id="4211430" name="Рисунок 247">
            <a:extLst>
              <a:ext uri="{FF2B5EF4-FFF2-40B4-BE49-F238E27FC236}">
                <a16:creationId xmlns:a16="http://schemas.microsoft.com/office/drawing/2014/main" xmlns="" id="{7AB7383D-74B1-4532-A146-3AD9B4BDD23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37207" y="59318407"/>
            <a:ext cx="969870" cy="430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31" name="Рисунок 248">
            <a:extLst>
              <a:ext uri="{FF2B5EF4-FFF2-40B4-BE49-F238E27FC236}">
                <a16:creationId xmlns:a16="http://schemas.microsoft.com/office/drawing/2014/main" xmlns="" id="{C1A3D7B4-8F26-4A9D-8238-44E13581900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14817" y="60882314"/>
            <a:ext cx="969870" cy="430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211432" name="Рисунок 249">
            <a:extLst>
              <a:ext uri="{FF2B5EF4-FFF2-40B4-BE49-F238E27FC236}">
                <a16:creationId xmlns:a16="http://schemas.microsoft.com/office/drawing/2014/main" xmlns="" id="{40CA29B0-3DDC-4EC4-A021-9C3199639B8B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037207" y="60112383"/>
            <a:ext cx="969870" cy="43067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60960</xdr:colOff>
      <xdr:row>204</xdr:row>
      <xdr:rowOff>678180</xdr:rowOff>
    </xdr:from>
    <xdr:to>
      <xdr:col>4</xdr:col>
      <xdr:colOff>1051560</xdr:colOff>
      <xdr:row>205</xdr:row>
      <xdr:rowOff>38100</xdr:rowOff>
    </xdr:to>
    <xdr:pic>
      <xdr:nvPicPr>
        <xdr:cNvPr id="4211380" name="Рисунок 247">
          <a:extLst>
            <a:ext uri="{FF2B5EF4-FFF2-40B4-BE49-F238E27FC236}">
              <a16:creationId xmlns:a16="http://schemas.microsoft.com/office/drawing/2014/main" xmlns="" id="{F0E794CA-7A59-4153-BDE7-EB78E06B8E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63908940"/>
          <a:ext cx="99060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212</xdr:row>
      <xdr:rowOff>655320</xdr:rowOff>
    </xdr:from>
    <xdr:to>
      <xdr:col>4</xdr:col>
      <xdr:colOff>1043940</xdr:colOff>
      <xdr:row>212</xdr:row>
      <xdr:rowOff>1082040</xdr:rowOff>
    </xdr:to>
    <xdr:pic>
      <xdr:nvPicPr>
        <xdr:cNvPr id="4211381" name="Рисунок 247">
          <a:extLst>
            <a:ext uri="{FF2B5EF4-FFF2-40B4-BE49-F238E27FC236}">
              <a16:creationId xmlns:a16="http://schemas.microsoft.com/office/drawing/2014/main" xmlns="" id="{A2A0747A-4E5C-4E9F-9370-7EFEB228F5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67894200"/>
          <a:ext cx="99822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</xdr:colOff>
      <xdr:row>215</xdr:row>
      <xdr:rowOff>259080</xdr:rowOff>
    </xdr:from>
    <xdr:to>
      <xdr:col>4</xdr:col>
      <xdr:colOff>1051560</xdr:colOff>
      <xdr:row>216</xdr:row>
      <xdr:rowOff>236220</xdr:rowOff>
    </xdr:to>
    <xdr:pic>
      <xdr:nvPicPr>
        <xdr:cNvPr id="4211382" name="Рисунок 293">
          <a:extLst>
            <a:ext uri="{FF2B5EF4-FFF2-40B4-BE49-F238E27FC236}">
              <a16:creationId xmlns:a16="http://schemas.microsoft.com/office/drawing/2014/main" xmlns="" id="{5690A69B-87CB-4DF6-9A3A-D0718F2C0B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70119240"/>
          <a:ext cx="9906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</xdr:colOff>
      <xdr:row>213</xdr:row>
      <xdr:rowOff>274320</xdr:rowOff>
    </xdr:from>
    <xdr:to>
      <xdr:col>4</xdr:col>
      <xdr:colOff>1028700</xdr:colOff>
      <xdr:row>214</xdr:row>
      <xdr:rowOff>190500</xdr:rowOff>
    </xdr:to>
    <xdr:pic>
      <xdr:nvPicPr>
        <xdr:cNvPr id="4211383" name="Рисунок 292">
          <a:extLst>
            <a:ext uri="{FF2B5EF4-FFF2-40B4-BE49-F238E27FC236}">
              <a16:creationId xmlns:a16="http://schemas.microsoft.com/office/drawing/2014/main" xmlns="" id="{E541690D-AECC-4A88-BFEB-0895C2E7A2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9420" y="69204840"/>
          <a:ext cx="99822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217</xdr:row>
      <xdr:rowOff>121920</xdr:rowOff>
    </xdr:from>
    <xdr:to>
      <xdr:col>4</xdr:col>
      <xdr:colOff>1036320</xdr:colOff>
      <xdr:row>218</xdr:row>
      <xdr:rowOff>144780</xdr:rowOff>
    </xdr:to>
    <xdr:pic>
      <xdr:nvPicPr>
        <xdr:cNvPr id="4211384" name="Рисунок 291">
          <a:extLst>
            <a:ext uri="{FF2B5EF4-FFF2-40B4-BE49-F238E27FC236}">
              <a16:creationId xmlns:a16="http://schemas.microsoft.com/office/drawing/2014/main" xmlns="" id="{2FBED31A-AB5F-4FDA-B473-8C1D305DE4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0911720"/>
          <a:ext cx="99060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223</xdr:row>
      <xdr:rowOff>114300</xdr:rowOff>
    </xdr:from>
    <xdr:to>
      <xdr:col>4</xdr:col>
      <xdr:colOff>1036320</xdr:colOff>
      <xdr:row>224</xdr:row>
      <xdr:rowOff>129540</xdr:rowOff>
    </xdr:to>
    <xdr:pic>
      <xdr:nvPicPr>
        <xdr:cNvPr id="4211385" name="Рисунок 292">
          <a:extLst>
            <a:ext uri="{FF2B5EF4-FFF2-40B4-BE49-F238E27FC236}">
              <a16:creationId xmlns:a16="http://schemas.microsoft.com/office/drawing/2014/main" xmlns="" id="{F026E0E0-0F70-4EF7-ABD4-26C2F25BEC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2321420"/>
          <a:ext cx="99060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219</xdr:row>
      <xdr:rowOff>121920</xdr:rowOff>
    </xdr:from>
    <xdr:to>
      <xdr:col>4</xdr:col>
      <xdr:colOff>1036320</xdr:colOff>
      <xdr:row>220</xdr:row>
      <xdr:rowOff>144780</xdr:rowOff>
    </xdr:to>
    <xdr:pic>
      <xdr:nvPicPr>
        <xdr:cNvPr id="4211386" name="Рисунок 293">
          <a:extLst>
            <a:ext uri="{FF2B5EF4-FFF2-40B4-BE49-F238E27FC236}">
              <a16:creationId xmlns:a16="http://schemas.microsoft.com/office/drawing/2014/main" xmlns="" id="{D5381EEC-04A6-406F-94CB-55CED93FCB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1384160"/>
          <a:ext cx="99060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38100</xdr:colOff>
      <xdr:row>221</xdr:row>
      <xdr:rowOff>106680</xdr:rowOff>
    </xdr:from>
    <xdr:to>
      <xdr:col>4</xdr:col>
      <xdr:colOff>1036320</xdr:colOff>
      <xdr:row>222</xdr:row>
      <xdr:rowOff>129540</xdr:rowOff>
    </xdr:to>
    <xdr:pic>
      <xdr:nvPicPr>
        <xdr:cNvPr id="4211387" name="Рисунок 293">
          <a:extLst>
            <a:ext uri="{FF2B5EF4-FFF2-40B4-BE49-F238E27FC236}">
              <a16:creationId xmlns:a16="http://schemas.microsoft.com/office/drawing/2014/main" xmlns="" id="{90D68D31-D524-48B9-9911-08A2722E13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7184136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</xdr:colOff>
      <xdr:row>225</xdr:row>
      <xdr:rowOff>190500</xdr:rowOff>
    </xdr:from>
    <xdr:to>
      <xdr:col>4</xdr:col>
      <xdr:colOff>1043940</xdr:colOff>
      <xdr:row>225</xdr:row>
      <xdr:rowOff>655320</xdr:rowOff>
    </xdr:to>
    <xdr:pic>
      <xdr:nvPicPr>
        <xdr:cNvPr id="4211388" name="Рисунок 291">
          <a:extLst>
            <a:ext uri="{FF2B5EF4-FFF2-40B4-BE49-F238E27FC236}">
              <a16:creationId xmlns:a16="http://schemas.microsoft.com/office/drawing/2014/main" xmlns="" id="{7986430C-3A71-49A3-B1AD-B130DCB3E0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72870060"/>
          <a:ext cx="98298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226</xdr:row>
      <xdr:rowOff>182880</xdr:rowOff>
    </xdr:from>
    <xdr:to>
      <xdr:col>4</xdr:col>
      <xdr:colOff>1028700</xdr:colOff>
      <xdr:row>226</xdr:row>
      <xdr:rowOff>647700</xdr:rowOff>
    </xdr:to>
    <xdr:pic>
      <xdr:nvPicPr>
        <xdr:cNvPr id="4211389" name="Рисунок 293">
          <a:extLst>
            <a:ext uri="{FF2B5EF4-FFF2-40B4-BE49-F238E27FC236}">
              <a16:creationId xmlns:a16="http://schemas.microsoft.com/office/drawing/2014/main" xmlns="" id="{AACC7994-498E-437B-B8C5-109B01C062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3746360"/>
          <a:ext cx="98298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231</xdr:row>
      <xdr:rowOff>121920</xdr:rowOff>
    </xdr:from>
    <xdr:to>
      <xdr:col>4</xdr:col>
      <xdr:colOff>1028700</xdr:colOff>
      <xdr:row>231</xdr:row>
      <xdr:rowOff>632460</xdr:rowOff>
    </xdr:to>
    <xdr:pic>
      <xdr:nvPicPr>
        <xdr:cNvPr id="4211390" name="Рисунок 292">
          <a:extLst>
            <a:ext uri="{FF2B5EF4-FFF2-40B4-BE49-F238E27FC236}">
              <a16:creationId xmlns:a16="http://schemas.microsoft.com/office/drawing/2014/main" xmlns="" id="{198DA591-7177-47BB-9D79-84F1BA3812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8105000"/>
          <a:ext cx="98298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</xdr:colOff>
      <xdr:row>227</xdr:row>
      <xdr:rowOff>259080</xdr:rowOff>
    </xdr:from>
    <xdr:to>
      <xdr:col>4</xdr:col>
      <xdr:colOff>1043940</xdr:colOff>
      <xdr:row>227</xdr:row>
      <xdr:rowOff>723900</xdr:rowOff>
    </xdr:to>
    <xdr:pic>
      <xdr:nvPicPr>
        <xdr:cNvPr id="4211391" name="Рисунок 291">
          <a:extLst>
            <a:ext uri="{FF2B5EF4-FFF2-40B4-BE49-F238E27FC236}">
              <a16:creationId xmlns:a16="http://schemas.microsoft.com/office/drawing/2014/main" xmlns="" id="{AED8DFBD-02AE-46E6-93D3-97BC2B2AE6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74706480"/>
          <a:ext cx="98298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228</xdr:row>
      <xdr:rowOff>236220</xdr:rowOff>
    </xdr:from>
    <xdr:to>
      <xdr:col>4</xdr:col>
      <xdr:colOff>1028700</xdr:colOff>
      <xdr:row>228</xdr:row>
      <xdr:rowOff>701040</xdr:rowOff>
    </xdr:to>
    <xdr:pic>
      <xdr:nvPicPr>
        <xdr:cNvPr id="4211392" name="Рисунок 293">
          <a:extLst>
            <a:ext uri="{FF2B5EF4-FFF2-40B4-BE49-F238E27FC236}">
              <a16:creationId xmlns:a16="http://schemas.microsoft.com/office/drawing/2014/main" xmlns="" id="{ABFCA9F6-34FD-4AA9-B9B4-D8D7B3514B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5567540"/>
          <a:ext cx="98298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</xdr:colOff>
      <xdr:row>229</xdr:row>
      <xdr:rowOff>236220</xdr:rowOff>
    </xdr:from>
    <xdr:to>
      <xdr:col>4</xdr:col>
      <xdr:colOff>1043940</xdr:colOff>
      <xdr:row>229</xdr:row>
      <xdr:rowOff>701040</xdr:rowOff>
    </xdr:to>
    <xdr:pic>
      <xdr:nvPicPr>
        <xdr:cNvPr id="4211393" name="Рисунок 291">
          <a:extLst>
            <a:ext uri="{FF2B5EF4-FFF2-40B4-BE49-F238E27FC236}">
              <a16:creationId xmlns:a16="http://schemas.microsoft.com/office/drawing/2014/main" xmlns="" id="{1AF4D407-AFCB-429F-BEA6-8FD4D18D6E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76451460"/>
          <a:ext cx="98298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230</xdr:row>
      <xdr:rowOff>236220</xdr:rowOff>
    </xdr:from>
    <xdr:to>
      <xdr:col>4</xdr:col>
      <xdr:colOff>1028700</xdr:colOff>
      <xdr:row>230</xdr:row>
      <xdr:rowOff>701040</xdr:rowOff>
    </xdr:to>
    <xdr:pic>
      <xdr:nvPicPr>
        <xdr:cNvPr id="4211394" name="Рисунок 293">
          <a:extLst>
            <a:ext uri="{FF2B5EF4-FFF2-40B4-BE49-F238E27FC236}">
              <a16:creationId xmlns:a16="http://schemas.microsoft.com/office/drawing/2014/main" xmlns="" id="{33A4045B-B63E-44E5-BB89-4EF7854AFE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7335380"/>
          <a:ext cx="98298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</xdr:colOff>
      <xdr:row>206</xdr:row>
      <xdr:rowOff>45720</xdr:rowOff>
    </xdr:from>
    <xdr:to>
      <xdr:col>4</xdr:col>
      <xdr:colOff>1059180</xdr:colOff>
      <xdr:row>206</xdr:row>
      <xdr:rowOff>304800</xdr:rowOff>
    </xdr:to>
    <xdr:pic>
      <xdr:nvPicPr>
        <xdr:cNvPr id="4211395" name="Рисунок 291">
          <a:extLst>
            <a:ext uri="{FF2B5EF4-FFF2-40B4-BE49-F238E27FC236}">
              <a16:creationId xmlns:a16="http://schemas.microsoft.com/office/drawing/2014/main" xmlns="" id="{364F6DC9-3222-4B17-A3C1-C55F2A00FC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6541008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</xdr:colOff>
      <xdr:row>210</xdr:row>
      <xdr:rowOff>45720</xdr:rowOff>
    </xdr:from>
    <xdr:to>
      <xdr:col>4</xdr:col>
      <xdr:colOff>1059180</xdr:colOff>
      <xdr:row>210</xdr:row>
      <xdr:rowOff>304800</xdr:rowOff>
    </xdr:to>
    <xdr:pic>
      <xdr:nvPicPr>
        <xdr:cNvPr id="4211396" name="Рисунок 292">
          <a:extLst>
            <a:ext uri="{FF2B5EF4-FFF2-40B4-BE49-F238E27FC236}">
              <a16:creationId xmlns:a16="http://schemas.microsoft.com/office/drawing/2014/main" xmlns="" id="{A9D9AA71-2A5D-4882-BF59-5B3E104A72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66659760"/>
          <a:ext cx="9982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</xdr:colOff>
      <xdr:row>208</xdr:row>
      <xdr:rowOff>30480</xdr:rowOff>
    </xdr:from>
    <xdr:to>
      <xdr:col>4</xdr:col>
      <xdr:colOff>1059180</xdr:colOff>
      <xdr:row>208</xdr:row>
      <xdr:rowOff>297180</xdr:rowOff>
    </xdr:to>
    <xdr:pic>
      <xdr:nvPicPr>
        <xdr:cNvPr id="4211397" name="Рисунок 293">
          <a:extLst>
            <a:ext uri="{FF2B5EF4-FFF2-40B4-BE49-F238E27FC236}">
              <a16:creationId xmlns:a16="http://schemas.microsoft.com/office/drawing/2014/main" xmlns="" id="{036D77F0-14EC-4D87-94B9-DB397839AB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66019680"/>
          <a:ext cx="9982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209</xdr:row>
      <xdr:rowOff>30480</xdr:rowOff>
    </xdr:from>
    <xdr:to>
      <xdr:col>4</xdr:col>
      <xdr:colOff>1036320</xdr:colOff>
      <xdr:row>210</xdr:row>
      <xdr:rowOff>45720</xdr:rowOff>
    </xdr:to>
    <xdr:pic>
      <xdr:nvPicPr>
        <xdr:cNvPr id="4211398" name="Рисунок 292">
          <a:extLst>
            <a:ext uri="{FF2B5EF4-FFF2-40B4-BE49-F238E27FC236}">
              <a16:creationId xmlns:a16="http://schemas.microsoft.com/office/drawing/2014/main" xmlns="" id="{F271C9FC-6777-4421-8B7C-900DBB74CF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58946" b="-27917"/>
        <a:stretch>
          <a:fillRect/>
        </a:stretch>
      </xdr:blipFill>
      <xdr:spPr bwMode="auto">
        <a:xfrm>
          <a:off x="2994660" y="66332100"/>
          <a:ext cx="99060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60960</xdr:colOff>
      <xdr:row>207</xdr:row>
      <xdr:rowOff>15240</xdr:rowOff>
    </xdr:from>
    <xdr:to>
      <xdr:col>4</xdr:col>
      <xdr:colOff>1043940</xdr:colOff>
      <xdr:row>207</xdr:row>
      <xdr:rowOff>274320</xdr:rowOff>
    </xdr:to>
    <xdr:pic>
      <xdr:nvPicPr>
        <xdr:cNvPr id="4211399" name="Рисунок 291">
          <a:extLst>
            <a:ext uri="{FF2B5EF4-FFF2-40B4-BE49-F238E27FC236}">
              <a16:creationId xmlns:a16="http://schemas.microsoft.com/office/drawing/2014/main" xmlns="" id="{8AA15234-CC27-4531-B8F3-CE54141BA5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65692020"/>
          <a:ext cx="98298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45720</xdr:colOff>
      <xdr:row>211</xdr:row>
      <xdr:rowOff>30480</xdr:rowOff>
    </xdr:from>
    <xdr:to>
      <xdr:col>4</xdr:col>
      <xdr:colOff>1028700</xdr:colOff>
      <xdr:row>211</xdr:row>
      <xdr:rowOff>289560</xdr:rowOff>
    </xdr:to>
    <xdr:pic>
      <xdr:nvPicPr>
        <xdr:cNvPr id="4211400" name="Рисунок 293">
          <a:extLst>
            <a:ext uri="{FF2B5EF4-FFF2-40B4-BE49-F238E27FC236}">
              <a16:creationId xmlns:a16="http://schemas.microsoft.com/office/drawing/2014/main" xmlns="" id="{8AF01AD5-FF4D-42F2-9AF7-BDEEB96150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66956940"/>
          <a:ext cx="98298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119</xdr:row>
      <xdr:rowOff>38100</xdr:rowOff>
    </xdr:from>
    <xdr:to>
      <xdr:col>3</xdr:col>
      <xdr:colOff>1310640</xdr:colOff>
      <xdr:row>128</xdr:row>
      <xdr:rowOff>152399</xdr:rowOff>
    </xdr:to>
    <xdr:pic>
      <xdr:nvPicPr>
        <xdr:cNvPr id="4211401" name="Рисунок 1">
          <a:extLst>
            <a:ext uri="{FF2B5EF4-FFF2-40B4-BE49-F238E27FC236}">
              <a16:creationId xmlns:a16="http://schemas.microsoft.com/office/drawing/2014/main" xmlns="" id="{46C1B616-6F0D-4862-A72F-DA6D7E632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" y="40439340"/>
          <a:ext cx="131826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136</xdr:row>
      <xdr:rowOff>83820</xdr:rowOff>
    </xdr:from>
    <xdr:to>
      <xdr:col>3</xdr:col>
      <xdr:colOff>1468755</xdr:colOff>
      <xdr:row>147</xdr:row>
      <xdr:rowOff>129540</xdr:rowOff>
    </xdr:to>
    <xdr:pic>
      <xdr:nvPicPr>
        <xdr:cNvPr id="4211402" name="Рисунок 2">
          <a:extLst>
            <a:ext uri="{FF2B5EF4-FFF2-40B4-BE49-F238E27FC236}">
              <a16:creationId xmlns:a16="http://schemas.microsoft.com/office/drawing/2014/main" xmlns="" id="{FB2D6B20-D393-4730-84A6-4CC3EF365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43723560"/>
          <a:ext cx="1409700" cy="2141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43479</xdr:colOff>
      <xdr:row>155</xdr:row>
      <xdr:rowOff>62753</xdr:rowOff>
    </xdr:from>
    <xdr:to>
      <xdr:col>3</xdr:col>
      <xdr:colOff>1470324</xdr:colOff>
      <xdr:row>165</xdr:row>
      <xdr:rowOff>136713</xdr:rowOff>
    </xdr:to>
    <xdr:pic>
      <xdr:nvPicPr>
        <xdr:cNvPr id="4211403" name="Рисунок 3">
          <a:extLst>
            <a:ext uri="{FF2B5EF4-FFF2-40B4-BE49-F238E27FC236}">
              <a16:creationId xmlns:a16="http://schemas.microsoft.com/office/drawing/2014/main" xmlns="" id="{C2D47901-0E3D-4684-88F1-244D8C9E5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7879" y="47279859"/>
          <a:ext cx="1432560" cy="19489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</xdr:colOff>
      <xdr:row>175</xdr:row>
      <xdr:rowOff>182880</xdr:rowOff>
    </xdr:from>
    <xdr:to>
      <xdr:col>3</xdr:col>
      <xdr:colOff>1447800</xdr:colOff>
      <xdr:row>187</xdr:row>
      <xdr:rowOff>15240</xdr:rowOff>
    </xdr:to>
    <xdr:pic>
      <xdr:nvPicPr>
        <xdr:cNvPr id="4211404" name="Рисунок 4">
          <a:extLst>
            <a:ext uri="{FF2B5EF4-FFF2-40B4-BE49-F238E27FC236}">
              <a16:creationId xmlns:a16="http://schemas.microsoft.com/office/drawing/2014/main" xmlns="" id="{0D8FF79E-3D97-4C55-AA5D-0A93E07A7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37260" y="50680620"/>
          <a:ext cx="1424940" cy="2125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609600</xdr:colOff>
      <xdr:row>196</xdr:row>
      <xdr:rowOff>106680</xdr:rowOff>
    </xdr:from>
    <xdr:to>
      <xdr:col>3</xdr:col>
      <xdr:colOff>1466850</xdr:colOff>
      <xdr:row>198</xdr:row>
      <xdr:rowOff>401955</xdr:rowOff>
    </xdr:to>
    <xdr:pic>
      <xdr:nvPicPr>
        <xdr:cNvPr id="4211405" name="Рисунок 1">
          <a:extLst>
            <a:ext uri="{FF2B5EF4-FFF2-40B4-BE49-F238E27FC236}">
              <a16:creationId xmlns:a16="http://schemas.microsoft.com/office/drawing/2014/main" xmlns="" id="{9FDEE181-A87A-44F5-BFD3-AF0B2C80C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588" t="9009" b="15359"/>
        <a:stretch>
          <a:fillRect/>
        </a:stretch>
      </xdr:blipFill>
      <xdr:spPr bwMode="auto">
        <a:xfrm>
          <a:off x="1524000" y="56479440"/>
          <a:ext cx="84582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198120</xdr:colOff>
      <xdr:row>196</xdr:row>
      <xdr:rowOff>228600</xdr:rowOff>
    </xdr:from>
    <xdr:to>
      <xdr:col>3</xdr:col>
      <xdr:colOff>647700</xdr:colOff>
      <xdr:row>198</xdr:row>
      <xdr:rowOff>247650</xdr:rowOff>
    </xdr:to>
    <xdr:pic>
      <xdr:nvPicPr>
        <xdr:cNvPr id="4211406" name="Рисунок 100">
          <a:extLst>
            <a:ext uri="{FF2B5EF4-FFF2-40B4-BE49-F238E27FC236}">
              <a16:creationId xmlns:a16="http://schemas.microsoft.com/office/drawing/2014/main" xmlns="" id="{6CA61B49-564C-4A1F-8300-521FD8DE3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261" t="15627" r="54684" b="23608"/>
        <a:stretch>
          <a:fillRect/>
        </a:stretch>
      </xdr:blipFill>
      <xdr:spPr bwMode="auto">
        <a:xfrm>
          <a:off x="1112520" y="56601360"/>
          <a:ext cx="449580" cy="1531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990600</xdr:colOff>
      <xdr:row>196</xdr:row>
      <xdr:rowOff>220980</xdr:rowOff>
    </xdr:from>
    <xdr:to>
      <xdr:col>3</xdr:col>
      <xdr:colOff>1577340</xdr:colOff>
      <xdr:row>198</xdr:row>
      <xdr:rowOff>586740</xdr:rowOff>
    </xdr:to>
    <xdr:pic>
      <xdr:nvPicPr>
        <xdr:cNvPr id="4211407" name="Рисунок 55" descr="Mort.lock PC stst.matt   55/20">
          <a:extLst>
            <a:ext uri="{FF2B5EF4-FFF2-40B4-BE49-F238E27FC236}">
              <a16:creationId xmlns:a16="http://schemas.microsoft.com/office/drawing/2014/main" xmlns="" id="{F9EFB8AC-3C33-430E-B4BE-6FA9E9AB0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7607" r="34015"/>
        <a:stretch>
          <a:fillRect/>
        </a:stretch>
      </xdr:blipFill>
      <xdr:spPr bwMode="auto">
        <a:xfrm>
          <a:off x="1905000" y="56593740"/>
          <a:ext cx="594360" cy="1889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1196340</xdr:colOff>
      <xdr:row>196</xdr:row>
      <xdr:rowOff>381000</xdr:rowOff>
    </xdr:from>
    <xdr:to>
      <xdr:col>3</xdr:col>
      <xdr:colOff>1920240</xdr:colOff>
      <xdr:row>198</xdr:row>
      <xdr:rowOff>742950</xdr:rowOff>
    </xdr:to>
    <xdr:pic>
      <xdr:nvPicPr>
        <xdr:cNvPr id="4211408" name="Рисунок 2">
          <a:extLst>
            <a:ext uri="{FF2B5EF4-FFF2-40B4-BE49-F238E27FC236}">
              <a16:creationId xmlns:a16="http://schemas.microsoft.com/office/drawing/2014/main" xmlns="" id="{4EEED1C5-FFEF-41C3-ADB2-6AF76F129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10740" y="56753760"/>
          <a:ext cx="723900" cy="1874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199</xdr:row>
      <xdr:rowOff>144780</xdr:rowOff>
    </xdr:from>
    <xdr:to>
      <xdr:col>3</xdr:col>
      <xdr:colOff>1123950</xdr:colOff>
      <xdr:row>200</xdr:row>
      <xdr:rowOff>821057</xdr:rowOff>
    </xdr:to>
    <xdr:pic>
      <xdr:nvPicPr>
        <xdr:cNvPr id="4211409" name="Рисунок 55" descr="Mort.lock PC stst.matt   55/20">
          <a:extLst>
            <a:ext uri="{FF2B5EF4-FFF2-40B4-BE49-F238E27FC236}">
              <a16:creationId xmlns:a16="http://schemas.microsoft.com/office/drawing/2014/main" xmlns="" id="{453F90D2-9DD2-4947-B1C8-D1BF67162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7862" r="34015"/>
        <a:stretch>
          <a:fillRect/>
        </a:stretch>
      </xdr:blipFill>
      <xdr:spPr bwMode="auto">
        <a:xfrm>
          <a:off x="1150620" y="58803540"/>
          <a:ext cx="87630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693420</xdr:colOff>
      <xdr:row>199</xdr:row>
      <xdr:rowOff>266700</xdr:rowOff>
    </xdr:from>
    <xdr:to>
      <xdr:col>3</xdr:col>
      <xdr:colOff>1539240</xdr:colOff>
      <xdr:row>200</xdr:row>
      <xdr:rowOff>952502</xdr:rowOff>
    </xdr:to>
    <xdr:pic>
      <xdr:nvPicPr>
        <xdr:cNvPr id="4211410" name="Рисунок 1">
          <a:extLst>
            <a:ext uri="{FF2B5EF4-FFF2-40B4-BE49-F238E27FC236}">
              <a16:creationId xmlns:a16="http://schemas.microsoft.com/office/drawing/2014/main" xmlns="" id="{1A43E257-44F1-41B4-AD25-044F09703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588" t="9009" b="15359"/>
        <a:stretch>
          <a:fillRect/>
        </a:stretch>
      </xdr:blipFill>
      <xdr:spPr bwMode="auto">
        <a:xfrm>
          <a:off x="1607820" y="58925460"/>
          <a:ext cx="85344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960120</xdr:colOff>
      <xdr:row>199</xdr:row>
      <xdr:rowOff>426720</xdr:rowOff>
    </xdr:from>
    <xdr:to>
      <xdr:col>3</xdr:col>
      <xdr:colOff>1653540</xdr:colOff>
      <xdr:row>200</xdr:row>
      <xdr:rowOff>1049657</xdr:rowOff>
    </xdr:to>
    <xdr:pic>
      <xdr:nvPicPr>
        <xdr:cNvPr id="4211411" name="Рисунок 2">
          <a:extLst>
            <a:ext uri="{FF2B5EF4-FFF2-40B4-BE49-F238E27FC236}">
              <a16:creationId xmlns:a16="http://schemas.microsoft.com/office/drawing/2014/main" xmlns="" id="{493B008F-901E-4CA8-8AA0-A5990DFA0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74520" y="59085480"/>
          <a:ext cx="701040" cy="1775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441960</xdr:colOff>
      <xdr:row>18</xdr:row>
      <xdr:rowOff>190500</xdr:rowOff>
    </xdr:from>
    <xdr:to>
      <xdr:col>3</xdr:col>
      <xdr:colOff>1390650</xdr:colOff>
      <xdr:row>24</xdr:row>
      <xdr:rowOff>95250</xdr:rowOff>
    </xdr:to>
    <xdr:pic>
      <xdr:nvPicPr>
        <xdr:cNvPr id="4211412" name="Рисунок 1">
          <a:extLst>
            <a:ext uri="{FF2B5EF4-FFF2-40B4-BE49-F238E27FC236}">
              <a16:creationId xmlns:a16="http://schemas.microsoft.com/office/drawing/2014/main" xmlns="" id="{C32E978E-EED1-449C-A1C5-AC8278D43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6360" y="11064240"/>
          <a:ext cx="937260" cy="176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693420</xdr:colOff>
      <xdr:row>79</xdr:row>
      <xdr:rowOff>53340</xdr:rowOff>
    </xdr:from>
    <xdr:to>
      <xdr:col>3</xdr:col>
      <xdr:colOff>1202055</xdr:colOff>
      <xdr:row>84</xdr:row>
      <xdr:rowOff>158003</xdr:rowOff>
    </xdr:to>
    <xdr:pic>
      <xdr:nvPicPr>
        <xdr:cNvPr id="4211413" name="Рисунок 2">
          <a:extLst>
            <a:ext uri="{FF2B5EF4-FFF2-40B4-BE49-F238E27FC236}">
              <a16:creationId xmlns:a16="http://schemas.microsoft.com/office/drawing/2014/main" xmlns="" id="{F27B4790-F0F0-46F0-B37C-B61CBA73C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07820" y="32941260"/>
          <a:ext cx="518160" cy="1744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723900</xdr:colOff>
      <xdr:row>33</xdr:row>
      <xdr:rowOff>30480</xdr:rowOff>
    </xdr:from>
    <xdr:to>
      <xdr:col>3</xdr:col>
      <xdr:colOff>1234440</xdr:colOff>
      <xdr:row>38</xdr:row>
      <xdr:rowOff>57150</xdr:rowOff>
    </xdr:to>
    <xdr:pic>
      <xdr:nvPicPr>
        <xdr:cNvPr id="4211414" name="Рисунок 3">
          <a:extLst>
            <a:ext uri="{FF2B5EF4-FFF2-40B4-BE49-F238E27FC236}">
              <a16:creationId xmlns:a16="http://schemas.microsoft.com/office/drawing/2014/main" xmlns="" id="{88366A06-9494-44B4-BD79-21AA5C351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38300" y="15590520"/>
          <a:ext cx="518160" cy="1577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556260</xdr:colOff>
      <xdr:row>25</xdr:row>
      <xdr:rowOff>274320</xdr:rowOff>
    </xdr:from>
    <xdr:to>
      <xdr:col>3</xdr:col>
      <xdr:colOff>1278255</xdr:colOff>
      <xdr:row>31</xdr:row>
      <xdr:rowOff>53340</xdr:rowOff>
    </xdr:to>
    <xdr:pic>
      <xdr:nvPicPr>
        <xdr:cNvPr id="4211415" name="Рисунок 4">
          <a:extLst>
            <a:ext uri="{FF2B5EF4-FFF2-40B4-BE49-F238E27FC236}">
              <a16:creationId xmlns:a16="http://schemas.microsoft.com/office/drawing/2014/main" xmlns="" id="{65F49D78-47B1-40C2-BBC5-821064181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70660" y="13335000"/>
          <a:ext cx="731520" cy="165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548640</xdr:colOff>
      <xdr:row>59</xdr:row>
      <xdr:rowOff>68580</xdr:rowOff>
    </xdr:from>
    <xdr:to>
      <xdr:col>3</xdr:col>
      <xdr:colOff>1390650</xdr:colOff>
      <xdr:row>64</xdr:row>
      <xdr:rowOff>209550</xdr:rowOff>
    </xdr:to>
    <xdr:pic>
      <xdr:nvPicPr>
        <xdr:cNvPr id="4211416" name="Рисунок 5">
          <a:extLst>
            <a:ext uri="{FF2B5EF4-FFF2-40B4-BE49-F238E27FC236}">
              <a16:creationId xmlns:a16="http://schemas.microsoft.com/office/drawing/2014/main" xmlns="" id="{3AB1FDB7-B9A5-4694-8FAE-10DAC289C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63040" y="28841700"/>
          <a:ext cx="830580" cy="1691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655320</xdr:colOff>
      <xdr:row>66</xdr:row>
      <xdr:rowOff>121920</xdr:rowOff>
    </xdr:from>
    <xdr:to>
      <xdr:col>3</xdr:col>
      <xdr:colOff>1240155</xdr:colOff>
      <xdr:row>77</xdr:row>
      <xdr:rowOff>114300</xdr:rowOff>
    </xdr:to>
    <xdr:pic>
      <xdr:nvPicPr>
        <xdr:cNvPr id="4211417" name="Рисунок 7">
          <a:extLst>
            <a:ext uri="{FF2B5EF4-FFF2-40B4-BE49-F238E27FC236}">
              <a16:creationId xmlns:a16="http://schemas.microsoft.com/office/drawing/2014/main" xmlns="" id="{CFD366CA-F7E4-4EA7-8F00-F3A5185B5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9720" y="30929580"/>
          <a:ext cx="59436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112</xdr:row>
      <xdr:rowOff>190500</xdr:rowOff>
    </xdr:from>
    <xdr:to>
      <xdr:col>3</xdr:col>
      <xdr:colOff>1958340</xdr:colOff>
      <xdr:row>114</xdr:row>
      <xdr:rowOff>472440</xdr:rowOff>
    </xdr:to>
    <xdr:pic>
      <xdr:nvPicPr>
        <xdr:cNvPr id="4211418" name="Рисунок 219">
          <a:extLst>
            <a:ext uri="{FF2B5EF4-FFF2-40B4-BE49-F238E27FC236}">
              <a16:creationId xmlns:a16="http://schemas.microsoft.com/office/drawing/2014/main" xmlns="" id="{614BA343-BB05-4E02-A689-C2DFC6167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flipH="1">
          <a:off x="982980" y="38000940"/>
          <a:ext cx="1897380" cy="1501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320040</xdr:rowOff>
    </xdr:to>
    <xdr:pic>
      <xdr:nvPicPr>
        <xdr:cNvPr id="4211419" name="Рисунок 200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xmlns="" id="{D18C4FC5-C2E7-4606-A09F-2B522F06B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323850</xdr:rowOff>
    </xdr:to>
    <xdr:pic>
      <xdr:nvPicPr>
        <xdr:cNvPr id="4211420" name="Рисунок 201" descr="http://intranet.hkg.hafele.corp/international/bilder/Haefele_Logo_4c_CMYK_n_2mm.png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xmlns="" id="{850393C7-A0AD-49CE-B5A1-DD758A7EF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8</xdr:row>
      <xdr:rowOff>45720</xdr:rowOff>
    </xdr:from>
    <xdr:to>
      <xdr:col>4</xdr:col>
      <xdr:colOff>1028700</xdr:colOff>
      <xdr:row>8</xdr:row>
      <xdr:rowOff>472440</xdr:rowOff>
    </xdr:to>
    <xdr:pic>
      <xdr:nvPicPr>
        <xdr:cNvPr id="4211421" name="Рисунок 1">
          <a:extLst>
            <a:ext uri="{FF2B5EF4-FFF2-40B4-BE49-F238E27FC236}">
              <a16:creationId xmlns:a16="http://schemas.microsoft.com/office/drawing/2014/main" xmlns="" id="{BD086962-D865-4B2F-8B18-08E11FC63F28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3863340"/>
          <a:ext cx="982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15</xdr:row>
      <xdr:rowOff>38100</xdr:rowOff>
    </xdr:from>
    <xdr:to>
      <xdr:col>4</xdr:col>
      <xdr:colOff>1028700</xdr:colOff>
      <xdr:row>15</xdr:row>
      <xdr:rowOff>476250</xdr:rowOff>
    </xdr:to>
    <xdr:pic>
      <xdr:nvPicPr>
        <xdr:cNvPr id="4211422" name="Рисунок 1">
          <a:extLst>
            <a:ext uri="{FF2B5EF4-FFF2-40B4-BE49-F238E27FC236}">
              <a16:creationId xmlns:a16="http://schemas.microsoft.com/office/drawing/2014/main" xmlns="" id="{21F33D58-D812-499A-82D5-2B6416416CCA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376160"/>
          <a:ext cx="982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24</xdr:row>
      <xdr:rowOff>38100</xdr:rowOff>
    </xdr:from>
    <xdr:to>
      <xdr:col>4</xdr:col>
      <xdr:colOff>1028700</xdr:colOff>
      <xdr:row>24</xdr:row>
      <xdr:rowOff>287655</xdr:rowOff>
    </xdr:to>
    <xdr:pic>
      <xdr:nvPicPr>
        <xdr:cNvPr id="4211423" name="Рисунок 203">
          <a:extLst>
            <a:ext uri="{FF2B5EF4-FFF2-40B4-BE49-F238E27FC236}">
              <a16:creationId xmlns:a16="http://schemas.microsoft.com/office/drawing/2014/main" xmlns="" id="{4AEB511F-6D6A-40B8-A9AB-FD16AB722AB3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12786360"/>
          <a:ext cx="98298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31</xdr:row>
      <xdr:rowOff>38100</xdr:rowOff>
    </xdr:from>
    <xdr:to>
      <xdr:col>4</xdr:col>
      <xdr:colOff>1028700</xdr:colOff>
      <xdr:row>31</xdr:row>
      <xdr:rowOff>304800</xdr:rowOff>
    </xdr:to>
    <xdr:pic>
      <xdr:nvPicPr>
        <xdr:cNvPr id="4211424" name="Рисунок 204">
          <a:extLst>
            <a:ext uri="{FF2B5EF4-FFF2-40B4-BE49-F238E27FC236}">
              <a16:creationId xmlns:a16="http://schemas.microsoft.com/office/drawing/2014/main" xmlns="" id="{DBC32698-E600-4639-BAE4-2F701AD37988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14973300"/>
          <a:ext cx="98298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38</xdr:row>
      <xdr:rowOff>15240</xdr:rowOff>
    </xdr:from>
    <xdr:to>
      <xdr:col>4</xdr:col>
      <xdr:colOff>1028700</xdr:colOff>
      <xdr:row>38</xdr:row>
      <xdr:rowOff>281940</xdr:rowOff>
    </xdr:to>
    <xdr:pic>
      <xdr:nvPicPr>
        <xdr:cNvPr id="4211425" name="Рисунок 204">
          <a:extLst>
            <a:ext uri="{FF2B5EF4-FFF2-40B4-BE49-F238E27FC236}">
              <a16:creationId xmlns:a16="http://schemas.microsoft.com/office/drawing/2014/main" xmlns="" id="{955DC9F4-C9E6-40B1-A70C-1030A2511F12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17137380"/>
          <a:ext cx="98298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</xdr:colOff>
      <xdr:row>49</xdr:row>
      <xdr:rowOff>60960</xdr:rowOff>
    </xdr:from>
    <xdr:to>
      <xdr:col>4</xdr:col>
      <xdr:colOff>1043940</xdr:colOff>
      <xdr:row>49</xdr:row>
      <xdr:rowOff>478155</xdr:rowOff>
    </xdr:to>
    <xdr:pic>
      <xdr:nvPicPr>
        <xdr:cNvPr id="4211426" name="Рисунок 206">
          <a:extLst>
            <a:ext uri="{FF2B5EF4-FFF2-40B4-BE49-F238E27FC236}">
              <a16:creationId xmlns:a16="http://schemas.microsoft.com/office/drawing/2014/main" xmlns="" id="{B8CF061E-7B63-4B5B-A875-C757CFA00FF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21762720"/>
          <a:ext cx="982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56</xdr:row>
      <xdr:rowOff>60960</xdr:rowOff>
    </xdr:from>
    <xdr:to>
      <xdr:col>4</xdr:col>
      <xdr:colOff>1028700</xdr:colOff>
      <xdr:row>56</xdr:row>
      <xdr:rowOff>478155</xdr:rowOff>
    </xdr:to>
    <xdr:pic>
      <xdr:nvPicPr>
        <xdr:cNvPr id="4211427" name="Рисунок 206">
          <a:extLst>
            <a:ext uri="{FF2B5EF4-FFF2-40B4-BE49-F238E27FC236}">
              <a16:creationId xmlns:a16="http://schemas.microsoft.com/office/drawing/2014/main" xmlns="" id="{E498C0DD-BAD3-44D4-A92B-CD0D77344AA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25283160"/>
          <a:ext cx="982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64</xdr:row>
      <xdr:rowOff>45720</xdr:rowOff>
    </xdr:from>
    <xdr:to>
      <xdr:col>4</xdr:col>
      <xdr:colOff>1028700</xdr:colOff>
      <xdr:row>64</xdr:row>
      <xdr:rowOff>304800</xdr:rowOff>
    </xdr:to>
    <xdr:pic>
      <xdr:nvPicPr>
        <xdr:cNvPr id="4211428" name="Рисунок 208">
          <a:extLst>
            <a:ext uri="{FF2B5EF4-FFF2-40B4-BE49-F238E27FC236}">
              <a16:creationId xmlns:a16="http://schemas.microsoft.com/office/drawing/2014/main" xmlns="" id="{D51E04A1-E49D-440C-953A-61D61061CA8E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30380940"/>
          <a:ext cx="98298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30480</xdr:colOff>
      <xdr:row>77</xdr:row>
      <xdr:rowOff>38100</xdr:rowOff>
    </xdr:from>
    <xdr:to>
      <xdr:col>4</xdr:col>
      <xdr:colOff>1005840</xdr:colOff>
      <xdr:row>78</xdr:row>
      <xdr:rowOff>135255</xdr:rowOff>
    </xdr:to>
    <xdr:pic>
      <xdr:nvPicPr>
        <xdr:cNvPr id="4211429" name="Рисунок 208">
          <a:extLst>
            <a:ext uri="{FF2B5EF4-FFF2-40B4-BE49-F238E27FC236}">
              <a16:creationId xmlns:a16="http://schemas.microsoft.com/office/drawing/2014/main" xmlns="" id="{AEC8B519-8568-49DB-8C86-DAFCBE7D112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9420" y="32605980"/>
          <a:ext cx="98298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35859</xdr:colOff>
      <xdr:row>169</xdr:row>
      <xdr:rowOff>71717</xdr:rowOff>
    </xdr:from>
    <xdr:to>
      <xdr:col>4</xdr:col>
      <xdr:colOff>1013124</xdr:colOff>
      <xdr:row>171</xdr:row>
      <xdr:rowOff>131444</xdr:rowOff>
    </xdr:to>
    <xdr:pic>
      <xdr:nvPicPr>
        <xdr:cNvPr id="210" name="Рисунок 1">
          <a:extLst>
            <a:ext uri="{FF2B5EF4-FFF2-40B4-BE49-F238E27FC236}">
              <a16:creationId xmlns:a16="http://schemas.microsoft.com/office/drawing/2014/main" xmlns="" id="{754AE815-A2B0-463F-A104-B34B54EBBD7F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5247" y="49924446"/>
          <a:ext cx="9829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577230</xdr:colOff>
      <xdr:row>91</xdr:row>
      <xdr:rowOff>73456</xdr:rowOff>
    </xdr:from>
    <xdr:to>
      <xdr:col>3</xdr:col>
      <xdr:colOff>1349236</xdr:colOff>
      <xdr:row>96</xdr:row>
      <xdr:rowOff>421672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46FA3AE7-17EE-415C-8A1B-8A5995C3A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84906" y="37893309"/>
          <a:ext cx="760576" cy="2869538"/>
        </a:xfrm>
        <a:prstGeom prst="rect">
          <a:avLst/>
        </a:prstGeom>
      </xdr:spPr>
    </xdr:pic>
    <xdr:clientData/>
  </xdr:twoCellAnchor>
  <xdr:twoCellAnchor editAs="oneCell">
    <xdr:from>
      <xdr:col>3</xdr:col>
      <xdr:colOff>602319</xdr:colOff>
      <xdr:row>85</xdr:row>
      <xdr:rowOff>106454</xdr:rowOff>
    </xdr:from>
    <xdr:to>
      <xdr:col>3</xdr:col>
      <xdr:colOff>1350982</xdr:colOff>
      <xdr:row>90</xdr:row>
      <xdr:rowOff>441449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E014FEB2-EAE5-412F-A7CC-4DC0B8B17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7605" y="34940740"/>
          <a:ext cx="763903" cy="2858031"/>
        </a:xfrm>
        <a:prstGeom prst="rect">
          <a:avLst/>
        </a:prstGeom>
      </xdr:spPr>
    </xdr:pic>
    <xdr:clientData/>
  </xdr:twoCellAnchor>
  <xdr:twoCellAnchor>
    <xdr:from>
      <xdr:col>4</xdr:col>
      <xdr:colOff>50646</xdr:colOff>
      <xdr:row>86</xdr:row>
      <xdr:rowOff>51155</xdr:rowOff>
    </xdr:from>
    <xdr:to>
      <xdr:col>4</xdr:col>
      <xdr:colOff>1035647</xdr:colOff>
      <xdr:row>86</xdr:row>
      <xdr:rowOff>482974</xdr:rowOff>
    </xdr:to>
    <xdr:pic>
      <xdr:nvPicPr>
        <xdr:cNvPr id="219" name="Рисунок 248">
          <a:extLst>
            <a:ext uri="{FF2B5EF4-FFF2-40B4-BE49-F238E27FC236}">
              <a16:creationId xmlns:a16="http://schemas.microsoft.com/office/drawing/2014/main" xmlns="" id="{A7854F81-D283-4F2E-AD8B-7053BC6499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7793" y="35349684"/>
          <a:ext cx="985001" cy="4318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50646</xdr:colOff>
      <xdr:row>86</xdr:row>
      <xdr:rowOff>51155</xdr:rowOff>
    </xdr:from>
    <xdr:to>
      <xdr:col>4</xdr:col>
      <xdr:colOff>1033742</xdr:colOff>
      <xdr:row>86</xdr:row>
      <xdr:rowOff>475354</xdr:rowOff>
    </xdr:to>
    <xdr:pic>
      <xdr:nvPicPr>
        <xdr:cNvPr id="223" name="Рисунок 248">
          <a:extLst>
            <a:ext uri="{FF2B5EF4-FFF2-40B4-BE49-F238E27FC236}">
              <a16:creationId xmlns:a16="http://schemas.microsoft.com/office/drawing/2014/main" xmlns="" id="{6F72C588-C7E8-41D2-AD44-18D6750BCD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7793" y="35349684"/>
          <a:ext cx="983096" cy="424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39418</xdr:colOff>
      <xdr:row>85</xdr:row>
      <xdr:rowOff>40586</xdr:rowOff>
    </xdr:from>
    <xdr:to>
      <xdr:col>4</xdr:col>
      <xdr:colOff>1037329</xdr:colOff>
      <xdr:row>89</xdr:row>
      <xdr:rowOff>463924</xdr:rowOff>
    </xdr:to>
    <xdr:grpSp>
      <xdr:nvGrpSpPr>
        <xdr:cNvPr id="6" name="Группа 5">
          <a:extLst>
            <a:ext uri="{FF2B5EF4-FFF2-40B4-BE49-F238E27FC236}">
              <a16:creationId xmlns:a16="http://schemas.microsoft.com/office/drawing/2014/main" xmlns="" id="{918076D2-7EEB-4C59-8A77-E6155ADBEF3A}"/>
            </a:ext>
          </a:extLst>
        </xdr:cNvPr>
        <xdr:cNvGrpSpPr/>
      </xdr:nvGrpSpPr>
      <xdr:grpSpPr>
        <a:xfrm>
          <a:off x="2919330" y="34902086"/>
          <a:ext cx="997911" cy="2440397"/>
          <a:chOff x="2986565" y="34834851"/>
          <a:chExt cx="997911" cy="2440397"/>
        </a:xfrm>
      </xdr:grpSpPr>
      <xdr:pic>
        <xdr:nvPicPr>
          <xdr:cNvPr id="218" name="Рисунок 247">
            <a:extLst>
              <a:ext uri="{FF2B5EF4-FFF2-40B4-BE49-F238E27FC236}">
                <a16:creationId xmlns:a16="http://schemas.microsoft.com/office/drawing/2014/main" xmlns="" id="{58F4EE47-08E4-4A31-B5F5-84704A6C7A94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86565" y="34834851"/>
            <a:ext cx="983096" cy="43562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1" name="Рисунок 250">
            <a:extLst>
              <a:ext uri="{FF2B5EF4-FFF2-40B4-BE49-F238E27FC236}">
                <a16:creationId xmlns:a16="http://schemas.microsoft.com/office/drawing/2014/main" xmlns="" id="{447EA08B-CE7D-47D5-A70C-C9383E1EAB35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97686" y="35839150"/>
            <a:ext cx="985001" cy="4394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4" name="Рисунок 248">
            <a:extLst>
              <a:ext uri="{FF2B5EF4-FFF2-40B4-BE49-F238E27FC236}">
                <a16:creationId xmlns:a16="http://schemas.microsoft.com/office/drawing/2014/main" xmlns="" id="{EBEE094F-73B1-44EA-9A67-C42001882BF6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3001603" y="35353494"/>
            <a:ext cx="977381" cy="4241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5" name="Рисунок 248">
            <a:extLst>
              <a:ext uri="{FF2B5EF4-FFF2-40B4-BE49-F238E27FC236}">
                <a16:creationId xmlns:a16="http://schemas.microsoft.com/office/drawing/2014/main" xmlns="" id="{C6DE2082-E426-43F6-AD9A-D694B337F1EE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60">
            <a:extLst>
              <a:ext uri="{BEBA8EAE-BF5A-486C-A8C5-ECC9F3942E4B}">
                <a14:imgProps xmlns:a14="http://schemas.microsoft.com/office/drawing/2010/main" xmlns="">
                  <a14:imgLayer r:embed="rId61">
                    <a14:imgEffect>
                      <a14:artisticBlur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3006986" y="36366899"/>
            <a:ext cx="969761" cy="41848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6" name="Рисунок 206">
            <a:extLst>
              <a:ext uri="{FF2B5EF4-FFF2-40B4-BE49-F238E27FC236}">
                <a16:creationId xmlns:a16="http://schemas.microsoft.com/office/drawing/2014/main" xmlns="" id="{BCD6EFB8-E890-4FAE-AA75-BD6E972D4AB0}"/>
              </a:ext>
            </a:extLst>
          </xdr:cNvPr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57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93876" y="36858053"/>
            <a:ext cx="990600" cy="41719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46141</xdr:colOff>
      <xdr:row>91</xdr:row>
      <xdr:rowOff>42828</xdr:rowOff>
    </xdr:from>
    <xdr:to>
      <xdr:col>4</xdr:col>
      <xdr:colOff>1045957</xdr:colOff>
      <xdr:row>95</xdr:row>
      <xdr:rowOff>468071</xdr:rowOff>
    </xdr:to>
    <xdr:grpSp>
      <xdr:nvGrpSpPr>
        <xdr:cNvPr id="228" name="Группа 227">
          <a:extLst>
            <a:ext uri="{FF2B5EF4-FFF2-40B4-BE49-F238E27FC236}">
              <a16:creationId xmlns:a16="http://schemas.microsoft.com/office/drawing/2014/main" xmlns="" id="{8C792E35-27D8-444A-B30E-E4455A93351D}"/>
            </a:ext>
          </a:extLst>
        </xdr:cNvPr>
        <xdr:cNvGrpSpPr/>
      </xdr:nvGrpSpPr>
      <xdr:grpSpPr>
        <a:xfrm>
          <a:off x="2926053" y="37929916"/>
          <a:ext cx="999816" cy="2442302"/>
          <a:chOff x="2986565" y="34834851"/>
          <a:chExt cx="997911" cy="2440397"/>
        </a:xfrm>
      </xdr:grpSpPr>
      <xdr:pic>
        <xdr:nvPicPr>
          <xdr:cNvPr id="229" name="Рисунок 247">
            <a:extLst>
              <a:ext uri="{FF2B5EF4-FFF2-40B4-BE49-F238E27FC236}">
                <a16:creationId xmlns:a16="http://schemas.microsoft.com/office/drawing/2014/main" xmlns="" id="{B5015FA0-0052-4E07-B9A9-D2E1DC3A3A39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86565" y="34834851"/>
            <a:ext cx="983096" cy="43562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0" name="Рисунок 250">
            <a:extLst>
              <a:ext uri="{FF2B5EF4-FFF2-40B4-BE49-F238E27FC236}">
                <a16:creationId xmlns:a16="http://schemas.microsoft.com/office/drawing/2014/main" xmlns="" id="{4CE2FA56-F386-4D60-8127-DB52A58FC6EC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97686" y="35839150"/>
            <a:ext cx="985001" cy="4394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1" name="Рисунок 248">
            <a:extLst>
              <a:ext uri="{FF2B5EF4-FFF2-40B4-BE49-F238E27FC236}">
                <a16:creationId xmlns:a16="http://schemas.microsoft.com/office/drawing/2014/main" xmlns="" id="{550BBA56-818E-4FED-884B-F58776657DAC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3001603" y="35353494"/>
            <a:ext cx="977381" cy="4241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2" name="Рисунок 248">
            <a:extLst>
              <a:ext uri="{FF2B5EF4-FFF2-40B4-BE49-F238E27FC236}">
                <a16:creationId xmlns:a16="http://schemas.microsoft.com/office/drawing/2014/main" xmlns="" id="{55562F09-FAA8-4C9A-B82B-F19B9F664DDF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60">
            <a:extLst>
              <a:ext uri="{BEBA8EAE-BF5A-486C-A8C5-ECC9F3942E4B}">
                <a14:imgProps xmlns:a14="http://schemas.microsoft.com/office/drawing/2010/main" xmlns="">
                  <a14:imgLayer r:embed="rId61">
                    <a14:imgEffect>
                      <a14:artisticBlur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3006986" y="36366899"/>
            <a:ext cx="969761" cy="41848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3" name="Рисунок 206">
            <a:extLst>
              <a:ext uri="{FF2B5EF4-FFF2-40B4-BE49-F238E27FC236}">
                <a16:creationId xmlns:a16="http://schemas.microsoft.com/office/drawing/2014/main" xmlns="" id="{AAF998ED-F3DB-474A-AA76-3FFC92FF9CE8}"/>
              </a:ext>
            </a:extLst>
          </xdr:cNvPr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57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93876" y="36858053"/>
            <a:ext cx="990600" cy="41719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32220</xdr:colOff>
      <xdr:row>97</xdr:row>
      <xdr:rowOff>7668</xdr:rowOff>
    </xdr:from>
    <xdr:to>
      <xdr:col>4</xdr:col>
      <xdr:colOff>1013439</xdr:colOff>
      <xdr:row>97</xdr:row>
      <xdr:rowOff>362607</xdr:rowOff>
    </xdr:to>
    <xdr:pic>
      <xdr:nvPicPr>
        <xdr:cNvPr id="237" name="Рисунок 247">
          <a:extLst>
            <a:ext uri="{FF2B5EF4-FFF2-40B4-BE49-F238E27FC236}">
              <a16:creationId xmlns:a16="http://schemas.microsoft.com/office/drawing/2014/main" xmlns="" id="{4AB10D53-41EA-41A3-90D9-AB6ED255E4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4970" y="41023783"/>
          <a:ext cx="981219" cy="3549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37704</xdr:colOff>
      <xdr:row>98</xdr:row>
      <xdr:rowOff>21236</xdr:rowOff>
    </xdr:from>
    <xdr:to>
      <xdr:col>4</xdr:col>
      <xdr:colOff>1022744</xdr:colOff>
      <xdr:row>98</xdr:row>
      <xdr:rowOff>364763</xdr:rowOff>
    </xdr:to>
    <xdr:pic>
      <xdr:nvPicPr>
        <xdr:cNvPr id="239" name="Рисунок 248">
          <a:extLst>
            <a:ext uri="{FF2B5EF4-FFF2-40B4-BE49-F238E27FC236}">
              <a16:creationId xmlns:a16="http://schemas.microsoft.com/office/drawing/2014/main" xmlns="" id="{5D4AAE89-7015-4EDE-B698-EA929701EE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0454" y="41418351"/>
          <a:ext cx="985040" cy="343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52602</xdr:colOff>
      <xdr:row>99</xdr:row>
      <xdr:rowOff>58147</xdr:rowOff>
    </xdr:from>
    <xdr:to>
      <xdr:col>4</xdr:col>
      <xdr:colOff>1024322</xdr:colOff>
      <xdr:row>99</xdr:row>
      <xdr:rowOff>365488</xdr:rowOff>
    </xdr:to>
    <xdr:pic>
      <xdr:nvPicPr>
        <xdr:cNvPr id="240" name="Рисунок 248">
          <a:extLst>
            <a:ext uri="{FF2B5EF4-FFF2-40B4-BE49-F238E27FC236}">
              <a16:creationId xmlns:a16="http://schemas.microsoft.com/office/drawing/2014/main" xmlns="" id="{A1955EB9-E354-411D-9450-732326EF9E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>
          <a:extLst>
            <a:ext uri="{BEBA8EAE-BF5A-486C-A8C5-ECC9F3942E4B}">
              <a14:imgProps xmlns:a14="http://schemas.microsoft.com/office/drawing/2010/main" xmlns="">
                <a14:imgLayer r:embed="rId61">
                  <a14:imgEffect>
                    <a14:artisticBlur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5352" y="41836262"/>
          <a:ext cx="971720" cy="307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35483</xdr:colOff>
      <xdr:row>100</xdr:row>
      <xdr:rowOff>39141</xdr:rowOff>
    </xdr:from>
    <xdr:to>
      <xdr:col>4</xdr:col>
      <xdr:colOff>1018477</xdr:colOff>
      <xdr:row>100</xdr:row>
      <xdr:rowOff>350910</xdr:rowOff>
    </xdr:to>
    <xdr:pic>
      <xdr:nvPicPr>
        <xdr:cNvPr id="241" name="Рисунок 206">
          <a:extLst>
            <a:ext uri="{FF2B5EF4-FFF2-40B4-BE49-F238E27FC236}">
              <a16:creationId xmlns:a16="http://schemas.microsoft.com/office/drawing/2014/main" xmlns="" id="{646EDDA6-E802-4AC7-BE4D-67623C5841E9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8233" y="42198256"/>
          <a:ext cx="982994" cy="3117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25393</xdr:colOff>
      <xdr:row>101</xdr:row>
      <xdr:rowOff>32053</xdr:rowOff>
    </xdr:from>
    <xdr:to>
      <xdr:col>4</xdr:col>
      <xdr:colOff>1023304</xdr:colOff>
      <xdr:row>105</xdr:row>
      <xdr:rowOff>356331</xdr:rowOff>
    </xdr:to>
    <xdr:grpSp>
      <xdr:nvGrpSpPr>
        <xdr:cNvPr id="242" name="Группа 241">
          <a:extLst>
            <a:ext uri="{FF2B5EF4-FFF2-40B4-BE49-F238E27FC236}">
              <a16:creationId xmlns:a16="http://schemas.microsoft.com/office/drawing/2014/main" xmlns="" id="{8D302733-813A-43F5-8173-5E2605AEE450}"/>
            </a:ext>
          </a:extLst>
        </xdr:cNvPr>
        <xdr:cNvGrpSpPr/>
      </xdr:nvGrpSpPr>
      <xdr:grpSpPr>
        <a:xfrm>
          <a:off x="2905305" y="42468729"/>
          <a:ext cx="997911" cy="1848278"/>
          <a:chOff x="2986565" y="34834851"/>
          <a:chExt cx="997911" cy="2440397"/>
        </a:xfrm>
      </xdr:grpSpPr>
      <xdr:pic>
        <xdr:nvPicPr>
          <xdr:cNvPr id="243" name="Рисунок 247">
            <a:extLst>
              <a:ext uri="{FF2B5EF4-FFF2-40B4-BE49-F238E27FC236}">
                <a16:creationId xmlns:a16="http://schemas.microsoft.com/office/drawing/2014/main" xmlns="" id="{02D88A3E-5086-4346-A816-FD95902C790C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86565" y="34834851"/>
            <a:ext cx="983096" cy="43562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4" name="Рисунок 250">
            <a:extLst>
              <a:ext uri="{FF2B5EF4-FFF2-40B4-BE49-F238E27FC236}">
                <a16:creationId xmlns:a16="http://schemas.microsoft.com/office/drawing/2014/main" xmlns="" id="{AF425771-E231-4E08-9917-D7D8DD106223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97686" y="35839150"/>
            <a:ext cx="985001" cy="43943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5" name="Рисунок 248">
            <a:extLst>
              <a:ext uri="{FF2B5EF4-FFF2-40B4-BE49-F238E27FC236}">
                <a16:creationId xmlns:a16="http://schemas.microsoft.com/office/drawing/2014/main" xmlns="" id="{C1DED5B9-7F71-49FC-9A78-63FA19883D42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3001603" y="35353494"/>
            <a:ext cx="977381" cy="4241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6" name="Рисунок 248">
            <a:extLst>
              <a:ext uri="{FF2B5EF4-FFF2-40B4-BE49-F238E27FC236}">
                <a16:creationId xmlns:a16="http://schemas.microsoft.com/office/drawing/2014/main" xmlns="" id="{7D1E7F2A-96EE-449C-81E7-186BA648FC11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60">
            <a:extLst>
              <a:ext uri="{BEBA8EAE-BF5A-486C-A8C5-ECC9F3942E4B}">
                <a14:imgProps xmlns:a14="http://schemas.microsoft.com/office/drawing/2010/main" xmlns="">
                  <a14:imgLayer r:embed="rId61">
                    <a14:imgEffect>
                      <a14:artisticBlur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3006986" y="36366899"/>
            <a:ext cx="969761" cy="41848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7" name="Рисунок 206">
            <a:extLst>
              <a:ext uri="{FF2B5EF4-FFF2-40B4-BE49-F238E27FC236}">
                <a16:creationId xmlns:a16="http://schemas.microsoft.com/office/drawing/2014/main" xmlns="" id="{B32194B1-0B85-44EF-AC22-62B5324E2026}"/>
              </a:ext>
            </a:extLst>
          </xdr:cNvPr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57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2993876" y="36858053"/>
            <a:ext cx="990600" cy="41719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3</xdr:col>
      <xdr:colOff>799091</xdr:colOff>
      <xdr:row>101</xdr:row>
      <xdr:rowOff>296155</xdr:rowOff>
    </xdr:from>
    <xdr:to>
      <xdr:col>3</xdr:col>
      <xdr:colOff>1150620</xdr:colOff>
      <xdr:row>105</xdr:row>
      <xdr:rowOff>200057</xdr:rowOff>
    </xdr:to>
    <xdr:pic>
      <xdr:nvPicPr>
        <xdr:cNvPr id="248" name="Рисунок 2">
          <a:extLst>
            <a:ext uri="{FF2B5EF4-FFF2-40B4-BE49-F238E27FC236}">
              <a16:creationId xmlns:a16="http://schemas.microsoft.com/office/drawing/2014/main" xmlns="" id="{C44256C2-ADF6-40BE-A766-ABEB66CE8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3491" y="42787180"/>
          <a:ext cx="351529" cy="1427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685799</xdr:colOff>
      <xdr:row>97</xdr:row>
      <xdr:rowOff>59433</xdr:rowOff>
    </xdr:from>
    <xdr:to>
      <xdr:col>3</xdr:col>
      <xdr:colOff>1329689</xdr:colOff>
      <xdr:row>100</xdr:row>
      <xdr:rowOff>286190</xdr:rowOff>
    </xdr:to>
    <xdr:pic>
      <xdr:nvPicPr>
        <xdr:cNvPr id="254" name="Рисунок 253">
          <a:extLst>
            <a:ext uri="{FF2B5EF4-FFF2-40B4-BE49-F238E27FC236}">
              <a16:creationId xmlns:a16="http://schemas.microsoft.com/office/drawing/2014/main" xmlns="" id="{C79BC50F-6622-44CE-BFA2-25C1C7A84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flipH="1">
          <a:off x="1600199" y="41026458"/>
          <a:ext cx="643890" cy="13697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1425389</xdr:colOff>
      <xdr:row>85</xdr:row>
      <xdr:rowOff>89648</xdr:rowOff>
    </xdr:from>
    <xdr:to>
      <xdr:col>3</xdr:col>
      <xdr:colOff>1995517</xdr:colOff>
      <xdr:row>85</xdr:row>
      <xdr:rowOff>340659</xdr:rowOff>
    </xdr:to>
    <xdr:pic>
      <xdr:nvPicPr>
        <xdr:cNvPr id="249" name="Рисунок 248" descr="Ð ÐµÐ·ÑÐ»ÑÑÐ°Ñ Ð¿Ð¾ÑÑÐºÑ Ð·Ð¾Ð±ÑÐ°Ð¶ÐµÐ½Ñ Ð·Ð° Ð·Ð°Ð¿Ð¸ÑÐ¾Ð¼ &quot;Ð°ÐºÑÑÑ&quot;">
          <a:extLst>
            <a:ext uri="{FF2B5EF4-FFF2-40B4-BE49-F238E27FC236}">
              <a16:creationId xmlns:a16="http://schemas.microsoft.com/office/drawing/2014/main" xmlns="" id="{55FEB20D-ABF4-4E48-8FEA-9F5BFA97E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39789" y="34899601"/>
          <a:ext cx="570128" cy="251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1380564</xdr:colOff>
      <xdr:row>91</xdr:row>
      <xdr:rowOff>71717</xdr:rowOff>
    </xdr:from>
    <xdr:to>
      <xdr:col>3</xdr:col>
      <xdr:colOff>1950692</xdr:colOff>
      <xdr:row>91</xdr:row>
      <xdr:rowOff>322728</xdr:rowOff>
    </xdr:to>
    <xdr:pic>
      <xdr:nvPicPr>
        <xdr:cNvPr id="255" name="Рисунок 254" descr="Ð ÐµÐ·ÑÐ»ÑÑÐ°Ñ Ð¿Ð¾ÑÑÐºÑ Ð·Ð¾Ð±ÑÐ°Ð¶ÐµÐ½Ñ Ð·Ð° Ð·Ð°Ð¿Ð¸ÑÐ¾Ð¼ &quot;Ð°ÐºÑÑÑ&quot;">
          <a:extLst>
            <a:ext uri="{FF2B5EF4-FFF2-40B4-BE49-F238E27FC236}">
              <a16:creationId xmlns:a16="http://schemas.microsoft.com/office/drawing/2014/main" xmlns="" id="{B9A28EC0-7202-43CF-BAD4-C1A9CA2B5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94964" y="37893811"/>
          <a:ext cx="570128" cy="251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1344706</xdr:colOff>
      <xdr:row>97</xdr:row>
      <xdr:rowOff>71718</xdr:rowOff>
    </xdr:from>
    <xdr:to>
      <xdr:col>3</xdr:col>
      <xdr:colOff>1914834</xdr:colOff>
      <xdr:row>97</xdr:row>
      <xdr:rowOff>322729</xdr:rowOff>
    </xdr:to>
    <xdr:pic>
      <xdr:nvPicPr>
        <xdr:cNvPr id="256" name="Рисунок 255" descr="Ð ÐµÐ·ÑÐ»ÑÑÐ°Ñ Ð¿Ð¾ÑÑÐºÑ Ð·Ð¾Ð±ÑÐ°Ð¶ÐµÐ½Ñ Ð·Ð° Ð·Ð°Ð¿Ð¸ÑÐ¾Ð¼ &quot;Ð°ÐºÑÑÑ&quot;">
          <a:extLst>
            <a:ext uri="{FF2B5EF4-FFF2-40B4-BE49-F238E27FC236}">
              <a16:creationId xmlns:a16="http://schemas.microsoft.com/office/drawing/2014/main" xmlns="" id="{B3EABEF9-E229-499E-A901-E34ED5CF3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59106" y="40905953"/>
          <a:ext cx="570128" cy="251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2</xdr:row>
      <xdr:rowOff>15240</xdr:rowOff>
    </xdr:from>
    <xdr:to>
      <xdr:col>3</xdr:col>
      <xdr:colOff>1280160</xdr:colOff>
      <xdr:row>3</xdr:row>
      <xdr:rowOff>381000</xdr:rowOff>
    </xdr:to>
    <xdr:pic>
      <xdr:nvPicPr>
        <xdr:cNvPr id="4173655" name="Рисунок 1" descr="D-cyl.br.nick.matt   31,5/31,5">
          <a:extLst>
            <a:ext uri="{FF2B5EF4-FFF2-40B4-BE49-F238E27FC236}">
              <a16:creationId xmlns:a16="http://schemas.microsoft.com/office/drawing/2014/main" xmlns="" id="{3112039D-65F3-4D0E-B47C-E54DCBCAB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055" r="19389"/>
        <a:stretch>
          <a:fillRect/>
        </a:stretch>
      </xdr:blipFill>
      <xdr:spPr bwMode="auto">
        <a:xfrm>
          <a:off x="990600" y="739140"/>
          <a:ext cx="1203960" cy="1127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838200</xdr:colOff>
      <xdr:row>3</xdr:row>
      <xdr:rowOff>121920</xdr:rowOff>
    </xdr:from>
    <xdr:to>
      <xdr:col>3</xdr:col>
      <xdr:colOff>1828800</xdr:colOff>
      <xdr:row>3</xdr:row>
      <xdr:rowOff>708660</xdr:rowOff>
    </xdr:to>
    <xdr:pic>
      <xdr:nvPicPr>
        <xdr:cNvPr id="4173656" name="Рисунок 2" descr="D-cyl.br.nick.matt   31,5/31,5">
          <a:extLst>
            <a:ext uri="{FF2B5EF4-FFF2-40B4-BE49-F238E27FC236}">
              <a16:creationId xmlns:a16="http://schemas.microsoft.com/office/drawing/2014/main" xmlns="" id="{FCD0C507-D3DD-4DAC-83DE-2435B4A45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52600" y="1607820"/>
          <a:ext cx="99060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30</xdr:row>
      <xdr:rowOff>190500</xdr:rowOff>
    </xdr:from>
    <xdr:to>
      <xdr:col>3</xdr:col>
      <xdr:colOff>1996440</xdr:colOff>
      <xdr:row>41</xdr:row>
      <xdr:rowOff>167640</xdr:rowOff>
    </xdr:to>
    <xdr:pic>
      <xdr:nvPicPr>
        <xdr:cNvPr id="4173657" name="Рисунок 4" descr="Doub.cylinder brass nick.27/27">
          <a:extLst>
            <a:ext uri="{FF2B5EF4-FFF2-40B4-BE49-F238E27FC236}">
              <a16:creationId xmlns:a16="http://schemas.microsoft.com/office/drawing/2014/main" xmlns="" id="{F987572E-FAAC-4CD7-8AAF-435E3F491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4237" r="22621"/>
        <a:stretch>
          <a:fillRect/>
        </a:stretch>
      </xdr:blipFill>
      <xdr:spPr bwMode="auto">
        <a:xfrm>
          <a:off x="975360" y="10012680"/>
          <a:ext cx="1935480" cy="215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91440</xdr:colOff>
      <xdr:row>8</xdr:row>
      <xdr:rowOff>304800</xdr:rowOff>
    </xdr:from>
    <xdr:to>
      <xdr:col>4</xdr:col>
      <xdr:colOff>541020</xdr:colOff>
      <xdr:row>10</xdr:row>
      <xdr:rowOff>205740</xdr:rowOff>
    </xdr:to>
    <xdr:pic>
      <xdr:nvPicPr>
        <xdr:cNvPr id="4173658" name="Рисунок 6">
          <a:extLst>
            <a:ext uri="{FF2B5EF4-FFF2-40B4-BE49-F238E27FC236}">
              <a16:creationId xmlns:a16="http://schemas.microsoft.com/office/drawing/2014/main" xmlns="" id="{1EC1C05F-5B0A-4FBB-B300-50D1A2593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40380" y="3825240"/>
          <a:ext cx="44958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</xdr:colOff>
      <xdr:row>4</xdr:row>
      <xdr:rowOff>190500</xdr:rowOff>
    </xdr:from>
    <xdr:to>
      <xdr:col>3</xdr:col>
      <xdr:colOff>1592580</xdr:colOff>
      <xdr:row>10</xdr:row>
      <xdr:rowOff>304800</xdr:rowOff>
    </xdr:to>
    <xdr:pic>
      <xdr:nvPicPr>
        <xdr:cNvPr id="4173659" name="Рисунок 9" descr="Doub.cyl.brass pol.  30,5/30,5">
          <a:extLst>
            <a:ext uri="{FF2B5EF4-FFF2-40B4-BE49-F238E27FC236}">
              <a16:creationId xmlns:a16="http://schemas.microsoft.com/office/drawing/2014/main" xmlns="" id="{0BC4E05E-5BCB-495B-AB41-CAB98AF66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7641" r="26212"/>
        <a:stretch>
          <a:fillRect/>
        </a:stretch>
      </xdr:blipFill>
      <xdr:spPr bwMode="auto">
        <a:xfrm>
          <a:off x="937260" y="2438400"/>
          <a:ext cx="1569720" cy="2011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5</xdr:row>
      <xdr:rowOff>53340</xdr:rowOff>
    </xdr:from>
    <xdr:to>
      <xdr:col>4</xdr:col>
      <xdr:colOff>617220</xdr:colOff>
      <xdr:row>6</xdr:row>
      <xdr:rowOff>259080</xdr:rowOff>
    </xdr:to>
    <xdr:pic>
      <xdr:nvPicPr>
        <xdr:cNvPr id="4173660" name="Рисунок 10">
          <a:extLst>
            <a:ext uri="{FF2B5EF4-FFF2-40B4-BE49-F238E27FC236}">
              <a16:creationId xmlns:a16="http://schemas.microsoft.com/office/drawing/2014/main" xmlns="" id="{311D5AC4-0226-4297-BED7-F3029AC5D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2636520"/>
          <a:ext cx="5715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38100</xdr:colOff>
      <xdr:row>2</xdr:row>
      <xdr:rowOff>487680</xdr:rowOff>
    </xdr:from>
    <xdr:to>
      <xdr:col>4</xdr:col>
      <xdr:colOff>609600</xdr:colOff>
      <xdr:row>3</xdr:row>
      <xdr:rowOff>236220</xdr:rowOff>
    </xdr:to>
    <xdr:pic>
      <xdr:nvPicPr>
        <xdr:cNvPr id="4173661" name="Рисунок 11">
          <a:extLst>
            <a:ext uri="{FF2B5EF4-FFF2-40B4-BE49-F238E27FC236}">
              <a16:creationId xmlns:a16="http://schemas.microsoft.com/office/drawing/2014/main" xmlns="" id="{3932B595-9A62-40D9-A6D1-D6E0655B0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1211580"/>
          <a:ext cx="5715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609600</xdr:colOff>
      <xdr:row>14</xdr:row>
      <xdr:rowOff>198120</xdr:rowOff>
    </xdr:to>
    <xdr:pic>
      <xdr:nvPicPr>
        <xdr:cNvPr id="4173662" name="Рисунок 12">
          <a:extLst>
            <a:ext uri="{FF2B5EF4-FFF2-40B4-BE49-F238E27FC236}">
              <a16:creationId xmlns:a16="http://schemas.microsoft.com/office/drawing/2014/main" xmlns="" id="{9676AEAA-741E-4377-BAA7-F5D156C32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87040" y="5082540"/>
          <a:ext cx="5715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</xdr:colOff>
      <xdr:row>16</xdr:row>
      <xdr:rowOff>45720</xdr:rowOff>
    </xdr:from>
    <xdr:to>
      <xdr:col>4</xdr:col>
      <xdr:colOff>556260</xdr:colOff>
      <xdr:row>17</xdr:row>
      <xdr:rowOff>266700</xdr:rowOff>
    </xdr:to>
    <xdr:pic>
      <xdr:nvPicPr>
        <xdr:cNvPr id="4173663" name="Рисунок 13">
          <a:extLst>
            <a:ext uri="{FF2B5EF4-FFF2-40B4-BE49-F238E27FC236}">
              <a16:creationId xmlns:a16="http://schemas.microsoft.com/office/drawing/2014/main" xmlns="" id="{DA7D3A31-380C-45C7-B431-D27404D4D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55620" y="6065520"/>
          <a:ext cx="44958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</xdr:colOff>
      <xdr:row>13</xdr:row>
      <xdr:rowOff>0</xdr:rowOff>
    </xdr:from>
    <xdr:to>
      <xdr:col>3</xdr:col>
      <xdr:colOff>1950720</xdr:colOff>
      <xdr:row>18</xdr:row>
      <xdr:rowOff>68580</xdr:rowOff>
    </xdr:to>
    <xdr:pic>
      <xdr:nvPicPr>
        <xdr:cNvPr id="4173664" name="Рисунок 14" descr="Thumbturn cylinder, brass, nickel plated matt 61mm">
          <a:extLst>
            <a:ext uri="{FF2B5EF4-FFF2-40B4-BE49-F238E27FC236}">
              <a16:creationId xmlns:a16="http://schemas.microsoft.com/office/drawing/2014/main" xmlns="" id="{A3052A62-D87D-41EF-9205-DBFF7E090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4024" r="18727"/>
        <a:stretch>
          <a:fillRect/>
        </a:stretch>
      </xdr:blipFill>
      <xdr:spPr bwMode="auto">
        <a:xfrm>
          <a:off x="998220" y="5082540"/>
          <a:ext cx="1866900" cy="1630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</xdr:colOff>
      <xdr:row>19</xdr:row>
      <xdr:rowOff>236220</xdr:rowOff>
    </xdr:from>
    <xdr:to>
      <xdr:col>4</xdr:col>
      <xdr:colOff>617220</xdr:colOff>
      <xdr:row>21</xdr:row>
      <xdr:rowOff>121920</xdr:rowOff>
    </xdr:to>
    <xdr:pic>
      <xdr:nvPicPr>
        <xdr:cNvPr id="4173665" name="Рисунок 15">
          <a:extLst>
            <a:ext uri="{FF2B5EF4-FFF2-40B4-BE49-F238E27FC236}">
              <a16:creationId xmlns:a16="http://schemas.microsoft.com/office/drawing/2014/main" xmlns="" id="{342F8341-11C9-43A9-A362-82DB1DFA3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94660" y="7193280"/>
          <a:ext cx="5715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22</xdr:row>
      <xdr:rowOff>190500</xdr:rowOff>
    </xdr:from>
    <xdr:to>
      <xdr:col>4</xdr:col>
      <xdr:colOff>579120</xdr:colOff>
      <xdr:row>24</xdr:row>
      <xdr:rowOff>91440</xdr:rowOff>
    </xdr:to>
    <xdr:pic>
      <xdr:nvPicPr>
        <xdr:cNvPr id="4173666" name="Рисунок 16">
          <a:extLst>
            <a:ext uri="{FF2B5EF4-FFF2-40B4-BE49-F238E27FC236}">
              <a16:creationId xmlns:a16="http://schemas.microsoft.com/office/drawing/2014/main" xmlns="" id="{20F8BA42-0E40-4E6B-A52B-5EA67EAB9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8084820"/>
          <a:ext cx="44958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281940</xdr:colOff>
      <xdr:row>19</xdr:row>
      <xdr:rowOff>91440</xdr:rowOff>
    </xdr:from>
    <xdr:to>
      <xdr:col>3</xdr:col>
      <xdr:colOff>1600200</xdr:colOff>
      <xdr:row>24</xdr:row>
      <xdr:rowOff>190500</xdr:rowOff>
    </xdr:to>
    <xdr:pic>
      <xdr:nvPicPr>
        <xdr:cNvPr id="4173667" name="Рисунок 17" descr="Single cyl.br.np.matt    30/10">
          <a:extLst>
            <a:ext uri="{FF2B5EF4-FFF2-40B4-BE49-F238E27FC236}">
              <a16:creationId xmlns:a16="http://schemas.microsoft.com/office/drawing/2014/main" xmlns="" id="{2E1A971D-0C46-4CB9-9A9C-CA5C9B389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314" t="-883" r="27827" b="883"/>
        <a:stretch>
          <a:fillRect/>
        </a:stretch>
      </xdr:blipFill>
      <xdr:spPr bwMode="auto">
        <a:xfrm>
          <a:off x="1196340" y="7048500"/>
          <a:ext cx="1318260" cy="166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</xdr:colOff>
      <xdr:row>33</xdr:row>
      <xdr:rowOff>144780</xdr:rowOff>
    </xdr:from>
    <xdr:to>
      <xdr:col>4</xdr:col>
      <xdr:colOff>586740</xdr:colOff>
      <xdr:row>36</xdr:row>
      <xdr:rowOff>53340</xdr:rowOff>
    </xdr:to>
    <xdr:pic>
      <xdr:nvPicPr>
        <xdr:cNvPr id="4173668" name="Рисунок 18">
          <a:extLst>
            <a:ext uri="{FF2B5EF4-FFF2-40B4-BE49-F238E27FC236}">
              <a16:creationId xmlns:a16="http://schemas.microsoft.com/office/drawing/2014/main" xmlns="" id="{F1CC5553-E03A-4B2C-976A-14E73F0A1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71800" y="10561320"/>
          <a:ext cx="56388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</xdr:colOff>
      <xdr:row>60</xdr:row>
      <xdr:rowOff>68580</xdr:rowOff>
    </xdr:from>
    <xdr:to>
      <xdr:col>4</xdr:col>
      <xdr:colOff>624840</xdr:colOff>
      <xdr:row>61</xdr:row>
      <xdr:rowOff>266700</xdr:rowOff>
    </xdr:to>
    <xdr:pic>
      <xdr:nvPicPr>
        <xdr:cNvPr id="4173669" name="Рисунок 19">
          <a:extLst>
            <a:ext uri="{FF2B5EF4-FFF2-40B4-BE49-F238E27FC236}">
              <a16:creationId xmlns:a16="http://schemas.microsoft.com/office/drawing/2014/main" xmlns="" id="{6541D657-2438-44D8-B3A6-60DFB2AD8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16863060"/>
          <a:ext cx="56388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58</xdr:row>
      <xdr:rowOff>121920</xdr:rowOff>
    </xdr:from>
    <xdr:to>
      <xdr:col>3</xdr:col>
      <xdr:colOff>2004060</xdr:colOff>
      <xdr:row>64</xdr:row>
      <xdr:rowOff>297180</xdr:rowOff>
    </xdr:to>
    <xdr:pic>
      <xdr:nvPicPr>
        <xdr:cNvPr id="4173670" name="Рисунок 15">
          <a:extLst>
            <a:ext uri="{FF2B5EF4-FFF2-40B4-BE49-F238E27FC236}">
              <a16:creationId xmlns:a16="http://schemas.microsoft.com/office/drawing/2014/main" xmlns="" id="{1FB81FAB-5B9B-485E-8830-E08FEC035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757" r="23206"/>
        <a:stretch>
          <a:fillRect/>
        </a:stretch>
      </xdr:blipFill>
      <xdr:spPr bwMode="auto">
        <a:xfrm>
          <a:off x="952500" y="16291560"/>
          <a:ext cx="1965960" cy="2049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678180</xdr:colOff>
      <xdr:row>5</xdr:row>
      <xdr:rowOff>114300</xdr:rowOff>
    </xdr:from>
    <xdr:to>
      <xdr:col>4</xdr:col>
      <xdr:colOff>297180</xdr:colOff>
      <xdr:row>12</xdr:row>
      <xdr:rowOff>38100</xdr:rowOff>
    </xdr:to>
    <xdr:pic>
      <xdr:nvPicPr>
        <xdr:cNvPr id="4173671" name="Рисунок 1">
          <a:extLst>
            <a:ext uri="{FF2B5EF4-FFF2-40B4-BE49-F238E27FC236}">
              <a16:creationId xmlns:a16="http://schemas.microsoft.com/office/drawing/2014/main" xmlns="" id="{A319DA85-9DEC-46C3-B738-93627ACDF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rot="-612777">
          <a:off x="1592580" y="2697480"/>
          <a:ext cx="1653540" cy="2110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327660</xdr:rowOff>
    </xdr:to>
    <xdr:pic>
      <xdr:nvPicPr>
        <xdr:cNvPr id="4173672" name="Рисунок 1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B5BA89DA-63CC-4885-AF34-912DFA7AE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173673" name="Рисунок 20" descr="http://intranet.hkg.hafele.corp/international/bilder/Haefele_Logo_4c_CMYK_n_2mm.png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E559450B-6D11-446B-915C-14DA6E7F4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137160</xdr:colOff>
      <xdr:row>17</xdr:row>
      <xdr:rowOff>30480</xdr:rowOff>
    </xdr:from>
    <xdr:to>
      <xdr:col>3</xdr:col>
      <xdr:colOff>792480</xdr:colOff>
      <xdr:row>17</xdr:row>
      <xdr:rowOff>1264023</xdr:rowOff>
    </xdr:to>
    <xdr:pic>
      <xdr:nvPicPr>
        <xdr:cNvPr id="4161415" name="Рисунок 9">
          <a:extLst>
            <a:ext uri="{FF2B5EF4-FFF2-40B4-BE49-F238E27FC236}">
              <a16:creationId xmlns:a16="http://schemas.microsoft.com/office/drawing/2014/main" xmlns="" id="{2E03B71D-0159-4D71-B180-AF2530DE0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7139940"/>
          <a:ext cx="655320" cy="1234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83820</xdr:rowOff>
    </xdr:from>
    <xdr:to>
      <xdr:col>3</xdr:col>
      <xdr:colOff>1211580</xdr:colOff>
      <xdr:row>12</xdr:row>
      <xdr:rowOff>152400</xdr:rowOff>
    </xdr:to>
    <xdr:pic>
      <xdr:nvPicPr>
        <xdr:cNvPr id="4161420" name="Рисунок 6">
          <a:extLst>
            <a:ext uri="{FF2B5EF4-FFF2-40B4-BE49-F238E27FC236}">
              <a16:creationId xmlns:a16="http://schemas.microsoft.com/office/drawing/2014/main" xmlns="" id="{D90ABE97-198E-418F-B31B-CE0B7D92B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4139" b="8470"/>
        <a:stretch>
          <a:fillRect/>
        </a:stretch>
      </xdr:blipFill>
      <xdr:spPr bwMode="auto">
        <a:xfrm>
          <a:off x="914400" y="4145280"/>
          <a:ext cx="1211580" cy="121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822960</xdr:colOff>
      <xdr:row>9</xdr:row>
      <xdr:rowOff>358140</xdr:rowOff>
    </xdr:from>
    <xdr:to>
      <xdr:col>3</xdr:col>
      <xdr:colOff>1661160</xdr:colOff>
      <xdr:row>12</xdr:row>
      <xdr:rowOff>342900</xdr:rowOff>
    </xdr:to>
    <xdr:pic>
      <xdr:nvPicPr>
        <xdr:cNvPr id="4161421" name="Рисунок 7">
          <a:extLst>
            <a:ext uri="{FF2B5EF4-FFF2-40B4-BE49-F238E27FC236}">
              <a16:creationId xmlns:a16="http://schemas.microsoft.com/office/drawing/2014/main" xmlns="" id="{74AE9D0F-5122-4A8B-AC5B-675908C62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37360" y="4419600"/>
          <a:ext cx="838200" cy="1127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22</xdr:row>
      <xdr:rowOff>68580</xdr:rowOff>
    </xdr:from>
    <xdr:to>
      <xdr:col>3</xdr:col>
      <xdr:colOff>1181100</xdr:colOff>
      <xdr:row>23</xdr:row>
      <xdr:rowOff>617220</xdr:rowOff>
    </xdr:to>
    <xdr:pic>
      <xdr:nvPicPr>
        <xdr:cNvPr id="4161422" name="Рисунок 9">
          <a:extLst>
            <a:ext uri="{FF2B5EF4-FFF2-40B4-BE49-F238E27FC236}">
              <a16:creationId xmlns:a16="http://schemas.microsoft.com/office/drawing/2014/main" xmlns="" id="{B6A23709-D305-4864-B44D-76C7E71D9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8700" y="9966960"/>
          <a:ext cx="1066800" cy="1310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678180</xdr:colOff>
      <xdr:row>22</xdr:row>
      <xdr:rowOff>220980</xdr:rowOff>
    </xdr:from>
    <xdr:to>
      <xdr:col>3</xdr:col>
      <xdr:colOff>1798320</xdr:colOff>
      <xdr:row>24</xdr:row>
      <xdr:rowOff>45720</xdr:rowOff>
    </xdr:to>
    <xdr:pic>
      <xdr:nvPicPr>
        <xdr:cNvPr id="4161423" name="Рисунок 8">
          <a:extLst>
            <a:ext uri="{FF2B5EF4-FFF2-40B4-BE49-F238E27FC236}">
              <a16:creationId xmlns:a16="http://schemas.microsoft.com/office/drawing/2014/main" xmlns="" id="{A9276A60-BF1A-43AD-90C6-899D16209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580" y="10119360"/>
          <a:ext cx="1120140" cy="1348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838200</xdr:colOff>
      <xdr:row>17</xdr:row>
      <xdr:rowOff>38100</xdr:rowOff>
    </xdr:from>
    <xdr:to>
      <xdr:col>3</xdr:col>
      <xdr:colOff>1836420</xdr:colOff>
      <xdr:row>17</xdr:row>
      <xdr:rowOff>1257300</xdr:rowOff>
    </xdr:to>
    <xdr:pic>
      <xdr:nvPicPr>
        <xdr:cNvPr id="4161424" name="Рисунок 12">
          <a:extLst>
            <a:ext uri="{FF2B5EF4-FFF2-40B4-BE49-F238E27FC236}">
              <a16:creationId xmlns:a16="http://schemas.microsoft.com/office/drawing/2014/main" xmlns="" id="{1F30ABD3-7565-436A-96D0-3199FD04C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3196" r="26019"/>
        <a:stretch>
          <a:fillRect/>
        </a:stretch>
      </xdr:blipFill>
      <xdr:spPr bwMode="auto">
        <a:xfrm>
          <a:off x="1752600" y="7147560"/>
          <a:ext cx="99822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22860</xdr:rowOff>
    </xdr:from>
    <xdr:to>
      <xdr:col>3</xdr:col>
      <xdr:colOff>1318260</xdr:colOff>
      <xdr:row>16</xdr:row>
      <xdr:rowOff>114300</xdr:rowOff>
    </xdr:to>
    <xdr:pic>
      <xdr:nvPicPr>
        <xdr:cNvPr id="4161425" name="Рисунок 1">
          <a:extLst>
            <a:ext uri="{FF2B5EF4-FFF2-40B4-BE49-F238E27FC236}">
              <a16:creationId xmlns:a16="http://schemas.microsoft.com/office/drawing/2014/main" xmlns="" id="{D6D1D6EB-1374-4999-9EC8-A28E4562A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" y="5608320"/>
          <a:ext cx="1318260" cy="1234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701040</xdr:colOff>
      <xdr:row>13</xdr:row>
      <xdr:rowOff>236220</xdr:rowOff>
    </xdr:from>
    <xdr:to>
      <xdr:col>3</xdr:col>
      <xdr:colOff>1836420</xdr:colOff>
      <xdr:row>16</xdr:row>
      <xdr:rowOff>304800</xdr:rowOff>
    </xdr:to>
    <xdr:pic>
      <xdr:nvPicPr>
        <xdr:cNvPr id="4161426" name="Рисунок 3">
          <a:extLst>
            <a:ext uri="{FF2B5EF4-FFF2-40B4-BE49-F238E27FC236}">
              <a16:creationId xmlns:a16="http://schemas.microsoft.com/office/drawing/2014/main" xmlns="" id="{0A258F8B-CC27-4377-B3D9-73ABCB71C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8412"/>
        <a:stretch>
          <a:fillRect/>
        </a:stretch>
      </xdr:blipFill>
      <xdr:spPr bwMode="auto">
        <a:xfrm>
          <a:off x="1615440" y="5821680"/>
          <a:ext cx="1135380" cy="121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388620</xdr:colOff>
      <xdr:row>18</xdr:row>
      <xdr:rowOff>83820</xdr:rowOff>
    </xdr:from>
    <xdr:to>
      <xdr:col>3</xdr:col>
      <xdr:colOff>1379220</xdr:colOff>
      <xdr:row>21</xdr:row>
      <xdr:rowOff>312420</xdr:rowOff>
    </xdr:to>
    <xdr:pic>
      <xdr:nvPicPr>
        <xdr:cNvPr id="4161427" name="Рисунок 19" descr="Butt hinge fl.ris. DL 102x76mm">
          <a:extLst>
            <a:ext uri="{FF2B5EF4-FFF2-40B4-BE49-F238E27FC236}">
              <a16:creationId xmlns:a16="http://schemas.microsoft.com/office/drawing/2014/main" xmlns="" id="{AC1DF30C-6E0B-4598-9191-0D1F50638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8059" r="29636"/>
        <a:stretch>
          <a:fillRect/>
        </a:stretch>
      </xdr:blipFill>
      <xdr:spPr bwMode="auto">
        <a:xfrm>
          <a:off x="1303020" y="8458200"/>
          <a:ext cx="99060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320040</xdr:rowOff>
    </xdr:to>
    <xdr:pic>
      <xdr:nvPicPr>
        <xdr:cNvPr id="4161428" name="Рисунок 1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xmlns="" id="{FC0B3D41-CBF9-460D-AD6C-361A792CD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161429" name="Рисунок 17" descr="http://intranet.hkg.hafele.corp/international/bilder/Haefele_Logo_4c_CMYK_n_2mm.png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xmlns="" id="{CDCF2F4A-9211-4037-BDF8-D4D1EA726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81579</xdr:colOff>
      <xdr:row>2</xdr:row>
      <xdr:rowOff>271183</xdr:rowOff>
    </xdr:from>
    <xdr:to>
      <xdr:col>3</xdr:col>
      <xdr:colOff>1902568</xdr:colOff>
      <xdr:row>4</xdr:row>
      <xdr:rowOff>430306</xdr:rowOff>
    </xdr:to>
    <xdr:grpSp>
      <xdr:nvGrpSpPr>
        <xdr:cNvPr id="4" name="Группа 3">
          <a:extLst>
            <a:ext uri="{FF2B5EF4-FFF2-40B4-BE49-F238E27FC236}">
              <a16:creationId xmlns:a16="http://schemas.microsoft.com/office/drawing/2014/main" xmlns="" id="{AFC8728C-FC53-4B59-A69D-AC031437D620}"/>
            </a:ext>
          </a:extLst>
        </xdr:cNvPr>
        <xdr:cNvGrpSpPr/>
      </xdr:nvGrpSpPr>
      <xdr:grpSpPr>
        <a:xfrm>
          <a:off x="978050" y="1044389"/>
          <a:ext cx="1820989" cy="1683123"/>
          <a:chOff x="1112520" y="809065"/>
          <a:chExt cx="1983917" cy="1727946"/>
        </a:xfrm>
      </xdr:grpSpPr>
      <xdr:pic>
        <xdr:nvPicPr>
          <xdr:cNvPr id="4161416" name="Рисунок 2">
            <a:extLst>
              <a:ext uri="{FF2B5EF4-FFF2-40B4-BE49-F238E27FC236}">
                <a16:creationId xmlns:a16="http://schemas.microsoft.com/office/drawing/2014/main" xmlns="" id="{E4382998-9FED-442E-9930-3DA0D6B300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12520" y="809065"/>
            <a:ext cx="883920" cy="1295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3" name="Группа 2">
            <a:extLst>
              <a:ext uri="{FF2B5EF4-FFF2-40B4-BE49-F238E27FC236}">
                <a16:creationId xmlns:a16="http://schemas.microsoft.com/office/drawing/2014/main" xmlns="" id="{776B499F-C855-48A0-9E99-FA6C53815D34}"/>
              </a:ext>
            </a:extLst>
          </xdr:cNvPr>
          <xdr:cNvGrpSpPr/>
        </xdr:nvGrpSpPr>
        <xdr:grpSpPr>
          <a:xfrm>
            <a:off x="1684020" y="1045285"/>
            <a:ext cx="1412417" cy="1491726"/>
            <a:chOff x="1684020" y="1045285"/>
            <a:chExt cx="1412417" cy="1491726"/>
          </a:xfrm>
        </xdr:grpSpPr>
        <xdr:pic>
          <xdr:nvPicPr>
            <xdr:cNvPr id="4161417" name="Рисунок 1">
              <a:extLst>
                <a:ext uri="{FF2B5EF4-FFF2-40B4-BE49-F238E27FC236}">
                  <a16:creationId xmlns:a16="http://schemas.microsoft.com/office/drawing/2014/main" xmlns="" id="{AB0736A0-8A7D-483E-9223-6FB713F11CE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 b="5173"/>
            <a:stretch>
              <a:fillRect/>
            </a:stretch>
          </xdr:blipFill>
          <xdr:spPr bwMode="auto">
            <a:xfrm>
              <a:off x="1684020" y="1045285"/>
              <a:ext cx="891540" cy="124206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18" name="Рисунок 17">
              <a:extLst>
                <a:ext uri="{FF2B5EF4-FFF2-40B4-BE49-F238E27FC236}">
                  <a16:creationId xmlns:a16="http://schemas.microsoft.com/office/drawing/2014/main" xmlns="" id="{B8E321E5-D4C5-4E82-A404-B6F32ADF3E3E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6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241174" y="1371598"/>
              <a:ext cx="855263" cy="1165413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</a:extLst>
          </xdr:spPr>
        </xdr:pic>
      </xdr:grpSp>
    </xdr:grpSp>
    <xdr:clientData/>
  </xdr:twoCellAnchor>
  <xdr:twoCellAnchor>
    <xdr:from>
      <xdr:col>3</xdr:col>
      <xdr:colOff>25550</xdr:colOff>
      <xdr:row>5</xdr:row>
      <xdr:rowOff>133059</xdr:rowOff>
    </xdr:from>
    <xdr:to>
      <xdr:col>3</xdr:col>
      <xdr:colOff>1944134</xdr:colOff>
      <xdr:row>8</xdr:row>
      <xdr:rowOff>107576</xdr:rowOff>
    </xdr:to>
    <xdr:grpSp>
      <xdr:nvGrpSpPr>
        <xdr:cNvPr id="5" name="Группа 4">
          <a:extLst>
            <a:ext uri="{FF2B5EF4-FFF2-40B4-BE49-F238E27FC236}">
              <a16:creationId xmlns:a16="http://schemas.microsoft.com/office/drawing/2014/main" xmlns="" id="{1E1E174C-4635-4B05-A91E-23EDD4C5474C}"/>
            </a:ext>
          </a:extLst>
        </xdr:cNvPr>
        <xdr:cNvGrpSpPr/>
      </xdr:nvGrpSpPr>
      <xdr:grpSpPr>
        <a:xfrm>
          <a:off x="922021" y="3192265"/>
          <a:ext cx="1918584" cy="1745046"/>
          <a:chOff x="922020" y="3324495"/>
          <a:chExt cx="1691307" cy="1534375"/>
        </a:xfrm>
      </xdr:grpSpPr>
      <xdr:pic>
        <xdr:nvPicPr>
          <xdr:cNvPr id="4161414" name="Рисунок 1">
            <a:extLst>
              <a:ext uri="{FF2B5EF4-FFF2-40B4-BE49-F238E27FC236}">
                <a16:creationId xmlns:a16="http://schemas.microsoft.com/office/drawing/2014/main" xmlns="" id="{5F822B2F-6709-4E41-B997-FD750F5A6D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22020" y="3324495"/>
            <a:ext cx="671564" cy="91356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161418" name="Рисунок 5">
            <a:extLst>
              <a:ext uri="{FF2B5EF4-FFF2-40B4-BE49-F238E27FC236}">
                <a16:creationId xmlns:a16="http://schemas.microsoft.com/office/drawing/2014/main" xmlns="" id="{1C22F6C9-A12B-44DA-9287-A7B1DB358B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t="4395"/>
          <a:stretch>
            <a:fillRect/>
          </a:stretch>
        </xdr:blipFill>
        <xdr:spPr bwMode="auto">
          <a:xfrm>
            <a:off x="1208442" y="3536786"/>
            <a:ext cx="719965" cy="97335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161419" name="Рисунок 4">
            <a:extLst>
              <a:ext uri="{FF2B5EF4-FFF2-40B4-BE49-F238E27FC236}">
                <a16:creationId xmlns:a16="http://schemas.microsoft.com/office/drawing/2014/main" xmlns="" id="{EF65603F-679F-4B1D-95D5-138D70BDA9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508311" y="3675530"/>
            <a:ext cx="750216" cy="106411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" name="Рисунок 21">
            <a:extLst>
              <a:ext uri="{FF2B5EF4-FFF2-40B4-BE49-F238E27FC236}">
                <a16:creationId xmlns:a16="http://schemas.microsoft.com/office/drawing/2014/main" xmlns="" id="{D5FE3619-2674-4BAC-BE83-51CB3F77447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909483" y="3899786"/>
            <a:ext cx="703844" cy="95908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</xdr:colOff>
      <xdr:row>2</xdr:row>
      <xdr:rowOff>327660</xdr:rowOff>
    </xdr:from>
    <xdr:to>
      <xdr:col>3</xdr:col>
      <xdr:colOff>1211580</xdr:colOff>
      <xdr:row>4</xdr:row>
      <xdr:rowOff>601980</xdr:rowOff>
    </xdr:to>
    <xdr:pic>
      <xdr:nvPicPr>
        <xdr:cNvPr id="4195983" name="Рисунок 18" descr="http://www.hafele-shop.ru/admin/pictures/92701003s.jpg">
          <a:extLst>
            <a:ext uri="{FF2B5EF4-FFF2-40B4-BE49-F238E27FC236}">
              <a16:creationId xmlns:a16="http://schemas.microsoft.com/office/drawing/2014/main" xmlns="" id="{E8787D95-6B65-40C7-B46F-99E89F26D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344"/>
        <a:stretch>
          <a:fillRect/>
        </a:stretch>
      </xdr:blipFill>
      <xdr:spPr bwMode="auto">
        <a:xfrm>
          <a:off x="922020" y="1074420"/>
          <a:ext cx="1203960" cy="1798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2</xdr:row>
      <xdr:rowOff>137160</xdr:rowOff>
    </xdr:from>
    <xdr:to>
      <xdr:col>3</xdr:col>
      <xdr:colOff>1737360</xdr:colOff>
      <xdr:row>4</xdr:row>
      <xdr:rowOff>457200</xdr:rowOff>
    </xdr:to>
    <xdr:pic>
      <xdr:nvPicPr>
        <xdr:cNvPr id="4195984" name="Рисунок 21">
          <a:extLst>
            <a:ext uri="{FF2B5EF4-FFF2-40B4-BE49-F238E27FC236}">
              <a16:creationId xmlns:a16="http://schemas.microsoft.com/office/drawing/2014/main" xmlns="" id="{69DF18F1-7F7C-44D3-90C5-62BB9951D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883920"/>
          <a:ext cx="1501140" cy="184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861060</xdr:colOff>
      <xdr:row>2</xdr:row>
      <xdr:rowOff>0</xdr:rowOff>
    </xdr:from>
    <xdr:to>
      <xdr:col>3</xdr:col>
      <xdr:colOff>1836420</xdr:colOff>
      <xdr:row>4</xdr:row>
      <xdr:rowOff>502920</xdr:rowOff>
    </xdr:to>
    <xdr:pic>
      <xdr:nvPicPr>
        <xdr:cNvPr id="4195985" name="Рисунок 20">
          <a:extLst>
            <a:ext uri="{FF2B5EF4-FFF2-40B4-BE49-F238E27FC236}">
              <a16:creationId xmlns:a16="http://schemas.microsoft.com/office/drawing/2014/main" xmlns="" id="{586F0CA4-8671-40F9-A098-31201EE59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296" r="20741"/>
        <a:stretch>
          <a:fillRect/>
        </a:stretch>
      </xdr:blipFill>
      <xdr:spPr bwMode="auto">
        <a:xfrm>
          <a:off x="1775460" y="746760"/>
          <a:ext cx="975360" cy="2026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5</xdr:row>
      <xdr:rowOff>342900</xdr:rowOff>
    </xdr:from>
    <xdr:to>
      <xdr:col>3</xdr:col>
      <xdr:colOff>1196340</xdr:colOff>
      <xdr:row>7</xdr:row>
      <xdr:rowOff>617220</xdr:rowOff>
    </xdr:to>
    <xdr:pic>
      <xdr:nvPicPr>
        <xdr:cNvPr id="4195986" name="Рисунок 22" descr="http://www.hafele-shop.ru/admin/pictures/92701003s.jpg">
          <a:extLst>
            <a:ext uri="{FF2B5EF4-FFF2-40B4-BE49-F238E27FC236}">
              <a16:creationId xmlns:a16="http://schemas.microsoft.com/office/drawing/2014/main" xmlns="" id="{9151C88B-321F-4BD1-97F0-8A341BB98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344"/>
        <a:stretch>
          <a:fillRect/>
        </a:stretch>
      </xdr:blipFill>
      <xdr:spPr bwMode="auto">
        <a:xfrm>
          <a:off x="914400" y="3375660"/>
          <a:ext cx="1196340" cy="1798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220980</xdr:colOff>
      <xdr:row>5</xdr:row>
      <xdr:rowOff>152400</xdr:rowOff>
    </xdr:from>
    <xdr:to>
      <xdr:col>3</xdr:col>
      <xdr:colOff>1729740</xdr:colOff>
      <xdr:row>7</xdr:row>
      <xdr:rowOff>480060</xdr:rowOff>
    </xdr:to>
    <xdr:pic>
      <xdr:nvPicPr>
        <xdr:cNvPr id="4195987" name="Рисунок 23">
          <a:extLst>
            <a:ext uri="{FF2B5EF4-FFF2-40B4-BE49-F238E27FC236}">
              <a16:creationId xmlns:a16="http://schemas.microsoft.com/office/drawing/2014/main" xmlns="" id="{D26EBF2B-BD6D-4FEC-B57F-306009781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35380" y="3185160"/>
          <a:ext cx="1508760" cy="1851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861060</xdr:colOff>
      <xdr:row>5</xdr:row>
      <xdr:rowOff>0</xdr:rowOff>
    </xdr:from>
    <xdr:to>
      <xdr:col>3</xdr:col>
      <xdr:colOff>1836420</xdr:colOff>
      <xdr:row>7</xdr:row>
      <xdr:rowOff>495300</xdr:rowOff>
    </xdr:to>
    <xdr:pic>
      <xdr:nvPicPr>
        <xdr:cNvPr id="4195988" name="Рисунок 24">
          <a:extLst>
            <a:ext uri="{FF2B5EF4-FFF2-40B4-BE49-F238E27FC236}">
              <a16:creationId xmlns:a16="http://schemas.microsoft.com/office/drawing/2014/main" xmlns="" id="{1D2490B3-B3E9-4A8A-994F-F41417A7B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296" r="20741"/>
        <a:stretch>
          <a:fillRect/>
        </a:stretch>
      </xdr:blipFill>
      <xdr:spPr bwMode="auto">
        <a:xfrm>
          <a:off x="1775460" y="3032760"/>
          <a:ext cx="97536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434340</xdr:rowOff>
    </xdr:from>
    <xdr:to>
      <xdr:col>3</xdr:col>
      <xdr:colOff>1082040</xdr:colOff>
      <xdr:row>10</xdr:row>
      <xdr:rowOff>746760</xdr:rowOff>
    </xdr:to>
    <xdr:pic>
      <xdr:nvPicPr>
        <xdr:cNvPr id="4195989" name="Рисунок 25" descr="http://www.hafele-shop.ru/admin/pictures/92701203s.jpg">
          <a:extLst>
            <a:ext uri="{FF2B5EF4-FFF2-40B4-BE49-F238E27FC236}">
              <a16:creationId xmlns:a16="http://schemas.microsoft.com/office/drawing/2014/main" xmlns="" id="{CFA8F72F-2FB8-48B5-A05A-A60507428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" y="5753100"/>
          <a:ext cx="1082040" cy="1836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472440</xdr:colOff>
      <xdr:row>8</xdr:row>
      <xdr:rowOff>205740</xdr:rowOff>
    </xdr:from>
    <xdr:to>
      <xdr:col>3</xdr:col>
      <xdr:colOff>1584960</xdr:colOff>
      <xdr:row>10</xdr:row>
      <xdr:rowOff>617220</xdr:rowOff>
    </xdr:to>
    <xdr:pic>
      <xdr:nvPicPr>
        <xdr:cNvPr id="4195990" name="Рисунок 27">
          <a:extLst>
            <a:ext uri="{FF2B5EF4-FFF2-40B4-BE49-F238E27FC236}">
              <a16:creationId xmlns:a16="http://schemas.microsoft.com/office/drawing/2014/main" xmlns="" id="{25D906DE-E256-48A8-8798-45691ED0C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6840" y="5524500"/>
          <a:ext cx="1112520" cy="1935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929640</xdr:colOff>
      <xdr:row>7</xdr:row>
      <xdr:rowOff>716280</xdr:rowOff>
    </xdr:from>
    <xdr:to>
      <xdr:col>4</xdr:col>
      <xdr:colOff>7620</xdr:colOff>
      <xdr:row>10</xdr:row>
      <xdr:rowOff>419100</xdr:rowOff>
    </xdr:to>
    <xdr:pic>
      <xdr:nvPicPr>
        <xdr:cNvPr id="4195991" name="Рисунок 26">
          <a:extLst>
            <a:ext uri="{FF2B5EF4-FFF2-40B4-BE49-F238E27FC236}">
              <a16:creationId xmlns:a16="http://schemas.microsoft.com/office/drawing/2014/main" xmlns="" id="{D4466F2A-002D-4FE7-A316-E16EB39DA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44040" y="5273040"/>
          <a:ext cx="1112520" cy="1988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11</xdr:row>
      <xdr:rowOff>457200</xdr:rowOff>
    </xdr:from>
    <xdr:to>
      <xdr:col>3</xdr:col>
      <xdr:colOff>906780</xdr:colOff>
      <xdr:row>13</xdr:row>
      <xdr:rowOff>754380</xdr:rowOff>
    </xdr:to>
    <xdr:pic>
      <xdr:nvPicPr>
        <xdr:cNvPr id="4195992" name="Рисунок 28" descr="http://www.hafele-shop.ru/admin/pictures/92701203s.jpg">
          <a:extLst>
            <a:ext uri="{FF2B5EF4-FFF2-40B4-BE49-F238E27FC236}">
              <a16:creationId xmlns:a16="http://schemas.microsoft.com/office/drawing/2014/main" xmlns="" id="{9A083E99-37CF-4D39-8B69-9F0F0BD2C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" y="8061960"/>
          <a:ext cx="906780" cy="1821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472440</xdr:colOff>
      <xdr:row>11</xdr:row>
      <xdr:rowOff>236220</xdr:rowOff>
    </xdr:from>
    <xdr:to>
      <xdr:col>3</xdr:col>
      <xdr:colOff>1409700</xdr:colOff>
      <xdr:row>13</xdr:row>
      <xdr:rowOff>624840</xdr:rowOff>
    </xdr:to>
    <xdr:pic>
      <xdr:nvPicPr>
        <xdr:cNvPr id="4195993" name="Рисунок 29">
          <a:extLst>
            <a:ext uri="{FF2B5EF4-FFF2-40B4-BE49-F238E27FC236}">
              <a16:creationId xmlns:a16="http://schemas.microsoft.com/office/drawing/2014/main" xmlns="" id="{2A95B35B-D82E-4AD8-9248-1C6923777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6840" y="7840980"/>
          <a:ext cx="937260" cy="1912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929640</xdr:colOff>
      <xdr:row>10</xdr:row>
      <xdr:rowOff>746760</xdr:rowOff>
    </xdr:from>
    <xdr:to>
      <xdr:col>3</xdr:col>
      <xdr:colOff>1866900</xdr:colOff>
      <xdr:row>13</xdr:row>
      <xdr:rowOff>426720</xdr:rowOff>
    </xdr:to>
    <xdr:pic>
      <xdr:nvPicPr>
        <xdr:cNvPr id="4195994" name="Рисунок 30">
          <a:extLst>
            <a:ext uri="{FF2B5EF4-FFF2-40B4-BE49-F238E27FC236}">
              <a16:creationId xmlns:a16="http://schemas.microsoft.com/office/drawing/2014/main" xmlns="" id="{BF12E31F-7E36-4FE8-9456-D9B59416A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44040" y="7589520"/>
          <a:ext cx="937260" cy="1965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</xdr:colOff>
      <xdr:row>15</xdr:row>
      <xdr:rowOff>647700</xdr:rowOff>
    </xdr:from>
    <xdr:to>
      <xdr:col>3</xdr:col>
      <xdr:colOff>1249680</xdr:colOff>
      <xdr:row>17</xdr:row>
      <xdr:rowOff>754380</xdr:rowOff>
    </xdr:to>
    <xdr:pic>
      <xdr:nvPicPr>
        <xdr:cNvPr id="4195995" name="Рисунок 31" descr="http://www.hafele-shop.ru/admin/pictures/92702503s.jpg">
          <a:extLst>
            <a:ext uri="{FF2B5EF4-FFF2-40B4-BE49-F238E27FC236}">
              <a16:creationId xmlns:a16="http://schemas.microsoft.com/office/drawing/2014/main" xmlns="" id="{CB243C06-2A6D-4388-86AE-A055DE085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37260" y="11300460"/>
          <a:ext cx="1226820" cy="1630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312420</xdr:colOff>
      <xdr:row>15</xdr:row>
      <xdr:rowOff>274320</xdr:rowOff>
    </xdr:from>
    <xdr:to>
      <xdr:col>3</xdr:col>
      <xdr:colOff>1645920</xdr:colOff>
      <xdr:row>17</xdr:row>
      <xdr:rowOff>495300</xdr:rowOff>
    </xdr:to>
    <xdr:pic>
      <xdr:nvPicPr>
        <xdr:cNvPr id="4195996" name="Рисунок 32">
          <a:extLst>
            <a:ext uri="{FF2B5EF4-FFF2-40B4-BE49-F238E27FC236}">
              <a16:creationId xmlns:a16="http://schemas.microsoft.com/office/drawing/2014/main" xmlns="" id="{4A999E43-5B9F-4CCB-862D-C7A1B91A9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6820" y="10927080"/>
          <a:ext cx="1333500" cy="1744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678180</xdr:colOff>
      <xdr:row>14</xdr:row>
      <xdr:rowOff>693420</xdr:rowOff>
    </xdr:from>
    <xdr:to>
      <xdr:col>3</xdr:col>
      <xdr:colOff>2004060</xdr:colOff>
      <xdr:row>17</xdr:row>
      <xdr:rowOff>205740</xdr:rowOff>
    </xdr:to>
    <xdr:pic>
      <xdr:nvPicPr>
        <xdr:cNvPr id="4195997" name="Рисунок 33">
          <a:extLst>
            <a:ext uri="{FF2B5EF4-FFF2-40B4-BE49-F238E27FC236}">
              <a16:creationId xmlns:a16="http://schemas.microsoft.com/office/drawing/2014/main" xmlns="" id="{683B94A8-FBAF-4E3F-B724-3E5465E15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580" y="10584180"/>
          <a:ext cx="1325880" cy="1798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1181100</xdr:colOff>
      <xdr:row>14</xdr:row>
      <xdr:rowOff>419100</xdr:rowOff>
    </xdr:from>
    <xdr:to>
      <xdr:col>3</xdr:col>
      <xdr:colOff>2011680</xdr:colOff>
      <xdr:row>16</xdr:row>
      <xdr:rowOff>655320</xdr:rowOff>
    </xdr:to>
    <xdr:pic>
      <xdr:nvPicPr>
        <xdr:cNvPr id="4195998" name="Рисунок 34">
          <a:extLst>
            <a:ext uri="{FF2B5EF4-FFF2-40B4-BE49-F238E27FC236}">
              <a16:creationId xmlns:a16="http://schemas.microsoft.com/office/drawing/2014/main" xmlns="" id="{0F925364-2C8C-4614-B59B-F6C781F34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95500" y="10309860"/>
          <a:ext cx="830580" cy="1760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27</xdr:row>
      <xdr:rowOff>99060</xdr:rowOff>
    </xdr:from>
    <xdr:to>
      <xdr:col>3</xdr:col>
      <xdr:colOff>1165860</xdr:colOff>
      <xdr:row>29</xdr:row>
      <xdr:rowOff>708660</xdr:rowOff>
    </xdr:to>
    <xdr:pic>
      <xdr:nvPicPr>
        <xdr:cNvPr id="4195999" name="Рисунок 43" descr="http://www.hafele-shop.ru/admin/pictures/92702503s.jpg">
          <a:extLst>
            <a:ext uri="{FF2B5EF4-FFF2-40B4-BE49-F238E27FC236}">
              <a16:creationId xmlns:a16="http://schemas.microsoft.com/office/drawing/2014/main" xmlns="" id="{697FB0C8-094B-49F6-9848-A79EDB713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78" r="27927" b="5708"/>
        <a:stretch>
          <a:fillRect/>
        </a:stretch>
      </xdr:blipFill>
      <xdr:spPr bwMode="auto">
        <a:xfrm>
          <a:off x="952500" y="19895820"/>
          <a:ext cx="1127760" cy="213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167640</xdr:colOff>
      <xdr:row>26</xdr:row>
      <xdr:rowOff>533400</xdr:rowOff>
    </xdr:from>
    <xdr:to>
      <xdr:col>3</xdr:col>
      <xdr:colOff>1333500</xdr:colOff>
      <xdr:row>29</xdr:row>
      <xdr:rowOff>480060</xdr:rowOff>
    </xdr:to>
    <xdr:pic>
      <xdr:nvPicPr>
        <xdr:cNvPr id="4196000" name="Рисунок 44">
          <a:extLst>
            <a:ext uri="{FF2B5EF4-FFF2-40B4-BE49-F238E27FC236}">
              <a16:creationId xmlns:a16="http://schemas.microsoft.com/office/drawing/2014/main" xmlns="" id="{A4DE6237-DB92-47B4-9E67-B93D45E8D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2001"/>
        <a:stretch>
          <a:fillRect/>
        </a:stretch>
      </xdr:blipFill>
      <xdr:spPr bwMode="auto">
        <a:xfrm>
          <a:off x="1082040" y="19568160"/>
          <a:ext cx="1165860" cy="2232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26</xdr:row>
      <xdr:rowOff>137160</xdr:rowOff>
    </xdr:from>
    <xdr:to>
      <xdr:col>3</xdr:col>
      <xdr:colOff>1630680</xdr:colOff>
      <xdr:row>29</xdr:row>
      <xdr:rowOff>220980</xdr:rowOff>
    </xdr:to>
    <xdr:pic>
      <xdr:nvPicPr>
        <xdr:cNvPr id="4196001" name="Рисунок 45">
          <a:extLst>
            <a:ext uri="{FF2B5EF4-FFF2-40B4-BE49-F238E27FC236}">
              <a16:creationId xmlns:a16="http://schemas.microsoft.com/office/drawing/2014/main" xmlns="" id="{2F1687AA-6E61-425C-9D06-2707D60F0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0998"/>
        <a:stretch>
          <a:fillRect/>
        </a:stretch>
      </xdr:blipFill>
      <xdr:spPr bwMode="auto">
        <a:xfrm>
          <a:off x="1333500" y="19171920"/>
          <a:ext cx="1211580" cy="2369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792480</xdr:colOff>
      <xdr:row>25</xdr:row>
      <xdr:rowOff>708660</xdr:rowOff>
    </xdr:from>
    <xdr:to>
      <xdr:col>3</xdr:col>
      <xdr:colOff>1958340</xdr:colOff>
      <xdr:row>28</xdr:row>
      <xdr:rowOff>533400</xdr:rowOff>
    </xdr:to>
    <xdr:pic>
      <xdr:nvPicPr>
        <xdr:cNvPr id="4196002" name="Рисунок 46">
          <a:extLst>
            <a:ext uri="{FF2B5EF4-FFF2-40B4-BE49-F238E27FC236}">
              <a16:creationId xmlns:a16="http://schemas.microsoft.com/office/drawing/2014/main" xmlns="" id="{00305F43-3CAC-4ACA-8E95-615966AC1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06880" y="18981420"/>
          <a:ext cx="1165860" cy="2110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205740</xdr:colOff>
      <xdr:row>30</xdr:row>
      <xdr:rowOff>114300</xdr:rowOff>
    </xdr:from>
    <xdr:to>
      <xdr:col>3</xdr:col>
      <xdr:colOff>1546860</xdr:colOff>
      <xdr:row>33</xdr:row>
      <xdr:rowOff>609600</xdr:rowOff>
    </xdr:to>
    <xdr:pic>
      <xdr:nvPicPr>
        <xdr:cNvPr id="4196003" name="Рисунок 51" descr="Петля для маятниковых дверей весом от 29 до 58 кг.  Толщина двери 30-40 мм материал алюминий цвет серебристый (к-кт 2 шт.)">
          <a:extLst>
            <a:ext uri="{FF2B5EF4-FFF2-40B4-BE49-F238E27FC236}">
              <a16:creationId xmlns:a16="http://schemas.microsoft.com/office/drawing/2014/main" xmlns="" id="{F0671885-0905-4EAA-9295-E7D780239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8391" t="9911" r="38451" b="18239"/>
        <a:stretch>
          <a:fillRect/>
        </a:stretch>
      </xdr:blipFill>
      <xdr:spPr bwMode="auto">
        <a:xfrm>
          <a:off x="1120140" y="22197060"/>
          <a:ext cx="1341120" cy="278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23</xdr:row>
      <xdr:rowOff>114300</xdr:rowOff>
    </xdr:from>
    <xdr:to>
      <xdr:col>3</xdr:col>
      <xdr:colOff>1112520</xdr:colOff>
      <xdr:row>25</xdr:row>
      <xdr:rowOff>731520</xdr:rowOff>
    </xdr:to>
    <xdr:pic>
      <xdr:nvPicPr>
        <xdr:cNvPr id="4196004" name="Рисунок 52" descr="http://www.hafele-shop.ru/admin/pictures/92702503s.jpg">
          <a:extLst>
            <a:ext uri="{FF2B5EF4-FFF2-40B4-BE49-F238E27FC236}">
              <a16:creationId xmlns:a16="http://schemas.microsoft.com/office/drawing/2014/main" xmlns="" id="{C4246595-11DC-4492-818A-EE1C8495C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78" r="27927" b="5708"/>
        <a:stretch>
          <a:fillRect/>
        </a:stretch>
      </xdr:blipFill>
      <xdr:spPr bwMode="auto">
        <a:xfrm>
          <a:off x="914400" y="16863060"/>
          <a:ext cx="1112520" cy="2141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129540</xdr:colOff>
      <xdr:row>22</xdr:row>
      <xdr:rowOff>556260</xdr:rowOff>
    </xdr:from>
    <xdr:to>
      <xdr:col>3</xdr:col>
      <xdr:colOff>1280160</xdr:colOff>
      <xdr:row>25</xdr:row>
      <xdr:rowOff>495300</xdr:rowOff>
    </xdr:to>
    <xdr:pic>
      <xdr:nvPicPr>
        <xdr:cNvPr id="4196005" name="Рисунок 53">
          <a:extLst>
            <a:ext uri="{FF2B5EF4-FFF2-40B4-BE49-F238E27FC236}">
              <a16:creationId xmlns:a16="http://schemas.microsoft.com/office/drawing/2014/main" xmlns="" id="{696D879D-D3B0-43FD-8187-4F4F46193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2001"/>
        <a:stretch>
          <a:fillRect/>
        </a:stretch>
      </xdr:blipFill>
      <xdr:spPr bwMode="auto">
        <a:xfrm>
          <a:off x="1043940" y="16543020"/>
          <a:ext cx="1150620" cy="2225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381000</xdr:colOff>
      <xdr:row>22</xdr:row>
      <xdr:rowOff>160020</xdr:rowOff>
    </xdr:from>
    <xdr:to>
      <xdr:col>3</xdr:col>
      <xdr:colOff>1584960</xdr:colOff>
      <xdr:row>25</xdr:row>
      <xdr:rowOff>236220</xdr:rowOff>
    </xdr:to>
    <xdr:pic>
      <xdr:nvPicPr>
        <xdr:cNvPr id="4196006" name="Рисунок 54">
          <a:extLst>
            <a:ext uri="{FF2B5EF4-FFF2-40B4-BE49-F238E27FC236}">
              <a16:creationId xmlns:a16="http://schemas.microsoft.com/office/drawing/2014/main" xmlns="" id="{EEBF2598-F267-4BCE-A610-79FEE6F68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0998"/>
        <a:stretch>
          <a:fillRect/>
        </a:stretch>
      </xdr:blipFill>
      <xdr:spPr bwMode="auto">
        <a:xfrm>
          <a:off x="1295400" y="16146780"/>
          <a:ext cx="120396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746760</xdr:colOff>
      <xdr:row>21</xdr:row>
      <xdr:rowOff>731520</xdr:rowOff>
    </xdr:from>
    <xdr:to>
      <xdr:col>3</xdr:col>
      <xdr:colOff>1920240</xdr:colOff>
      <xdr:row>24</xdr:row>
      <xdr:rowOff>556260</xdr:rowOff>
    </xdr:to>
    <xdr:pic>
      <xdr:nvPicPr>
        <xdr:cNvPr id="4196007" name="Рисунок 55">
          <a:extLst>
            <a:ext uri="{FF2B5EF4-FFF2-40B4-BE49-F238E27FC236}">
              <a16:creationId xmlns:a16="http://schemas.microsoft.com/office/drawing/2014/main" xmlns="" id="{C187290F-5CBE-4FF2-9FC2-71DD3BB48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61160" y="15956280"/>
          <a:ext cx="1173480" cy="2110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19</xdr:row>
      <xdr:rowOff>99060</xdr:rowOff>
    </xdr:from>
    <xdr:to>
      <xdr:col>3</xdr:col>
      <xdr:colOff>1165860</xdr:colOff>
      <xdr:row>21</xdr:row>
      <xdr:rowOff>708660</xdr:rowOff>
    </xdr:to>
    <xdr:pic>
      <xdr:nvPicPr>
        <xdr:cNvPr id="4196008" name="Рисунок 56" descr="http://www.hafele-shop.ru/admin/pictures/92702503s.jpg">
          <a:extLst>
            <a:ext uri="{FF2B5EF4-FFF2-40B4-BE49-F238E27FC236}">
              <a16:creationId xmlns:a16="http://schemas.microsoft.com/office/drawing/2014/main" xmlns="" id="{10EF6745-A4C6-4DDB-9188-1FDC8F302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78" r="27927" b="5708"/>
        <a:stretch>
          <a:fillRect/>
        </a:stretch>
      </xdr:blipFill>
      <xdr:spPr bwMode="auto">
        <a:xfrm>
          <a:off x="952500" y="13799820"/>
          <a:ext cx="1127760" cy="213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167640</xdr:colOff>
      <xdr:row>18</xdr:row>
      <xdr:rowOff>533400</xdr:rowOff>
    </xdr:from>
    <xdr:to>
      <xdr:col>3</xdr:col>
      <xdr:colOff>1333500</xdr:colOff>
      <xdr:row>21</xdr:row>
      <xdr:rowOff>480060</xdr:rowOff>
    </xdr:to>
    <xdr:pic>
      <xdr:nvPicPr>
        <xdr:cNvPr id="4196009" name="Рисунок 57">
          <a:extLst>
            <a:ext uri="{FF2B5EF4-FFF2-40B4-BE49-F238E27FC236}">
              <a16:creationId xmlns:a16="http://schemas.microsoft.com/office/drawing/2014/main" xmlns="" id="{2F55842B-7755-47FB-BB8D-12DA7F7CA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2001"/>
        <a:stretch>
          <a:fillRect/>
        </a:stretch>
      </xdr:blipFill>
      <xdr:spPr bwMode="auto">
        <a:xfrm>
          <a:off x="1082040" y="13472160"/>
          <a:ext cx="1165860" cy="2232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18</xdr:row>
      <xdr:rowOff>137160</xdr:rowOff>
    </xdr:from>
    <xdr:to>
      <xdr:col>3</xdr:col>
      <xdr:colOff>1630680</xdr:colOff>
      <xdr:row>21</xdr:row>
      <xdr:rowOff>220980</xdr:rowOff>
    </xdr:to>
    <xdr:pic>
      <xdr:nvPicPr>
        <xdr:cNvPr id="4196010" name="Рисунок 58">
          <a:extLst>
            <a:ext uri="{FF2B5EF4-FFF2-40B4-BE49-F238E27FC236}">
              <a16:creationId xmlns:a16="http://schemas.microsoft.com/office/drawing/2014/main" xmlns="" id="{C9410394-A3B1-4E0E-BC46-E709A9BEF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0998"/>
        <a:stretch>
          <a:fillRect/>
        </a:stretch>
      </xdr:blipFill>
      <xdr:spPr bwMode="auto">
        <a:xfrm>
          <a:off x="1333500" y="13075920"/>
          <a:ext cx="1211580" cy="2369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792480</xdr:colOff>
      <xdr:row>17</xdr:row>
      <xdr:rowOff>708660</xdr:rowOff>
    </xdr:from>
    <xdr:to>
      <xdr:col>3</xdr:col>
      <xdr:colOff>1958340</xdr:colOff>
      <xdr:row>20</xdr:row>
      <xdr:rowOff>533400</xdr:rowOff>
    </xdr:to>
    <xdr:pic>
      <xdr:nvPicPr>
        <xdr:cNvPr id="4196011" name="Рисунок 59">
          <a:extLst>
            <a:ext uri="{FF2B5EF4-FFF2-40B4-BE49-F238E27FC236}">
              <a16:creationId xmlns:a16="http://schemas.microsoft.com/office/drawing/2014/main" xmlns="" id="{68B2C9C1-992A-4ACA-9FE4-25BCF6739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06880" y="12885420"/>
          <a:ext cx="1165860" cy="2110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320040</xdr:rowOff>
    </xdr:to>
    <xdr:pic>
      <xdr:nvPicPr>
        <xdr:cNvPr id="4196012" name="Рисунок 3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9053B59C-D9D9-4969-87EF-DABEBEDB7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196013" name="Рисунок 32" descr="http://intranet.hkg.hafele.corp/international/bilder/Haefele_Logo_4c_CMYK_n_2mm.png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91F7607-B56C-47F3-944F-553A3CC39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472440</xdr:colOff>
      <xdr:row>8</xdr:row>
      <xdr:rowOff>266700</xdr:rowOff>
    </xdr:from>
    <xdr:to>
      <xdr:col>3</xdr:col>
      <xdr:colOff>1676400</xdr:colOff>
      <xdr:row>9</xdr:row>
      <xdr:rowOff>464820</xdr:rowOff>
    </xdr:to>
    <xdr:pic>
      <xdr:nvPicPr>
        <xdr:cNvPr id="4212803" name="Рисунок 1">
          <a:extLst>
            <a:ext uri="{FF2B5EF4-FFF2-40B4-BE49-F238E27FC236}">
              <a16:creationId xmlns:a16="http://schemas.microsoft.com/office/drawing/2014/main" xmlns="" id="{3FD6E042-C3D7-4B22-A418-3C53DC373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6840" y="4800600"/>
          <a:ext cx="120396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419100</xdr:colOff>
      <xdr:row>10</xdr:row>
      <xdr:rowOff>106680</xdr:rowOff>
    </xdr:from>
    <xdr:to>
      <xdr:col>3</xdr:col>
      <xdr:colOff>1752600</xdr:colOff>
      <xdr:row>11</xdr:row>
      <xdr:rowOff>457200</xdr:rowOff>
    </xdr:to>
    <xdr:pic>
      <xdr:nvPicPr>
        <xdr:cNvPr id="4212804" name="Рисунок 2">
          <a:extLst>
            <a:ext uri="{FF2B5EF4-FFF2-40B4-BE49-F238E27FC236}">
              <a16:creationId xmlns:a16="http://schemas.microsoft.com/office/drawing/2014/main" xmlns="" id="{C3F9A2A7-DCF3-44C9-8050-1D639143B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33500" y="5905500"/>
          <a:ext cx="1333500" cy="98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297180</xdr:colOff>
      <xdr:row>12</xdr:row>
      <xdr:rowOff>114300</xdr:rowOff>
    </xdr:from>
    <xdr:to>
      <xdr:col>3</xdr:col>
      <xdr:colOff>1927860</xdr:colOff>
      <xdr:row>13</xdr:row>
      <xdr:rowOff>464820</xdr:rowOff>
    </xdr:to>
    <xdr:pic>
      <xdr:nvPicPr>
        <xdr:cNvPr id="4212805" name="Рисунок 3">
          <a:extLst>
            <a:ext uri="{FF2B5EF4-FFF2-40B4-BE49-F238E27FC236}">
              <a16:creationId xmlns:a16="http://schemas.microsoft.com/office/drawing/2014/main" xmlns="" id="{9042F9B3-3976-4807-B950-696F52E39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1580" y="7178040"/>
          <a:ext cx="1630680" cy="98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9</xdr:row>
      <xdr:rowOff>114300</xdr:rowOff>
    </xdr:from>
    <xdr:to>
      <xdr:col>4</xdr:col>
      <xdr:colOff>548640</xdr:colOff>
      <xdr:row>9</xdr:row>
      <xdr:rowOff>601980</xdr:rowOff>
    </xdr:to>
    <xdr:pic>
      <xdr:nvPicPr>
        <xdr:cNvPr id="4212806" name="Рисунок 6">
          <a:extLst>
            <a:ext uri="{FF2B5EF4-FFF2-40B4-BE49-F238E27FC236}">
              <a16:creationId xmlns:a16="http://schemas.microsoft.com/office/drawing/2014/main" xmlns="" id="{B38EB5CF-56BD-49F3-B474-D883D7C43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5280660"/>
          <a:ext cx="41910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</xdr:colOff>
      <xdr:row>8</xdr:row>
      <xdr:rowOff>106680</xdr:rowOff>
    </xdr:from>
    <xdr:to>
      <xdr:col>4</xdr:col>
      <xdr:colOff>632460</xdr:colOff>
      <xdr:row>8</xdr:row>
      <xdr:rowOff>624840</xdr:rowOff>
    </xdr:to>
    <xdr:pic>
      <xdr:nvPicPr>
        <xdr:cNvPr id="4212807" name="Рисунок 10">
          <a:extLst>
            <a:ext uri="{FF2B5EF4-FFF2-40B4-BE49-F238E27FC236}">
              <a16:creationId xmlns:a16="http://schemas.microsoft.com/office/drawing/2014/main" xmlns="" id="{715634D5-108D-45FD-ADB8-0C9F30B8E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4640580"/>
          <a:ext cx="5715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11</xdr:row>
      <xdr:rowOff>137160</xdr:rowOff>
    </xdr:from>
    <xdr:to>
      <xdr:col>4</xdr:col>
      <xdr:colOff>525780</xdr:colOff>
      <xdr:row>11</xdr:row>
      <xdr:rowOff>594360</xdr:rowOff>
    </xdr:to>
    <xdr:pic>
      <xdr:nvPicPr>
        <xdr:cNvPr id="4212808" name="Рисунок 6">
          <a:extLst>
            <a:ext uri="{FF2B5EF4-FFF2-40B4-BE49-F238E27FC236}">
              <a16:creationId xmlns:a16="http://schemas.microsoft.com/office/drawing/2014/main" xmlns="" id="{E6CCBA11-3CAA-4DFF-AED2-3F5AC4FE92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6568440"/>
          <a:ext cx="3810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</xdr:colOff>
      <xdr:row>10</xdr:row>
      <xdr:rowOff>83820</xdr:rowOff>
    </xdr:from>
    <xdr:to>
      <xdr:col>4</xdr:col>
      <xdr:colOff>632460</xdr:colOff>
      <xdr:row>10</xdr:row>
      <xdr:rowOff>601980</xdr:rowOff>
    </xdr:to>
    <xdr:pic>
      <xdr:nvPicPr>
        <xdr:cNvPr id="4212809" name="Рисунок 10">
          <a:extLst>
            <a:ext uri="{FF2B5EF4-FFF2-40B4-BE49-F238E27FC236}">
              <a16:creationId xmlns:a16="http://schemas.microsoft.com/office/drawing/2014/main" xmlns="" id="{864DFF42-E026-4F45-B720-DF3DDDF58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5882640"/>
          <a:ext cx="5715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</xdr:colOff>
      <xdr:row>12</xdr:row>
      <xdr:rowOff>83820</xdr:rowOff>
    </xdr:from>
    <xdr:to>
      <xdr:col>4</xdr:col>
      <xdr:colOff>632460</xdr:colOff>
      <xdr:row>12</xdr:row>
      <xdr:rowOff>601980</xdr:rowOff>
    </xdr:to>
    <xdr:pic>
      <xdr:nvPicPr>
        <xdr:cNvPr id="4212810" name="Рисунок 10">
          <a:extLst>
            <a:ext uri="{FF2B5EF4-FFF2-40B4-BE49-F238E27FC236}">
              <a16:creationId xmlns:a16="http://schemas.microsoft.com/office/drawing/2014/main" xmlns="" id="{BC3A5787-B737-4703-9C0C-4FBDBE1D8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7147560"/>
          <a:ext cx="5715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76200</xdr:rowOff>
    </xdr:from>
    <xdr:to>
      <xdr:col>4</xdr:col>
      <xdr:colOff>525780</xdr:colOff>
      <xdr:row>13</xdr:row>
      <xdr:rowOff>563880</xdr:rowOff>
    </xdr:to>
    <xdr:pic>
      <xdr:nvPicPr>
        <xdr:cNvPr id="4212811" name="Рисунок 6">
          <a:extLst>
            <a:ext uri="{FF2B5EF4-FFF2-40B4-BE49-F238E27FC236}">
              <a16:creationId xmlns:a16="http://schemas.microsoft.com/office/drawing/2014/main" xmlns="" id="{AFB5888E-2B97-4CF2-A731-BE301812D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63240" y="7772400"/>
          <a:ext cx="4114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</xdr:colOff>
      <xdr:row>20</xdr:row>
      <xdr:rowOff>419100</xdr:rowOff>
    </xdr:from>
    <xdr:to>
      <xdr:col>3</xdr:col>
      <xdr:colOff>1973580</xdr:colOff>
      <xdr:row>23</xdr:row>
      <xdr:rowOff>182880</xdr:rowOff>
    </xdr:to>
    <xdr:pic>
      <xdr:nvPicPr>
        <xdr:cNvPr id="4212812" name="Рисунок 1">
          <a:extLst>
            <a:ext uri="{FF2B5EF4-FFF2-40B4-BE49-F238E27FC236}">
              <a16:creationId xmlns:a16="http://schemas.microsoft.com/office/drawing/2014/main" xmlns="" id="{02153B98-1BCC-4BF9-8721-5E0C4800A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17" r="6807"/>
        <a:stretch>
          <a:fillRect/>
        </a:stretch>
      </xdr:blipFill>
      <xdr:spPr bwMode="auto">
        <a:xfrm>
          <a:off x="1021080" y="12542520"/>
          <a:ext cx="1866900" cy="166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22</xdr:row>
      <xdr:rowOff>45720</xdr:rowOff>
    </xdr:from>
    <xdr:to>
      <xdr:col>4</xdr:col>
      <xdr:colOff>510540</xdr:colOff>
      <xdr:row>22</xdr:row>
      <xdr:rowOff>548640</xdr:rowOff>
    </xdr:to>
    <xdr:pic>
      <xdr:nvPicPr>
        <xdr:cNvPr id="4212813" name="Рисунок 24">
          <a:extLst>
            <a:ext uri="{FF2B5EF4-FFF2-40B4-BE49-F238E27FC236}">
              <a16:creationId xmlns:a16="http://schemas.microsoft.com/office/drawing/2014/main" xmlns="" id="{08BC8E55-9C06-4A3D-96B0-C509B4757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13434060"/>
          <a:ext cx="37338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18</xdr:row>
      <xdr:rowOff>38100</xdr:rowOff>
    </xdr:from>
    <xdr:to>
      <xdr:col>4</xdr:col>
      <xdr:colOff>510540</xdr:colOff>
      <xdr:row>18</xdr:row>
      <xdr:rowOff>563880</xdr:rowOff>
    </xdr:to>
    <xdr:pic>
      <xdr:nvPicPr>
        <xdr:cNvPr id="4212814" name="Рисунок 25">
          <a:extLst>
            <a:ext uri="{FF2B5EF4-FFF2-40B4-BE49-F238E27FC236}">
              <a16:creationId xmlns:a16="http://schemas.microsoft.com/office/drawing/2014/main" xmlns="" id="{0A4CC06E-9454-49C9-AC8F-39BA47CCA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10896600"/>
          <a:ext cx="38100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20</xdr:row>
      <xdr:rowOff>76200</xdr:rowOff>
    </xdr:from>
    <xdr:to>
      <xdr:col>4</xdr:col>
      <xdr:colOff>541020</xdr:colOff>
      <xdr:row>20</xdr:row>
      <xdr:rowOff>594360</xdr:rowOff>
    </xdr:to>
    <xdr:pic>
      <xdr:nvPicPr>
        <xdr:cNvPr id="4212815" name="Рисунок 26">
          <a:extLst>
            <a:ext uri="{FF2B5EF4-FFF2-40B4-BE49-F238E27FC236}">
              <a16:creationId xmlns:a16="http://schemas.microsoft.com/office/drawing/2014/main" xmlns="" id="{AD9F131E-9D92-4614-8F2C-9A4389AAB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1219962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21</xdr:row>
      <xdr:rowOff>38100</xdr:rowOff>
    </xdr:from>
    <xdr:to>
      <xdr:col>4</xdr:col>
      <xdr:colOff>510540</xdr:colOff>
      <xdr:row>21</xdr:row>
      <xdr:rowOff>525780</xdr:rowOff>
    </xdr:to>
    <xdr:pic>
      <xdr:nvPicPr>
        <xdr:cNvPr id="4212816" name="Рисунок 27">
          <a:extLst>
            <a:ext uri="{FF2B5EF4-FFF2-40B4-BE49-F238E27FC236}">
              <a16:creationId xmlns:a16="http://schemas.microsoft.com/office/drawing/2014/main" xmlns="" id="{40A7F8D1-CF79-4C37-84BC-7354F7B3A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1279398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23</xdr:row>
      <xdr:rowOff>30480</xdr:rowOff>
    </xdr:from>
    <xdr:to>
      <xdr:col>4</xdr:col>
      <xdr:colOff>525780</xdr:colOff>
      <xdr:row>23</xdr:row>
      <xdr:rowOff>548640</xdr:rowOff>
    </xdr:to>
    <xdr:pic>
      <xdr:nvPicPr>
        <xdr:cNvPr id="4212817" name="Рисунок 26">
          <a:extLst>
            <a:ext uri="{FF2B5EF4-FFF2-40B4-BE49-F238E27FC236}">
              <a16:creationId xmlns:a16="http://schemas.microsoft.com/office/drawing/2014/main" xmlns="" id="{568FF12E-8C08-47B1-9BAC-6D1D988B9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1405128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17</xdr:row>
      <xdr:rowOff>30480</xdr:rowOff>
    </xdr:from>
    <xdr:to>
      <xdr:col>3</xdr:col>
      <xdr:colOff>1813560</xdr:colOff>
      <xdr:row>19</xdr:row>
      <xdr:rowOff>594360</xdr:rowOff>
    </xdr:to>
    <xdr:pic>
      <xdr:nvPicPr>
        <xdr:cNvPr id="4212818" name="Рисунок 1">
          <a:extLst>
            <a:ext uri="{FF2B5EF4-FFF2-40B4-BE49-F238E27FC236}">
              <a16:creationId xmlns:a16="http://schemas.microsoft.com/office/drawing/2014/main" xmlns="" id="{A5AD39C6-DA9D-4B0C-8538-EFE06D393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" y="10256520"/>
          <a:ext cx="181356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3</xdr:row>
      <xdr:rowOff>114300</xdr:rowOff>
    </xdr:from>
    <xdr:to>
      <xdr:col>4</xdr:col>
      <xdr:colOff>533400</xdr:colOff>
      <xdr:row>3</xdr:row>
      <xdr:rowOff>579120</xdr:rowOff>
    </xdr:to>
    <xdr:pic>
      <xdr:nvPicPr>
        <xdr:cNvPr id="4212819" name="Рисунок 6">
          <a:extLst>
            <a:ext uri="{FF2B5EF4-FFF2-40B4-BE49-F238E27FC236}">
              <a16:creationId xmlns:a16="http://schemas.microsoft.com/office/drawing/2014/main" xmlns="" id="{DD19B92E-EC66-4210-852B-FFC1C233E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1485900"/>
          <a:ext cx="4038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2</xdr:row>
      <xdr:rowOff>76200</xdr:rowOff>
    </xdr:from>
    <xdr:to>
      <xdr:col>4</xdr:col>
      <xdr:colOff>640080</xdr:colOff>
      <xdr:row>2</xdr:row>
      <xdr:rowOff>594360</xdr:rowOff>
    </xdr:to>
    <xdr:pic>
      <xdr:nvPicPr>
        <xdr:cNvPr id="4212820" name="Рисунок 10">
          <a:extLst>
            <a:ext uri="{FF2B5EF4-FFF2-40B4-BE49-F238E27FC236}">
              <a16:creationId xmlns:a16="http://schemas.microsoft.com/office/drawing/2014/main" xmlns="" id="{CC2FF0F5-8F09-47C2-95F0-3084F60AB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17520" y="815340"/>
          <a:ext cx="5715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2</xdr:row>
      <xdr:rowOff>68580</xdr:rowOff>
    </xdr:from>
    <xdr:to>
      <xdr:col>3</xdr:col>
      <xdr:colOff>800100</xdr:colOff>
      <xdr:row>3</xdr:row>
      <xdr:rowOff>548640</xdr:rowOff>
    </xdr:to>
    <xdr:pic>
      <xdr:nvPicPr>
        <xdr:cNvPr id="4212821" name="Рисунок 71">
          <a:extLst>
            <a:ext uri="{FF2B5EF4-FFF2-40B4-BE49-F238E27FC236}">
              <a16:creationId xmlns:a16="http://schemas.microsoft.com/office/drawing/2014/main" xmlns="" id="{73613DFE-0DAD-493E-85AB-B4FDE2702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807720"/>
          <a:ext cx="73152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6</xdr:row>
      <xdr:rowOff>7620</xdr:rowOff>
    </xdr:from>
    <xdr:to>
      <xdr:col>3</xdr:col>
      <xdr:colOff>861060</xdr:colOff>
      <xdr:row>7</xdr:row>
      <xdr:rowOff>548640</xdr:rowOff>
    </xdr:to>
    <xdr:pic>
      <xdr:nvPicPr>
        <xdr:cNvPr id="4212822" name="Рисунок 73">
          <a:extLst>
            <a:ext uri="{FF2B5EF4-FFF2-40B4-BE49-F238E27FC236}">
              <a16:creationId xmlns:a16="http://schemas.microsoft.com/office/drawing/2014/main" xmlns="" id="{C6CFC8A1-5137-4D00-9530-00F0DB60B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276600"/>
          <a:ext cx="78486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5</xdr:row>
      <xdr:rowOff>114300</xdr:rowOff>
    </xdr:from>
    <xdr:to>
      <xdr:col>4</xdr:col>
      <xdr:colOff>533400</xdr:colOff>
      <xdr:row>5</xdr:row>
      <xdr:rowOff>579120</xdr:rowOff>
    </xdr:to>
    <xdr:pic>
      <xdr:nvPicPr>
        <xdr:cNvPr id="4212823" name="Рисунок 6">
          <a:extLst>
            <a:ext uri="{FF2B5EF4-FFF2-40B4-BE49-F238E27FC236}">
              <a16:creationId xmlns:a16="http://schemas.microsoft.com/office/drawing/2014/main" xmlns="" id="{C67DC322-053A-4990-A12F-4EF523B4F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2750820"/>
          <a:ext cx="4038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4</xdr:row>
      <xdr:rowOff>76200</xdr:rowOff>
    </xdr:from>
    <xdr:to>
      <xdr:col>4</xdr:col>
      <xdr:colOff>640080</xdr:colOff>
      <xdr:row>4</xdr:row>
      <xdr:rowOff>594360</xdr:rowOff>
    </xdr:to>
    <xdr:pic>
      <xdr:nvPicPr>
        <xdr:cNvPr id="4212824" name="Рисунок 10">
          <a:extLst>
            <a:ext uri="{FF2B5EF4-FFF2-40B4-BE49-F238E27FC236}">
              <a16:creationId xmlns:a16="http://schemas.microsoft.com/office/drawing/2014/main" xmlns="" id="{36222895-83F8-4788-8DAD-E32DCE958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17520" y="2080260"/>
          <a:ext cx="5715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4</xdr:row>
      <xdr:rowOff>68580</xdr:rowOff>
    </xdr:from>
    <xdr:to>
      <xdr:col>3</xdr:col>
      <xdr:colOff>800100</xdr:colOff>
      <xdr:row>5</xdr:row>
      <xdr:rowOff>548640</xdr:rowOff>
    </xdr:to>
    <xdr:pic>
      <xdr:nvPicPr>
        <xdr:cNvPr id="4212825" name="Рисунок 76">
          <a:extLst>
            <a:ext uri="{FF2B5EF4-FFF2-40B4-BE49-F238E27FC236}">
              <a16:creationId xmlns:a16="http://schemas.microsoft.com/office/drawing/2014/main" xmlns="" id="{135C3A27-7132-40F7-B8B8-CFC5C7ED2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2072640"/>
          <a:ext cx="731520" cy="1112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899160</xdr:colOff>
      <xdr:row>4</xdr:row>
      <xdr:rowOff>68580</xdr:rowOff>
    </xdr:from>
    <xdr:to>
      <xdr:col>3</xdr:col>
      <xdr:colOff>1927860</xdr:colOff>
      <xdr:row>5</xdr:row>
      <xdr:rowOff>571500</xdr:rowOff>
    </xdr:to>
    <xdr:pic>
      <xdr:nvPicPr>
        <xdr:cNvPr id="4212826" name="Рисунок 77">
          <a:extLst>
            <a:ext uri="{FF2B5EF4-FFF2-40B4-BE49-F238E27FC236}">
              <a16:creationId xmlns:a16="http://schemas.microsoft.com/office/drawing/2014/main" xmlns="" id="{B586E3EE-06AB-4E3E-8C27-495EBF092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13560" y="2072640"/>
          <a:ext cx="1028700" cy="1135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7</xdr:row>
      <xdr:rowOff>114300</xdr:rowOff>
    </xdr:from>
    <xdr:to>
      <xdr:col>4</xdr:col>
      <xdr:colOff>533400</xdr:colOff>
      <xdr:row>7</xdr:row>
      <xdr:rowOff>579120</xdr:rowOff>
    </xdr:to>
    <xdr:pic>
      <xdr:nvPicPr>
        <xdr:cNvPr id="4212827" name="Рисунок 6">
          <a:extLst>
            <a:ext uri="{FF2B5EF4-FFF2-40B4-BE49-F238E27FC236}">
              <a16:creationId xmlns:a16="http://schemas.microsoft.com/office/drawing/2014/main" xmlns="" id="{DEBE85BC-8986-4B2F-B331-465D3BB44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4015740"/>
          <a:ext cx="4038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6</xdr:row>
      <xdr:rowOff>76200</xdr:rowOff>
    </xdr:from>
    <xdr:to>
      <xdr:col>4</xdr:col>
      <xdr:colOff>640080</xdr:colOff>
      <xdr:row>6</xdr:row>
      <xdr:rowOff>594360</xdr:rowOff>
    </xdr:to>
    <xdr:pic>
      <xdr:nvPicPr>
        <xdr:cNvPr id="4212828" name="Рисунок 10">
          <a:extLst>
            <a:ext uri="{FF2B5EF4-FFF2-40B4-BE49-F238E27FC236}">
              <a16:creationId xmlns:a16="http://schemas.microsoft.com/office/drawing/2014/main" xmlns="" id="{9019BD8F-95A5-4B79-9AB3-F69B2E733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17520" y="3345180"/>
          <a:ext cx="5715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906780</xdr:colOff>
      <xdr:row>6</xdr:row>
      <xdr:rowOff>30480</xdr:rowOff>
    </xdr:from>
    <xdr:to>
      <xdr:col>3</xdr:col>
      <xdr:colOff>1920240</xdr:colOff>
      <xdr:row>7</xdr:row>
      <xdr:rowOff>594360</xdr:rowOff>
    </xdr:to>
    <xdr:pic>
      <xdr:nvPicPr>
        <xdr:cNvPr id="4212829" name="Рисунок 2">
          <a:extLst>
            <a:ext uri="{FF2B5EF4-FFF2-40B4-BE49-F238E27FC236}">
              <a16:creationId xmlns:a16="http://schemas.microsoft.com/office/drawing/2014/main" xmlns="" id="{AD6A9E37-466F-4D12-9E5A-3E3D9DA6D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21180" y="3299460"/>
          <a:ext cx="1013460" cy="1196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822960</xdr:colOff>
      <xdr:row>2</xdr:row>
      <xdr:rowOff>137160</xdr:rowOff>
    </xdr:from>
    <xdr:to>
      <xdr:col>3</xdr:col>
      <xdr:colOff>1996440</xdr:colOff>
      <xdr:row>3</xdr:row>
      <xdr:rowOff>594360</xdr:rowOff>
    </xdr:to>
    <xdr:pic>
      <xdr:nvPicPr>
        <xdr:cNvPr id="4212830" name="Рисунок 3">
          <a:extLst>
            <a:ext uri="{FF2B5EF4-FFF2-40B4-BE49-F238E27FC236}">
              <a16:creationId xmlns:a16="http://schemas.microsoft.com/office/drawing/2014/main" xmlns="" id="{39FB3FC0-962E-46BD-A632-FD0C7B66E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299" r="18968"/>
        <a:stretch>
          <a:fillRect/>
        </a:stretch>
      </xdr:blipFill>
      <xdr:spPr bwMode="auto">
        <a:xfrm>
          <a:off x="1737360" y="876300"/>
          <a:ext cx="1173480" cy="1089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</xdr:colOff>
      <xdr:row>38</xdr:row>
      <xdr:rowOff>190500</xdr:rowOff>
    </xdr:from>
    <xdr:to>
      <xdr:col>3</xdr:col>
      <xdr:colOff>1592580</xdr:colOff>
      <xdr:row>41</xdr:row>
      <xdr:rowOff>320040</xdr:rowOff>
    </xdr:to>
    <xdr:pic>
      <xdr:nvPicPr>
        <xdr:cNvPr id="4212831" name="Рисунок 1">
          <a:extLst>
            <a:ext uri="{FF2B5EF4-FFF2-40B4-BE49-F238E27FC236}">
              <a16:creationId xmlns:a16="http://schemas.microsoft.com/office/drawing/2014/main" xmlns="" id="{1E1E4DC9-366D-4263-A162-7D20C13A1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4420" y="23698200"/>
          <a:ext cx="1432560" cy="2026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40</xdr:row>
      <xdr:rowOff>251460</xdr:rowOff>
    </xdr:from>
    <xdr:to>
      <xdr:col>4</xdr:col>
      <xdr:colOff>533400</xdr:colOff>
      <xdr:row>41</xdr:row>
      <xdr:rowOff>266700</xdr:rowOff>
    </xdr:to>
    <xdr:pic>
      <xdr:nvPicPr>
        <xdr:cNvPr id="4212832" name="Рисунок 23">
          <a:extLst>
            <a:ext uri="{FF2B5EF4-FFF2-40B4-BE49-F238E27FC236}">
              <a16:creationId xmlns:a16="http://schemas.microsoft.com/office/drawing/2014/main" xmlns="" id="{E4726C1E-BA3B-4F5C-9E85-EC3B337CF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63240" y="25024080"/>
          <a:ext cx="4191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24</xdr:row>
      <xdr:rowOff>76200</xdr:rowOff>
    </xdr:from>
    <xdr:to>
      <xdr:col>4</xdr:col>
      <xdr:colOff>541020</xdr:colOff>
      <xdr:row>24</xdr:row>
      <xdr:rowOff>594360</xdr:rowOff>
    </xdr:to>
    <xdr:pic>
      <xdr:nvPicPr>
        <xdr:cNvPr id="4212833" name="Рисунок 26">
          <a:extLst>
            <a:ext uri="{FF2B5EF4-FFF2-40B4-BE49-F238E27FC236}">
              <a16:creationId xmlns:a16="http://schemas.microsoft.com/office/drawing/2014/main" xmlns="" id="{A704D05B-C442-4D84-94C8-22195BE8F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1472946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24</xdr:row>
      <xdr:rowOff>495300</xdr:rowOff>
    </xdr:from>
    <xdr:to>
      <xdr:col>3</xdr:col>
      <xdr:colOff>1920240</xdr:colOff>
      <xdr:row>27</xdr:row>
      <xdr:rowOff>434340</xdr:rowOff>
    </xdr:to>
    <xdr:pic>
      <xdr:nvPicPr>
        <xdr:cNvPr id="4212834" name="Рисунок 1">
          <a:extLst>
            <a:ext uri="{FF2B5EF4-FFF2-40B4-BE49-F238E27FC236}">
              <a16:creationId xmlns:a16="http://schemas.microsoft.com/office/drawing/2014/main" xmlns="" id="{37E7E397-4FDE-4FE0-94BC-8EDEA4244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8700" y="15148560"/>
          <a:ext cx="1805940" cy="1836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25</xdr:row>
      <xdr:rowOff>45720</xdr:rowOff>
    </xdr:from>
    <xdr:to>
      <xdr:col>4</xdr:col>
      <xdr:colOff>518160</xdr:colOff>
      <xdr:row>25</xdr:row>
      <xdr:rowOff>563880</xdr:rowOff>
    </xdr:to>
    <xdr:pic>
      <xdr:nvPicPr>
        <xdr:cNvPr id="4212835" name="Рисунок 26">
          <a:extLst>
            <a:ext uri="{FF2B5EF4-FFF2-40B4-BE49-F238E27FC236}">
              <a16:creationId xmlns:a16="http://schemas.microsoft.com/office/drawing/2014/main" xmlns="" id="{ACB7D10F-5ECA-4334-9846-C51C65B97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1533144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26</xdr:row>
      <xdr:rowOff>68580</xdr:rowOff>
    </xdr:from>
    <xdr:to>
      <xdr:col>4</xdr:col>
      <xdr:colOff>518160</xdr:colOff>
      <xdr:row>26</xdr:row>
      <xdr:rowOff>586740</xdr:rowOff>
    </xdr:to>
    <xdr:pic>
      <xdr:nvPicPr>
        <xdr:cNvPr id="4212836" name="Рисунок 26">
          <a:extLst>
            <a:ext uri="{FF2B5EF4-FFF2-40B4-BE49-F238E27FC236}">
              <a16:creationId xmlns:a16="http://schemas.microsoft.com/office/drawing/2014/main" xmlns="" id="{D51D9877-B74B-4B24-9B31-88618B69F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1598676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27</xdr:row>
      <xdr:rowOff>38100</xdr:rowOff>
    </xdr:from>
    <xdr:to>
      <xdr:col>4</xdr:col>
      <xdr:colOff>495300</xdr:colOff>
      <xdr:row>27</xdr:row>
      <xdr:rowOff>556260</xdr:rowOff>
    </xdr:to>
    <xdr:pic>
      <xdr:nvPicPr>
        <xdr:cNvPr id="4212837" name="Рисунок 26">
          <a:extLst>
            <a:ext uri="{FF2B5EF4-FFF2-40B4-BE49-F238E27FC236}">
              <a16:creationId xmlns:a16="http://schemas.microsoft.com/office/drawing/2014/main" xmlns="" id="{CA18A671-85FE-4663-815E-700698151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63240" y="1658874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99060</xdr:colOff>
      <xdr:row>28</xdr:row>
      <xdr:rowOff>38100</xdr:rowOff>
    </xdr:from>
    <xdr:to>
      <xdr:col>4</xdr:col>
      <xdr:colOff>480060</xdr:colOff>
      <xdr:row>28</xdr:row>
      <xdr:rowOff>556260</xdr:rowOff>
    </xdr:to>
    <xdr:pic>
      <xdr:nvPicPr>
        <xdr:cNvPr id="4212838" name="Рисунок 26">
          <a:extLst>
            <a:ext uri="{FF2B5EF4-FFF2-40B4-BE49-F238E27FC236}">
              <a16:creationId xmlns:a16="http://schemas.microsoft.com/office/drawing/2014/main" xmlns="" id="{572AAD01-2FCB-45E0-8734-961C52847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48000" y="1722120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182880</xdr:colOff>
      <xdr:row>42</xdr:row>
      <xdr:rowOff>76200</xdr:rowOff>
    </xdr:from>
    <xdr:to>
      <xdr:col>4</xdr:col>
      <xdr:colOff>457200</xdr:colOff>
      <xdr:row>42</xdr:row>
      <xdr:rowOff>594360</xdr:rowOff>
    </xdr:to>
    <xdr:pic>
      <xdr:nvPicPr>
        <xdr:cNvPr id="4212839" name="Рисунок 128">
          <a:extLst>
            <a:ext uri="{FF2B5EF4-FFF2-40B4-BE49-F238E27FC236}">
              <a16:creationId xmlns:a16="http://schemas.microsoft.com/office/drawing/2014/main" xmlns="" id="{0F8A9865-DD5C-46D0-903C-028FC2DEC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31820" y="26113740"/>
          <a:ext cx="27432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182880</xdr:colOff>
      <xdr:row>42</xdr:row>
      <xdr:rowOff>45720</xdr:rowOff>
    </xdr:from>
    <xdr:to>
      <xdr:col>4</xdr:col>
      <xdr:colOff>457200</xdr:colOff>
      <xdr:row>42</xdr:row>
      <xdr:rowOff>609600</xdr:rowOff>
    </xdr:to>
    <xdr:pic>
      <xdr:nvPicPr>
        <xdr:cNvPr id="4212840" name="Рисунок 129">
          <a:extLst>
            <a:ext uri="{FF2B5EF4-FFF2-40B4-BE49-F238E27FC236}">
              <a16:creationId xmlns:a16="http://schemas.microsoft.com/office/drawing/2014/main" xmlns="" id="{123C4CEA-F557-40B8-98C0-AB3358BAE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31820" y="26083260"/>
          <a:ext cx="27432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175260</xdr:colOff>
      <xdr:row>45</xdr:row>
      <xdr:rowOff>38100</xdr:rowOff>
    </xdr:from>
    <xdr:to>
      <xdr:col>4</xdr:col>
      <xdr:colOff>457200</xdr:colOff>
      <xdr:row>45</xdr:row>
      <xdr:rowOff>609600</xdr:rowOff>
    </xdr:to>
    <xdr:pic>
      <xdr:nvPicPr>
        <xdr:cNvPr id="4212841" name="Рисунок 131">
          <a:extLst>
            <a:ext uri="{FF2B5EF4-FFF2-40B4-BE49-F238E27FC236}">
              <a16:creationId xmlns:a16="http://schemas.microsoft.com/office/drawing/2014/main" xmlns="" id="{42CA61A1-382C-4621-9A84-0DB0AB04D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24200" y="27973020"/>
          <a:ext cx="28194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182880</xdr:colOff>
      <xdr:row>47</xdr:row>
      <xdr:rowOff>22860</xdr:rowOff>
    </xdr:from>
    <xdr:to>
      <xdr:col>4</xdr:col>
      <xdr:colOff>449580</xdr:colOff>
      <xdr:row>47</xdr:row>
      <xdr:rowOff>556260</xdr:rowOff>
    </xdr:to>
    <xdr:pic>
      <xdr:nvPicPr>
        <xdr:cNvPr id="4212842" name="Рисунок 132">
          <a:extLst>
            <a:ext uri="{FF2B5EF4-FFF2-40B4-BE49-F238E27FC236}">
              <a16:creationId xmlns:a16="http://schemas.microsoft.com/office/drawing/2014/main" xmlns="" id="{FDB9831D-7CC4-4099-9C24-CC1F29AE4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31820" y="29222700"/>
          <a:ext cx="2667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182880</xdr:colOff>
      <xdr:row>44</xdr:row>
      <xdr:rowOff>68580</xdr:rowOff>
    </xdr:from>
    <xdr:to>
      <xdr:col>4</xdr:col>
      <xdr:colOff>457200</xdr:colOff>
      <xdr:row>44</xdr:row>
      <xdr:rowOff>571500</xdr:rowOff>
    </xdr:to>
    <xdr:pic>
      <xdr:nvPicPr>
        <xdr:cNvPr id="4212843" name="Рисунок 133">
          <a:extLst>
            <a:ext uri="{FF2B5EF4-FFF2-40B4-BE49-F238E27FC236}">
              <a16:creationId xmlns:a16="http://schemas.microsoft.com/office/drawing/2014/main" xmlns="" id="{D4EBF20F-3AEE-4AEF-909A-2A7D15671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31820" y="27371040"/>
          <a:ext cx="27432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701040</xdr:colOff>
      <xdr:row>42</xdr:row>
      <xdr:rowOff>525780</xdr:rowOff>
    </xdr:from>
    <xdr:to>
      <xdr:col>3</xdr:col>
      <xdr:colOff>1424940</xdr:colOff>
      <xdr:row>46</xdr:row>
      <xdr:rowOff>594360</xdr:rowOff>
    </xdr:to>
    <xdr:pic>
      <xdr:nvPicPr>
        <xdr:cNvPr id="4212844" name="Рисунок 8">
          <a:extLst>
            <a:ext uri="{FF2B5EF4-FFF2-40B4-BE49-F238E27FC236}">
              <a16:creationId xmlns:a16="http://schemas.microsoft.com/office/drawing/2014/main" xmlns="" id="{F124D22F-7600-4346-8C62-419587A35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5440" y="26563320"/>
          <a:ext cx="723900" cy="2598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46</xdr:row>
      <xdr:rowOff>45720</xdr:rowOff>
    </xdr:from>
    <xdr:to>
      <xdr:col>4</xdr:col>
      <xdr:colOff>502920</xdr:colOff>
      <xdr:row>47</xdr:row>
      <xdr:rowOff>0</xdr:rowOff>
    </xdr:to>
    <xdr:pic>
      <xdr:nvPicPr>
        <xdr:cNvPr id="4212845" name="Рисунок 135">
          <a:extLst>
            <a:ext uri="{FF2B5EF4-FFF2-40B4-BE49-F238E27FC236}">
              <a16:creationId xmlns:a16="http://schemas.microsoft.com/office/drawing/2014/main" xmlns="" id="{53CCF9B0-01DB-417F-A1BD-F3F1E5B79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28613100"/>
          <a:ext cx="34290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182880</xdr:colOff>
      <xdr:row>43</xdr:row>
      <xdr:rowOff>22860</xdr:rowOff>
    </xdr:from>
    <xdr:to>
      <xdr:col>4</xdr:col>
      <xdr:colOff>457200</xdr:colOff>
      <xdr:row>43</xdr:row>
      <xdr:rowOff>594360</xdr:rowOff>
    </xdr:to>
    <xdr:pic>
      <xdr:nvPicPr>
        <xdr:cNvPr id="4212846" name="Рисунок 136">
          <a:extLst>
            <a:ext uri="{FF2B5EF4-FFF2-40B4-BE49-F238E27FC236}">
              <a16:creationId xmlns:a16="http://schemas.microsoft.com/office/drawing/2014/main" xmlns="" id="{B610D315-6E4E-45C2-AC6E-642B05DD9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31820" y="26692860"/>
          <a:ext cx="27432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38</xdr:row>
      <xdr:rowOff>312420</xdr:rowOff>
    </xdr:from>
    <xdr:to>
      <xdr:col>4</xdr:col>
      <xdr:colOff>502920</xdr:colOff>
      <xdr:row>39</xdr:row>
      <xdr:rowOff>304800</xdr:rowOff>
    </xdr:to>
    <xdr:pic>
      <xdr:nvPicPr>
        <xdr:cNvPr id="4212847" name="Рисунок 26">
          <a:extLst>
            <a:ext uri="{FF2B5EF4-FFF2-40B4-BE49-F238E27FC236}">
              <a16:creationId xmlns:a16="http://schemas.microsoft.com/office/drawing/2014/main" xmlns="" id="{3F82B74B-B712-44C8-A0F8-47DBEBF6D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63240" y="23820120"/>
          <a:ext cx="388620" cy="62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175260</xdr:colOff>
      <xdr:row>14</xdr:row>
      <xdr:rowOff>579120</xdr:rowOff>
    </xdr:from>
    <xdr:to>
      <xdr:col>4</xdr:col>
      <xdr:colOff>556260</xdr:colOff>
      <xdr:row>15</xdr:row>
      <xdr:rowOff>480060</xdr:rowOff>
    </xdr:to>
    <xdr:pic>
      <xdr:nvPicPr>
        <xdr:cNvPr id="4212848" name="Рисунок 25">
          <a:extLst>
            <a:ext uri="{FF2B5EF4-FFF2-40B4-BE49-F238E27FC236}">
              <a16:creationId xmlns:a16="http://schemas.microsoft.com/office/drawing/2014/main" xmlns="" id="{F47D3DCF-A23D-4CA6-822D-BEDD2D5EA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24200" y="8907780"/>
          <a:ext cx="381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579120</xdr:colOff>
      <xdr:row>14</xdr:row>
      <xdr:rowOff>83820</xdr:rowOff>
    </xdr:from>
    <xdr:to>
      <xdr:col>3</xdr:col>
      <xdr:colOff>1577340</xdr:colOff>
      <xdr:row>16</xdr:row>
      <xdr:rowOff>533400</xdr:rowOff>
    </xdr:to>
    <xdr:pic>
      <xdr:nvPicPr>
        <xdr:cNvPr id="4212849" name="Рисунок 2">
          <a:extLst>
            <a:ext uri="{FF2B5EF4-FFF2-40B4-BE49-F238E27FC236}">
              <a16:creationId xmlns:a16="http://schemas.microsoft.com/office/drawing/2014/main" xmlns="" id="{DC1FAD6D-84AF-410E-B2AF-99BBD8E84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3520" y="8412480"/>
          <a:ext cx="998220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586740</xdr:colOff>
      <xdr:row>48</xdr:row>
      <xdr:rowOff>320040</xdr:rowOff>
    </xdr:from>
    <xdr:to>
      <xdr:col>3</xdr:col>
      <xdr:colOff>1310640</xdr:colOff>
      <xdr:row>52</xdr:row>
      <xdr:rowOff>137160</xdr:rowOff>
    </xdr:to>
    <xdr:pic>
      <xdr:nvPicPr>
        <xdr:cNvPr id="4212850" name="Рисунок 113">
          <a:extLst>
            <a:ext uri="{FF2B5EF4-FFF2-40B4-BE49-F238E27FC236}">
              <a16:creationId xmlns:a16="http://schemas.microsoft.com/office/drawing/2014/main" xmlns="" id="{6977DF09-0879-4652-9784-C9E9EA17A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01140" y="30152340"/>
          <a:ext cx="723900" cy="2346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49</xdr:row>
      <xdr:rowOff>45720</xdr:rowOff>
    </xdr:from>
    <xdr:to>
      <xdr:col>4</xdr:col>
      <xdr:colOff>487680</xdr:colOff>
      <xdr:row>50</xdr:row>
      <xdr:rowOff>0</xdr:rowOff>
    </xdr:to>
    <xdr:pic>
      <xdr:nvPicPr>
        <xdr:cNvPr id="4212851" name="Рисунок 114">
          <a:extLst>
            <a:ext uri="{FF2B5EF4-FFF2-40B4-BE49-F238E27FC236}">
              <a16:creationId xmlns:a16="http://schemas.microsoft.com/office/drawing/2014/main" xmlns="" id="{F0684AF9-7715-4D35-9FA8-8E857BDCA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30510480"/>
          <a:ext cx="34290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175260</xdr:colOff>
      <xdr:row>48</xdr:row>
      <xdr:rowOff>30480</xdr:rowOff>
    </xdr:from>
    <xdr:to>
      <xdr:col>4</xdr:col>
      <xdr:colOff>457200</xdr:colOff>
      <xdr:row>48</xdr:row>
      <xdr:rowOff>601980</xdr:rowOff>
    </xdr:to>
    <xdr:pic>
      <xdr:nvPicPr>
        <xdr:cNvPr id="4212852" name="Рисунок 122">
          <a:extLst>
            <a:ext uri="{FF2B5EF4-FFF2-40B4-BE49-F238E27FC236}">
              <a16:creationId xmlns:a16="http://schemas.microsoft.com/office/drawing/2014/main" xmlns="" id="{72D2904D-3446-4BA4-9D83-402B1D599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24200" y="29862780"/>
          <a:ext cx="28194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175260</xdr:colOff>
      <xdr:row>50</xdr:row>
      <xdr:rowOff>45720</xdr:rowOff>
    </xdr:from>
    <xdr:to>
      <xdr:col>4</xdr:col>
      <xdr:colOff>457200</xdr:colOff>
      <xdr:row>50</xdr:row>
      <xdr:rowOff>617220</xdr:rowOff>
    </xdr:to>
    <xdr:pic>
      <xdr:nvPicPr>
        <xdr:cNvPr id="4212853" name="Рисунок 123">
          <a:extLst>
            <a:ext uri="{FF2B5EF4-FFF2-40B4-BE49-F238E27FC236}">
              <a16:creationId xmlns:a16="http://schemas.microsoft.com/office/drawing/2014/main" xmlns="" id="{DEEF4B4D-0CAD-4375-9CFB-B5A74F636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24200" y="31142940"/>
          <a:ext cx="28194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198120</xdr:colOff>
      <xdr:row>51</xdr:row>
      <xdr:rowOff>68580</xdr:rowOff>
    </xdr:from>
    <xdr:to>
      <xdr:col>4</xdr:col>
      <xdr:colOff>472440</xdr:colOff>
      <xdr:row>51</xdr:row>
      <xdr:rowOff>601980</xdr:rowOff>
    </xdr:to>
    <xdr:pic>
      <xdr:nvPicPr>
        <xdr:cNvPr id="4212854" name="Рисунок 124">
          <a:extLst>
            <a:ext uri="{FF2B5EF4-FFF2-40B4-BE49-F238E27FC236}">
              <a16:creationId xmlns:a16="http://schemas.microsoft.com/office/drawing/2014/main" xmlns="" id="{1493DECB-44E1-4083-B38D-FBCAC6F92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47060" y="31798260"/>
          <a:ext cx="27432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182880</xdr:colOff>
      <xdr:row>52</xdr:row>
      <xdr:rowOff>76200</xdr:rowOff>
    </xdr:from>
    <xdr:to>
      <xdr:col>4</xdr:col>
      <xdr:colOff>457200</xdr:colOff>
      <xdr:row>52</xdr:row>
      <xdr:rowOff>594360</xdr:rowOff>
    </xdr:to>
    <xdr:pic>
      <xdr:nvPicPr>
        <xdr:cNvPr id="4212855" name="Рисунок 125">
          <a:extLst>
            <a:ext uri="{FF2B5EF4-FFF2-40B4-BE49-F238E27FC236}">
              <a16:creationId xmlns:a16="http://schemas.microsoft.com/office/drawing/2014/main" xmlns="" id="{2A630540-9423-49AD-B77A-EE85DFD29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31820" y="32438340"/>
          <a:ext cx="27432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</xdr:colOff>
      <xdr:row>29</xdr:row>
      <xdr:rowOff>45720</xdr:rowOff>
    </xdr:from>
    <xdr:to>
      <xdr:col>3</xdr:col>
      <xdr:colOff>1676400</xdr:colOff>
      <xdr:row>31</xdr:row>
      <xdr:rowOff>563880</xdr:rowOff>
    </xdr:to>
    <xdr:pic>
      <xdr:nvPicPr>
        <xdr:cNvPr id="4212856" name="Рисунок 104" descr="Einfraes-Bd.verz.  ФО 20 мм WF">
          <a:extLst>
            <a:ext uri="{FF2B5EF4-FFF2-40B4-BE49-F238E27FC236}">
              <a16:creationId xmlns:a16="http://schemas.microsoft.com/office/drawing/2014/main" xmlns="" id="{E8A3CB60-59A8-4BCA-9DD5-84B620A24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4420" y="17861280"/>
          <a:ext cx="1516380" cy="178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243840</xdr:colOff>
      <xdr:row>32</xdr:row>
      <xdr:rowOff>68580</xdr:rowOff>
    </xdr:from>
    <xdr:to>
      <xdr:col>3</xdr:col>
      <xdr:colOff>1630680</xdr:colOff>
      <xdr:row>34</xdr:row>
      <xdr:rowOff>548640</xdr:rowOff>
    </xdr:to>
    <xdr:pic>
      <xdr:nvPicPr>
        <xdr:cNvPr id="4212857" name="Рисунок 1">
          <a:extLst>
            <a:ext uri="{FF2B5EF4-FFF2-40B4-BE49-F238E27FC236}">
              <a16:creationId xmlns:a16="http://schemas.microsoft.com/office/drawing/2014/main" xmlns="" id="{9E0A09F8-40DC-4CAD-B965-AF8F6D226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8240" y="19781520"/>
          <a:ext cx="1386840" cy="1744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35</xdr:row>
      <xdr:rowOff>22860</xdr:rowOff>
    </xdr:from>
    <xdr:to>
      <xdr:col>3</xdr:col>
      <xdr:colOff>1653540</xdr:colOff>
      <xdr:row>37</xdr:row>
      <xdr:rowOff>525780</xdr:rowOff>
    </xdr:to>
    <xdr:pic>
      <xdr:nvPicPr>
        <xdr:cNvPr id="4212858" name="Рисунок 2">
          <a:extLst>
            <a:ext uri="{FF2B5EF4-FFF2-40B4-BE49-F238E27FC236}">
              <a16:creationId xmlns:a16="http://schemas.microsoft.com/office/drawing/2014/main" xmlns="" id="{709387E3-F469-4E43-8296-C69424ED1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8720" y="21633180"/>
          <a:ext cx="1379220" cy="176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32</xdr:row>
      <xdr:rowOff>45720</xdr:rowOff>
    </xdr:from>
    <xdr:to>
      <xdr:col>4</xdr:col>
      <xdr:colOff>518160</xdr:colOff>
      <xdr:row>32</xdr:row>
      <xdr:rowOff>548640</xdr:rowOff>
    </xdr:to>
    <xdr:pic>
      <xdr:nvPicPr>
        <xdr:cNvPr id="4212859" name="Рисунок 24">
          <a:extLst>
            <a:ext uri="{FF2B5EF4-FFF2-40B4-BE49-F238E27FC236}">
              <a16:creationId xmlns:a16="http://schemas.microsoft.com/office/drawing/2014/main" xmlns="" id="{F7120FE5-2EBA-480C-B6FE-80FB8D237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19758660"/>
          <a:ext cx="37338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33</xdr:row>
      <xdr:rowOff>68580</xdr:rowOff>
    </xdr:from>
    <xdr:to>
      <xdr:col>4</xdr:col>
      <xdr:colOff>525780</xdr:colOff>
      <xdr:row>33</xdr:row>
      <xdr:rowOff>586740</xdr:rowOff>
    </xdr:to>
    <xdr:pic>
      <xdr:nvPicPr>
        <xdr:cNvPr id="4212860" name="Рисунок 26">
          <a:extLst>
            <a:ext uri="{FF2B5EF4-FFF2-40B4-BE49-F238E27FC236}">
              <a16:creationId xmlns:a16="http://schemas.microsoft.com/office/drawing/2014/main" xmlns="" id="{373BB04B-577D-4476-BEF8-B451370DC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2041398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28</xdr:row>
      <xdr:rowOff>617220</xdr:rowOff>
    </xdr:from>
    <xdr:to>
      <xdr:col>4</xdr:col>
      <xdr:colOff>487680</xdr:colOff>
      <xdr:row>29</xdr:row>
      <xdr:rowOff>502920</xdr:rowOff>
    </xdr:to>
    <xdr:pic>
      <xdr:nvPicPr>
        <xdr:cNvPr id="4212861" name="Рисунок 24">
          <a:extLst>
            <a:ext uri="{FF2B5EF4-FFF2-40B4-BE49-F238E27FC236}">
              <a16:creationId xmlns:a16="http://schemas.microsoft.com/office/drawing/2014/main" xmlns="" id="{C4C34909-24C4-4EF9-880C-219D2955B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63240" y="17800320"/>
          <a:ext cx="37338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99060</xdr:colOff>
      <xdr:row>30</xdr:row>
      <xdr:rowOff>22860</xdr:rowOff>
    </xdr:from>
    <xdr:to>
      <xdr:col>4</xdr:col>
      <xdr:colOff>480060</xdr:colOff>
      <xdr:row>30</xdr:row>
      <xdr:rowOff>541020</xdr:rowOff>
    </xdr:to>
    <xdr:pic>
      <xdr:nvPicPr>
        <xdr:cNvPr id="4212862" name="Рисунок 26">
          <a:extLst>
            <a:ext uri="{FF2B5EF4-FFF2-40B4-BE49-F238E27FC236}">
              <a16:creationId xmlns:a16="http://schemas.microsoft.com/office/drawing/2014/main" xmlns="" id="{B44326D9-7268-4EFF-828D-A52A06346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48000" y="1847088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35</xdr:row>
      <xdr:rowOff>68580</xdr:rowOff>
    </xdr:from>
    <xdr:to>
      <xdr:col>4</xdr:col>
      <xdr:colOff>510540</xdr:colOff>
      <xdr:row>35</xdr:row>
      <xdr:rowOff>571500</xdr:rowOff>
    </xdr:to>
    <xdr:pic>
      <xdr:nvPicPr>
        <xdr:cNvPr id="4212863" name="Рисунок 24">
          <a:extLst>
            <a:ext uri="{FF2B5EF4-FFF2-40B4-BE49-F238E27FC236}">
              <a16:creationId xmlns:a16="http://schemas.microsoft.com/office/drawing/2014/main" xmlns="" id="{240A9297-19BF-4868-A59C-4FFE7B524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21678900"/>
          <a:ext cx="37338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36</xdr:row>
      <xdr:rowOff>106680</xdr:rowOff>
    </xdr:from>
    <xdr:to>
      <xdr:col>4</xdr:col>
      <xdr:colOff>510540</xdr:colOff>
      <xdr:row>36</xdr:row>
      <xdr:rowOff>624840</xdr:rowOff>
    </xdr:to>
    <xdr:pic>
      <xdr:nvPicPr>
        <xdr:cNvPr id="4212864" name="Рисунок 26">
          <a:extLst>
            <a:ext uri="{FF2B5EF4-FFF2-40B4-BE49-F238E27FC236}">
              <a16:creationId xmlns:a16="http://schemas.microsoft.com/office/drawing/2014/main" xmlns="" id="{1BE6CA45-DBC7-44B0-A52D-35EF53670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2234946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31</xdr:row>
      <xdr:rowOff>45720</xdr:rowOff>
    </xdr:from>
    <xdr:to>
      <xdr:col>4</xdr:col>
      <xdr:colOff>510540</xdr:colOff>
      <xdr:row>31</xdr:row>
      <xdr:rowOff>579120</xdr:rowOff>
    </xdr:to>
    <xdr:pic>
      <xdr:nvPicPr>
        <xdr:cNvPr id="4212865" name="Рисунок 3">
          <a:extLst>
            <a:ext uri="{FF2B5EF4-FFF2-40B4-BE49-F238E27FC236}">
              <a16:creationId xmlns:a16="http://schemas.microsoft.com/office/drawing/2014/main" xmlns="" id="{43EC69E8-7BE5-4D90-9740-A03AB3D3F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333" b="8914"/>
        <a:stretch>
          <a:fillRect/>
        </a:stretch>
      </xdr:blipFill>
      <xdr:spPr bwMode="auto">
        <a:xfrm>
          <a:off x="3086100" y="19126200"/>
          <a:ext cx="37338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34</xdr:row>
      <xdr:rowOff>38100</xdr:rowOff>
    </xdr:from>
    <xdr:to>
      <xdr:col>4</xdr:col>
      <xdr:colOff>541020</xdr:colOff>
      <xdr:row>34</xdr:row>
      <xdr:rowOff>571500</xdr:rowOff>
    </xdr:to>
    <xdr:pic>
      <xdr:nvPicPr>
        <xdr:cNvPr id="4212866" name="Рисунок 114">
          <a:extLst>
            <a:ext uri="{FF2B5EF4-FFF2-40B4-BE49-F238E27FC236}">
              <a16:creationId xmlns:a16="http://schemas.microsoft.com/office/drawing/2014/main" xmlns="" id="{ABC5B02A-105C-40B6-8EBC-78CB331D5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333" b="8914"/>
        <a:stretch>
          <a:fillRect/>
        </a:stretch>
      </xdr:blipFill>
      <xdr:spPr bwMode="auto">
        <a:xfrm>
          <a:off x="3108960" y="21015960"/>
          <a:ext cx="381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37</xdr:row>
      <xdr:rowOff>38100</xdr:rowOff>
    </xdr:from>
    <xdr:to>
      <xdr:col>4</xdr:col>
      <xdr:colOff>480060</xdr:colOff>
      <xdr:row>37</xdr:row>
      <xdr:rowOff>571500</xdr:rowOff>
    </xdr:to>
    <xdr:pic>
      <xdr:nvPicPr>
        <xdr:cNvPr id="4212867" name="Рисунок 115">
          <a:extLst>
            <a:ext uri="{FF2B5EF4-FFF2-40B4-BE49-F238E27FC236}">
              <a16:creationId xmlns:a16="http://schemas.microsoft.com/office/drawing/2014/main" xmlns="" id="{CB735B15-F3C9-4F4D-81EF-B3E1E5EAC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333" b="8914"/>
        <a:stretch>
          <a:fillRect/>
        </a:stretch>
      </xdr:blipFill>
      <xdr:spPr bwMode="auto">
        <a:xfrm>
          <a:off x="3086100" y="22913340"/>
          <a:ext cx="3429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320040</xdr:rowOff>
    </xdr:to>
    <xdr:pic>
      <xdr:nvPicPr>
        <xdr:cNvPr id="4212868" name="Рисунок 67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xmlns="" id="{A9066DDD-E633-4FA3-819D-72F3BDAEA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212869" name="Рисунок 68" descr="http://intranet.hkg.hafele.corp/international/bilder/Haefele_Logo_4c_CMYK_n_2mm.png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xmlns="" id="{F0708DBB-B91B-44BE-A72C-042799F67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632460</xdr:colOff>
      <xdr:row>23</xdr:row>
      <xdr:rowOff>53340</xdr:rowOff>
    </xdr:from>
    <xdr:to>
      <xdr:col>3</xdr:col>
      <xdr:colOff>1409700</xdr:colOff>
      <xdr:row>26</xdr:row>
      <xdr:rowOff>381000</xdr:rowOff>
    </xdr:to>
    <xdr:pic>
      <xdr:nvPicPr>
        <xdr:cNvPr id="4207577" name="Рисунок 9">
          <a:extLst>
            <a:ext uri="{FF2B5EF4-FFF2-40B4-BE49-F238E27FC236}">
              <a16:creationId xmlns:a16="http://schemas.microsoft.com/office/drawing/2014/main" xmlns="" id="{DFCD2932-51A0-451B-8669-99CAAF80C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6860" y="8221980"/>
          <a:ext cx="777240" cy="1722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762000</xdr:colOff>
      <xdr:row>47</xdr:row>
      <xdr:rowOff>114300</xdr:rowOff>
    </xdr:from>
    <xdr:to>
      <xdr:col>3</xdr:col>
      <xdr:colOff>1973580</xdr:colOff>
      <xdr:row>48</xdr:row>
      <xdr:rowOff>883920</xdr:rowOff>
    </xdr:to>
    <xdr:pic>
      <xdr:nvPicPr>
        <xdr:cNvPr id="4207578" name="Рисунок 5">
          <a:extLst>
            <a:ext uri="{FF2B5EF4-FFF2-40B4-BE49-F238E27FC236}">
              <a16:creationId xmlns:a16="http://schemas.microsoft.com/office/drawing/2014/main" xmlns="" id="{37D8F5D6-4C77-402F-866F-05065E679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76400" y="21419820"/>
          <a:ext cx="1211580" cy="1722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205740</xdr:colOff>
      <xdr:row>116</xdr:row>
      <xdr:rowOff>68580</xdr:rowOff>
    </xdr:from>
    <xdr:to>
      <xdr:col>3</xdr:col>
      <xdr:colOff>1181100</xdr:colOff>
      <xdr:row>117</xdr:row>
      <xdr:rowOff>594360</xdr:rowOff>
    </xdr:to>
    <xdr:pic>
      <xdr:nvPicPr>
        <xdr:cNvPr id="4207579" name="Рисунок 195" descr="Петля скрытая Cemom W-1078-N-L">
          <a:extLst>
            <a:ext uri="{FF2B5EF4-FFF2-40B4-BE49-F238E27FC236}">
              <a16:creationId xmlns:a16="http://schemas.microsoft.com/office/drawing/2014/main" xmlns="" id="{96B695D0-C35C-4C19-96C7-1A7F531FB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8502" r="9312"/>
        <a:stretch>
          <a:fillRect/>
        </a:stretch>
      </xdr:blipFill>
      <xdr:spPr bwMode="auto">
        <a:xfrm>
          <a:off x="1120140" y="65973960"/>
          <a:ext cx="975360" cy="1158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1211580</xdr:colOff>
      <xdr:row>120</xdr:row>
      <xdr:rowOff>91440</xdr:rowOff>
    </xdr:from>
    <xdr:to>
      <xdr:col>3</xdr:col>
      <xdr:colOff>1844040</xdr:colOff>
      <xdr:row>120</xdr:row>
      <xdr:rowOff>365760</xdr:rowOff>
    </xdr:to>
    <xdr:pic>
      <xdr:nvPicPr>
        <xdr:cNvPr id="4207580" name="Рисунок 200" descr="http://212.58.116.87/~albatro1/wp-content/uploads/2013/06/cemom.png">
          <a:extLst>
            <a:ext uri="{FF2B5EF4-FFF2-40B4-BE49-F238E27FC236}">
              <a16:creationId xmlns:a16="http://schemas.microsoft.com/office/drawing/2014/main" xmlns="" id="{EAE6F3D5-7174-4345-90DA-51DD5ED99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25980" y="68526660"/>
          <a:ext cx="63246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</xdr:colOff>
      <xdr:row>71</xdr:row>
      <xdr:rowOff>22860</xdr:rowOff>
    </xdr:from>
    <xdr:to>
      <xdr:col>3</xdr:col>
      <xdr:colOff>1196340</xdr:colOff>
      <xdr:row>75</xdr:row>
      <xdr:rowOff>449581</xdr:rowOff>
    </xdr:to>
    <xdr:pic>
      <xdr:nvPicPr>
        <xdr:cNvPr id="4207581" name="Рисунок 16" descr="Скрытая дверная петля Tectus TE 240 3D цвет под нержавеющую сталь">
          <a:extLst>
            <a:ext uri="{FF2B5EF4-FFF2-40B4-BE49-F238E27FC236}">
              <a16:creationId xmlns:a16="http://schemas.microsoft.com/office/drawing/2014/main" xmlns="" id="{BA5D50A9-004E-460D-8DC6-8CE67DB8F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846" t="7802" r="39792" b="19720"/>
        <a:stretch>
          <a:fillRect/>
        </a:stretch>
      </xdr:blipFill>
      <xdr:spPr bwMode="auto">
        <a:xfrm>
          <a:off x="1021080" y="35814000"/>
          <a:ext cx="1089660" cy="243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73</xdr:row>
      <xdr:rowOff>487680</xdr:rowOff>
    </xdr:from>
    <xdr:to>
      <xdr:col>4</xdr:col>
      <xdr:colOff>556260</xdr:colOff>
      <xdr:row>75</xdr:row>
      <xdr:rowOff>30481</xdr:rowOff>
    </xdr:to>
    <xdr:pic>
      <xdr:nvPicPr>
        <xdr:cNvPr id="4207582" name="Рисунок 3">
          <a:extLst>
            <a:ext uri="{FF2B5EF4-FFF2-40B4-BE49-F238E27FC236}">
              <a16:creationId xmlns:a16="http://schemas.microsoft.com/office/drawing/2014/main" xmlns="" id="{B7D0B503-8656-428B-8D93-D451DB24C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37284660"/>
          <a:ext cx="411480" cy="548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167640</xdr:colOff>
      <xdr:row>72</xdr:row>
      <xdr:rowOff>502920</xdr:rowOff>
    </xdr:from>
    <xdr:to>
      <xdr:col>4</xdr:col>
      <xdr:colOff>541020</xdr:colOff>
      <xdr:row>73</xdr:row>
      <xdr:rowOff>495300</xdr:rowOff>
    </xdr:to>
    <xdr:pic>
      <xdr:nvPicPr>
        <xdr:cNvPr id="4207583" name="Рисунок 4">
          <a:extLst>
            <a:ext uri="{FF2B5EF4-FFF2-40B4-BE49-F238E27FC236}">
              <a16:creationId xmlns:a16="http://schemas.microsoft.com/office/drawing/2014/main" xmlns="" id="{8AD12365-2BB4-4FB9-A2AE-E35527A65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16580" y="36796980"/>
          <a:ext cx="37338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175260</xdr:colOff>
      <xdr:row>75</xdr:row>
      <xdr:rowOff>7620</xdr:rowOff>
    </xdr:from>
    <xdr:to>
      <xdr:col>4</xdr:col>
      <xdr:colOff>556260</xdr:colOff>
      <xdr:row>76</xdr:row>
      <xdr:rowOff>22859</xdr:rowOff>
    </xdr:to>
    <xdr:pic>
      <xdr:nvPicPr>
        <xdr:cNvPr id="4207584" name="Рисунок 5">
          <a:extLst>
            <a:ext uri="{FF2B5EF4-FFF2-40B4-BE49-F238E27FC236}">
              <a16:creationId xmlns:a16="http://schemas.microsoft.com/office/drawing/2014/main" xmlns="" id="{A4EF6C53-45BC-4873-B685-6A92B02BB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24200" y="3781044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175260</xdr:colOff>
      <xdr:row>71</xdr:row>
      <xdr:rowOff>0</xdr:rowOff>
    </xdr:from>
    <xdr:to>
      <xdr:col>4</xdr:col>
      <xdr:colOff>556260</xdr:colOff>
      <xdr:row>72</xdr:row>
      <xdr:rowOff>0</xdr:rowOff>
    </xdr:to>
    <xdr:pic>
      <xdr:nvPicPr>
        <xdr:cNvPr id="4207585" name="Рисунок 6">
          <a:extLst>
            <a:ext uri="{FF2B5EF4-FFF2-40B4-BE49-F238E27FC236}">
              <a16:creationId xmlns:a16="http://schemas.microsoft.com/office/drawing/2014/main" xmlns="" id="{7903B335-F895-4DC1-8D8F-6D2269B3C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24200" y="35791140"/>
          <a:ext cx="3810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167640</xdr:colOff>
      <xdr:row>72</xdr:row>
      <xdr:rowOff>22860</xdr:rowOff>
    </xdr:from>
    <xdr:to>
      <xdr:col>4</xdr:col>
      <xdr:colOff>541020</xdr:colOff>
      <xdr:row>73</xdr:row>
      <xdr:rowOff>0</xdr:rowOff>
    </xdr:to>
    <xdr:pic>
      <xdr:nvPicPr>
        <xdr:cNvPr id="4207586" name="Рисунок 7">
          <a:extLst>
            <a:ext uri="{FF2B5EF4-FFF2-40B4-BE49-F238E27FC236}">
              <a16:creationId xmlns:a16="http://schemas.microsoft.com/office/drawing/2014/main" xmlns="" id="{4229EFB9-AD64-48A2-BB2A-A2835AB86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16580" y="36316920"/>
          <a:ext cx="37338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84</xdr:row>
      <xdr:rowOff>243840</xdr:rowOff>
    </xdr:from>
    <xdr:to>
      <xdr:col>3</xdr:col>
      <xdr:colOff>1386840</xdr:colOff>
      <xdr:row>88</xdr:row>
      <xdr:rowOff>426720</xdr:rowOff>
    </xdr:to>
    <xdr:pic>
      <xdr:nvPicPr>
        <xdr:cNvPr id="4207587" name="Рисунок 22" descr="Скрытая дверная петля Tectus TE 340 3D цвет под нержавеющую сталь">
          <a:extLst>
            <a:ext uri="{FF2B5EF4-FFF2-40B4-BE49-F238E27FC236}">
              <a16:creationId xmlns:a16="http://schemas.microsoft.com/office/drawing/2014/main" xmlns="" id="{6A8F2FA9-B72F-4167-AABE-B5D157A3F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225" t="12064" r="29681" b="20058"/>
        <a:stretch>
          <a:fillRect/>
        </a:stretch>
      </xdr:blipFill>
      <xdr:spPr bwMode="auto">
        <a:xfrm>
          <a:off x="990600" y="42572940"/>
          <a:ext cx="1310640" cy="2194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87</xdr:row>
      <xdr:rowOff>0</xdr:rowOff>
    </xdr:from>
    <xdr:to>
      <xdr:col>4</xdr:col>
      <xdr:colOff>541020</xdr:colOff>
      <xdr:row>88</xdr:row>
      <xdr:rowOff>38100</xdr:rowOff>
    </xdr:to>
    <xdr:pic>
      <xdr:nvPicPr>
        <xdr:cNvPr id="4207588" name="Рисунок 23">
          <a:extLst>
            <a:ext uri="{FF2B5EF4-FFF2-40B4-BE49-F238E27FC236}">
              <a16:creationId xmlns:a16="http://schemas.microsoft.com/office/drawing/2014/main" xmlns="" id="{AC4057CF-9D7F-43CB-8064-8BA678876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43837860"/>
          <a:ext cx="41148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86</xdr:row>
      <xdr:rowOff>7620</xdr:rowOff>
    </xdr:from>
    <xdr:to>
      <xdr:col>4</xdr:col>
      <xdr:colOff>510540</xdr:colOff>
      <xdr:row>87</xdr:row>
      <xdr:rowOff>7620</xdr:rowOff>
    </xdr:to>
    <xdr:pic>
      <xdr:nvPicPr>
        <xdr:cNvPr id="4207589" name="Рисунок 24">
          <a:extLst>
            <a:ext uri="{FF2B5EF4-FFF2-40B4-BE49-F238E27FC236}">
              <a16:creationId xmlns:a16="http://schemas.microsoft.com/office/drawing/2014/main" xmlns="" id="{C26817B1-0902-4D44-BB85-679BEEBBB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43342560"/>
          <a:ext cx="37338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88</xdr:row>
      <xdr:rowOff>7620</xdr:rowOff>
    </xdr:from>
    <xdr:to>
      <xdr:col>4</xdr:col>
      <xdr:colOff>533400</xdr:colOff>
      <xdr:row>89</xdr:row>
      <xdr:rowOff>30481</xdr:rowOff>
    </xdr:to>
    <xdr:pic>
      <xdr:nvPicPr>
        <xdr:cNvPr id="4207590" name="Рисунок 25">
          <a:extLst>
            <a:ext uri="{FF2B5EF4-FFF2-40B4-BE49-F238E27FC236}">
              <a16:creationId xmlns:a16="http://schemas.microsoft.com/office/drawing/2014/main" xmlns="" id="{048CA2AE-D74B-4C4A-9172-D0796FB8B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44348400"/>
          <a:ext cx="38862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167640</xdr:colOff>
      <xdr:row>84</xdr:row>
      <xdr:rowOff>0</xdr:rowOff>
    </xdr:from>
    <xdr:to>
      <xdr:col>4</xdr:col>
      <xdr:colOff>548640</xdr:colOff>
      <xdr:row>85</xdr:row>
      <xdr:rowOff>7620</xdr:rowOff>
    </xdr:to>
    <xdr:pic>
      <xdr:nvPicPr>
        <xdr:cNvPr id="4207591" name="Рисунок 26">
          <a:extLst>
            <a:ext uri="{FF2B5EF4-FFF2-40B4-BE49-F238E27FC236}">
              <a16:creationId xmlns:a16="http://schemas.microsoft.com/office/drawing/2014/main" xmlns="" id="{592A0FFE-1235-4599-8F8F-FD9E27CB7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16580" y="42329100"/>
          <a:ext cx="3810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85</xdr:row>
      <xdr:rowOff>30480</xdr:rowOff>
    </xdr:from>
    <xdr:to>
      <xdr:col>4</xdr:col>
      <xdr:colOff>533400</xdr:colOff>
      <xdr:row>86</xdr:row>
      <xdr:rowOff>7620</xdr:rowOff>
    </xdr:to>
    <xdr:pic>
      <xdr:nvPicPr>
        <xdr:cNvPr id="4207592" name="Рисунок 27">
          <a:extLst>
            <a:ext uri="{FF2B5EF4-FFF2-40B4-BE49-F238E27FC236}">
              <a16:creationId xmlns:a16="http://schemas.microsoft.com/office/drawing/2014/main" xmlns="" id="{C691BEE9-C698-4728-BB91-D44CCF73C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42862500"/>
          <a:ext cx="37338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</xdr:colOff>
      <xdr:row>89</xdr:row>
      <xdr:rowOff>190500</xdr:rowOff>
    </xdr:from>
    <xdr:to>
      <xdr:col>3</xdr:col>
      <xdr:colOff>1455420</xdr:colOff>
      <xdr:row>91</xdr:row>
      <xdr:rowOff>807719</xdr:rowOff>
    </xdr:to>
    <xdr:pic>
      <xdr:nvPicPr>
        <xdr:cNvPr id="4207593" name="Рисунок 28" descr="Скрытая дверная петля Tectus TE 540 3D цвет F-1 серебристый">
          <a:extLst>
            <a:ext uri="{FF2B5EF4-FFF2-40B4-BE49-F238E27FC236}">
              <a16:creationId xmlns:a16="http://schemas.microsoft.com/office/drawing/2014/main" xmlns="" id="{037016E4-3C42-4805-9E5F-D76126B29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95" t="11526" r="34167" b="18896"/>
        <a:stretch>
          <a:fillRect/>
        </a:stretch>
      </xdr:blipFill>
      <xdr:spPr bwMode="auto">
        <a:xfrm>
          <a:off x="1074420" y="45034200"/>
          <a:ext cx="1295400" cy="2385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97</xdr:row>
      <xdr:rowOff>167640</xdr:rowOff>
    </xdr:from>
    <xdr:to>
      <xdr:col>3</xdr:col>
      <xdr:colOff>1318260</xdr:colOff>
      <xdr:row>98</xdr:row>
      <xdr:rowOff>1021080</xdr:rowOff>
    </xdr:to>
    <xdr:pic>
      <xdr:nvPicPr>
        <xdr:cNvPr id="4207594" name="Рисунок 8">
          <a:extLst>
            <a:ext uri="{FF2B5EF4-FFF2-40B4-BE49-F238E27FC236}">
              <a16:creationId xmlns:a16="http://schemas.microsoft.com/office/drawing/2014/main" xmlns="" id="{8AF02D4D-4BAE-4242-947A-36582F476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631" t="5614"/>
        <a:stretch>
          <a:fillRect/>
        </a:stretch>
      </xdr:blipFill>
      <xdr:spPr bwMode="auto">
        <a:xfrm>
          <a:off x="982980" y="50825400"/>
          <a:ext cx="1249680" cy="1996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129540</xdr:colOff>
      <xdr:row>92</xdr:row>
      <xdr:rowOff>76200</xdr:rowOff>
    </xdr:from>
    <xdr:to>
      <xdr:col>3</xdr:col>
      <xdr:colOff>1341120</xdr:colOff>
      <xdr:row>96</xdr:row>
      <xdr:rowOff>525780</xdr:rowOff>
    </xdr:to>
    <xdr:pic>
      <xdr:nvPicPr>
        <xdr:cNvPr id="4207595" name="Рисунок 31" descr="Скрытая дверная петля Tectus TE 640 3D цвет под нержавеющую сталь">
          <a:extLst>
            <a:ext uri="{FF2B5EF4-FFF2-40B4-BE49-F238E27FC236}">
              <a16:creationId xmlns:a16="http://schemas.microsoft.com/office/drawing/2014/main" xmlns="" id="{A3EE6814-9107-4341-85DF-F09DE144C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1069" t="10442" r="42850" b="19542"/>
        <a:stretch>
          <a:fillRect/>
        </a:stretch>
      </xdr:blipFill>
      <xdr:spPr bwMode="auto">
        <a:xfrm>
          <a:off x="1043940" y="47571660"/>
          <a:ext cx="1211580" cy="2979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91</xdr:row>
      <xdr:rowOff>220980</xdr:rowOff>
    </xdr:from>
    <xdr:to>
      <xdr:col>4</xdr:col>
      <xdr:colOff>518160</xdr:colOff>
      <xdr:row>91</xdr:row>
      <xdr:rowOff>723900</xdr:rowOff>
    </xdr:to>
    <xdr:pic>
      <xdr:nvPicPr>
        <xdr:cNvPr id="4207596" name="Рисунок 32">
          <a:extLst>
            <a:ext uri="{FF2B5EF4-FFF2-40B4-BE49-F238E27FC236}">
              <a16:creationId xmlns:a16="http://schemas.microsoft.com/office/drawing/2014/main" xmlns="" id="{E97939FE-0D94-49DF-BD07-19E3E6033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46832520"/>
          <a:ext cx="37338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89</xdr:row>
      <xdr:rowOff>281940</xdr:rowOff>
    </xdr:from>
    <xdr:to>
      <xdr:col>4</xdr:col>
      <xdr:colOff>533400</xdr:colOff>
      <xdr:row>89</xdr:row>
      <xdr:rowOff>784860</xdr:rowOff>
    </xdr:to>
    <xdr:pic>
      <xdr:nvPicPr>
        <xdr:cNvPr id="4207597" name="Рисунок 33">
          <a:extLst>
            <a:ext uri="{FF2B5EF4-FFF2-40B4-BE49-F238E27FC236}">
              <a16:creationId xmlns:a16="http://schemas.microsoft.com/office/drawing/2014/main" xmlns="" id="{A2FE293C-3E32-4CA4-A7BE-14C44C595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45125640"/>
          <a:ext cx="39624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90</xdr:row>
      <xdr:rowOff>190500</xdr:rowOff>
    </xdr:from>
    <xdr:to>
      <xdr:col>4</xdr:col>
      <xdr:colOff>510540</xdr:colOff>
      <xdr:row>90</xdr:row>
      <xdr:rowOff>678180</xdr:rowOff>
    </xdr:to>
    <xdr:pic>
      <xdr:nvPicPr>
        <xdr:cNvPr id="4207598" name="Рисунок 34">
          <a:extLst>
            <a:ext uri="{FF2B5EF4-FFF2-40B4-BE49-F238E27FC236}">
              <a16:creationId xmlns:a16="http://schemas.microsoft.com/office/drawing/2014/main" xmlns="" id="{5FE4D012-5B80-43A0-9495-AD860E5B1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4591812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99060</xdr:colOff>
      <xdr:row>95</xdr:row>
      <xdr:rowOff>22860</xdr:rowOff>
    </xdr:from>
    <xdr:to>
      <xdr:col>4</xdr:col>
      <xdr:colOff>510540</xdr:colOff>
      <xdr:row>95</xdr:row>
      <xdr:rowOff>571500</xdr:rowOff>
    </xdr:to>
    <xdr:pic>
      <xdr:nvPicPr>
        <xdr:cNvPr id="4207599" name="Рисунок 35">
          <a:extLst>
            <a:ext uri="{FF2B5EF4-FFF2-40B4-BE49-F238E27FC236}">
              <a16:creationId xmlns:a16="http://schemas.microsoft.com/office/drawing/2014/main" xmlns="" id="{B2F6DFA6-7A6D-4237-9DE6-7D23E12DF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48000" y="49415700"/>
          <a:ext cx="411480" cy="548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94</xdr:row>
      <xdr:rowOff>76200</xdr:rowOff>
    </xdr:from>
    <xdr:to>
      <xdr:col>4</xdr:col>
      <xdr:colOff>518160</xdr:colOff>
      <xdr:row>94</xdr:row>
      <xdr:rowOff>579120</xdr:rowOff>
    </xdr:to>
    <xdr:pic>
      <xdr:nvPicPr>
        <xdr:cNvPr id="4207600" name="Рисунок 36">
          <a:extLst>
            <a:ext uri="{FF2B5EF4-FFF2-40B4-BE49-F238E27FC236}">
              <a16:creationId xmlns:a16="http://schemas.microsoft.com/office/drawing/2014/main" xmlns="" id="{6CE60E8C-33D2-4614-AF20-56367C0D9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48836580"/>
          <a:ext cx="37338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96</xdr:row>
      <xdr:rowOff>0</xdr:rowOff>
    </xdr:from>
    <xdr:to>
      <xdr:col>4</xdr:col>
      <xdr:colOff>525780</xdr:colOff>
      <xdr:row>96</xdr:row>
      <xdr:rowOff>518160</xdr:rowOff>
    </xdr:to>
    <xdr:pic>
      <xdr:nvPicPr>
        <xdr:cNvPr id="4207601" name="Рисунок 37">
          <a:extLst>
            <a:ext uri="{FF2B5EF4-FFF2-40B4-BE49-F238E27FC236}">
              <a16:creationId xmlns:a16="http://schemas.microsoft.com/office/drawing/2014/main" xmlns="" id="{422419C8-BBBE-42FC-B9C8-34D4FDE4F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5002530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92</xdr:row>
      <xdr:rowOff>0</xdr:rowOff>
    </xdr:from>
    <xdr:to>
      <xdr:col>4</xdr:col>
      <xdr:colOff>525780</xdr:colOff>
      <xdr:row>92</xdr:row>
      <xdr:rowOff>495300</xdr:rowOff>
    </xdr:to>
    <xdr:pic>
      <xdr:nvPicPr>
        <xdr:cNvPr id="4207602" name="Рисунок 38">
          <a:extLst>
            <a:ext uri="{FF2B5EF4-FFF2-40B4-BE49-F238E27FC236}">
              <a16:creationId xmlns:a16="http://schemas.microsoft.com/office/drawing/2014/main" xmlns="" id="{9F1E515F-ABB0-4BF6-91F1-4FB9899D10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47495460"/>
          <a:ext cx="3810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93</xdr:row>
      <xdr:rowOff>7620</xdr:rowOff>
    </xdr:from>
    <xdr:to>
      <xdr:col>4</xdr:col>
      <xdr:colOff>510540</xdr:colOff>
      <xdr:row>93</xdr:row>
      <xdr:rowOff>495300</xdr:rowOff>
    </xdr:to>
    <xdr:pic>
      <xdr:nvPicPr>
        <xdr:cNvPr id="4207603" name="Рисунок 39">
          <a:extLst>
            <a:ext uri="{FF2B5EF4-FFF2-40B4-BE49-F238E27FC236}">
              <a16:creationId xmlns:a16="http://schemas.microsoft.com/office/drawing/2014/main" xmlns="" id="{5C35830A-08D0-4AE3-BED8-A0622CE30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4813554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182880</xdr:colOff>
      <xdr:row>98</xdr:row>
      <xdr:rowOff>160020</xdr:rowOff>
    </xdr:from>
    <xdr:to>
      <xdr:col>4</xdr:col>
      <xdr:colOff>548640</xdr:colOff>
      <xdr:row>98</xdr:row>
      <xdr:rowOff>662940</xdr:rowOff>
    </xdr:to>
    <xdr:pic>
      <xdr:nvPicPr>
        <xdr:cNvPr id="4207604" name="Рисунок 40">
          <a:extLst>
            <a:ext uri="{FF2B5EF4-FFF2-40B4-BE49-F238E27FC236}">
              <a16:creationId xmlns:a16="http://schemas.microsoft.com/office/drawing/2014/main" xmlns="" id="{37FA18F7-165E-4C73-A4AC-614FD9BD0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31820" y="51960780"/>
          <a:ext cx="36576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97</xdr:row>
      <xdr:rowOff>274320</xdr:rowOff>
    </xdr:from>
    <xdr:to>
      <xdr:col>4</xdr:col>
      <xdr:colOff>541020</xdr:colOff>
      <xdr:row>97</xdr:row>
      <xdr:rowOff>777240</xdr:rowOff>
    </xdr:to>
    <xdr:pic>
      <xdr:nvPicPr>
        <xdr:cNvPr id="4207605" name="Рисунок 41">
          <a:extLst>
            <a:ext uri="{FF2B5EF4-FFF2-40B4-BE49-F238E27FC236}">
              <a16:creationId xmlns:a16="http://schemas.microsoft.com/office/drawing/2014/main" xmlns="" id="{0E1109C5-EE01-4518-A205-3DE28C68B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50932080"/>
          <a:ext cx="3810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60960</xdr:colOff>
      <xdr:row>114</xdr:row>
      <xdr:rowOff>38100</xdr:rowOff>
    </xdr:from>
    <xdr:to>
      <xdr:col>3</xdr:col>
      <xdr:colOff>1203960</xdr:colOff>
      <xdr:row>114</xdr:row>
      <xdr:rowOff>1249680</xdr:rowOff>
    </xdr:to>
    <xdr:pic>
      <xdr:nvPicPr>
        <xdr:cNvPr id="4207606" name="Рисунок 127">
          <a:extLst>
            <a:ext uri="{FF2B5EF4-FFF2-40B4-BE49-F238E27FC236}">
              <a16:creationId xmlns:a16="http://schemas.microsoft.com/office/drawing/2014/main" xmlns="" id="{433B3790-2403-4CE2-824D-571BE46DAE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3138" r="24272"/>
        <a:stretch>
          <a:fillRect/>
        </a:stretch>
      </xdr:blipFill>
      <xdr:spPr bwMode="auto">
        <a:xfrm>
          <a:off x="975360" y="63413640"/>
          <a:ext cx="1143000" cy="121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115</xdr:row>
      <xdr:rowOff>60960</xdr:rowOff>
    </xdr:from>
    <xdr:to>
      <xdr:col>3</xdr:col>
      <xdr:colOff>1272540</xdr:colOff>
      <xdr:row>115</xdr:row>
      <xdr:rowOff>1196340</xdr:rowOff>
    </xdr:to>
    <xdr:pic>
      <xdr:nvPicPr>
        <xdr:cNvPr id="4207607" name="Рисунок 128">
          <a:extLst>
            <a:ext uri="{FF2B5EF4-FFF2-40B4-BE49-F238E27FC236}">
              <a16:creationId xmlns:a16="http://schemas.microsoft.com/office/drawing/2014/main" xmlns="" id="{A36F82DA-EAC5-4AE6-A002-8DBF471CB2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1294" r="18425"/>
        <a:stretch>
          <a:fillRect/>
        </a:stretch>
      </xdr:blipFill>
      <xdr:spPr bwMode="auto">
        <a:xfrm>
          <a:off x="914400" y="64701420"/>
          <a:ext cx="1272540" cy="1135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457200</xdr:colOff>
      <xdr:row>44</xdr:row>
      <xdr:rowOff>106680</xdr:rowOff>
    </xdr:from>
    <xdr:to>
      <xdr:col>3</xdr:col>
      <xdr:colOff>1935480</xdr:colOff>
      <xdr:row>46</xdr:row>
      <xdr:rowOff>609600</xdr:rowOff>
    </xdr:to>
    <xdr:pic>
      <xdr:nvPicPr>
        <xdr:cNvPr id="4207608" name="Рисунок 42" descr="Tuerbd.Zi.chr.matt TD = 40мм">
          <a:extLst>
            <a:ext uri="{FF2B5EF4-FFF2-40B4-BE49-F238E27FC236}">
              <a16:creationId xmlns:a16="http://schemas.microsoft.com/office/drawing/2014/main" xmlns="" id="{6D209FBF-CCDD-4369-80CA-3F65F53DC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172" r="25020"/>
        <a:stretch>
          <a:fillRect/>
        </a:stretch>
      </xdr:blipFill>
      <xdr:spPr bwMode="auto">
        <a:xfrm>
          <a:off x="1371600" y="19514820"/>
          <a:ext cx="1478280" cy="176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693420</xdr:colOff>
      <xdr:row>39</xdr:row>
      <xdr:rowOff>68580</xdr:rowOff>
    </xdr:from>
    <xdr:to>
      <xdr:col>3</xdr:col>
      <xdr:colOff>1874520</xdr:colOff>
      <xdr:row>41</xdr:row>
      <xdr:rowOff>426720</xdr:rowOff>
    </xdr:to>
    <xdr:pic>
      <xdr:nvPicPr>
        <xdr:cNvPr id="4207609" name="Рисунок 1">
          <a:extLst>
            <a:ext uri="{FF2B5EF4-FFF2-40B4-BE49-F238E27FC236}">
              <a16:creationId xmlns:a16="http://schemas.microsoft.com/office/drawing/2014/main" xmlns="" id="{C55892F1-82FA-406C-AEC2-ADEB113D5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07820" y="15674340"/>
          <a:ext cx="1181100" cy="1623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44</xdr:row>
      <xdr:rowOff>0</xdr:rowOff>
    </xdr:from>
    <xdr:to>
      <xdr:col>13</xdr:col>
      <xdr:colOff>114300</xdr:colOff>
      <xdr:row>44</xdr:row>
      <xdr:rowOff>304800</xdr:rowOff>
    </xdr:to>
    <xdr:sp macro="" textlink="">
      <xdr:nvSpPr>
        <xdr:cNvPr id="4207610" name="AutoShape 338" descr="Картинки по запросу simonswerk logo tectus">
          <a:extLst>
            <a:ext uri="{FF2B5EF4-FFF2-40B4-BE49-F238E27FC236}">
              <a16:creationId xmlns:a16="http://schemas.microsoft.com/office/drawing/2014/main" xmlns="" id="{9491AB43-E6DB-4ADD-834C-613437E94A18}"/>
            </a:ext>
          </a:extLst>
        </xdr:cNvPr>
        <xdr:cNvSpPr>
          <a:spLocks noChangeAspect="1" noChangeArrowheads="1"/>
        </xdr:cNvSpPr>
      </xdr:nvSpPr>
      <xdr:spPr bwMode="auto">
        <a:xfrm>
          <a:off x="14043660" y="1940814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40</xdr:row>
      <xdr:rowOff>0</xdr:rowOff>
    </xdr:from>
    <xdr:to>
      <xdr:col>13</xdr:col>
      <xdr:colOff>312420</xdr:colOff>
      <xdr:row>40</xdr:row>
      <xdr:rowOff>304800</xdr:rowOff>
    </xdr:to>
    <xdr:sp macro="" textlink="">
      <xdr:nvSpPr>
        <xdr:cNvPr id="4207611" name="AutoShape 339" descr="Картинки по запросу simonswerk logo tectus">
          <a:extLst>
            <a:ext uri="{FF2B5EF4-FFF2-40B4-BE49-F238E27FC236}">
              <a16:creationId xmlns:a16="http://schemas.microsoft.com/office/drawing/2014/main" xmlns="" id="{3D3FF9B4-7C57-46F7-A7A6-1E5CD4375AA8}"/>
            </a:ext>
          </a:extLst>
        </xdr:cNvPr>
        <xdr:cNvSpPr>
          <a:spLocks noChangeAspect="1" noChangeArrowheads="1"/>
        </xdr:cNvSpPr>
      </xdr:nvSpPr>
      <xdr:spPr bwMode="auto">
        <a:xfrm>
          <a:off x="14241780" y="162382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769620</xdr:colOff>
      <xdr:row>71</xdr:row>
      <xdr:rowOff>38100</xdr:rowOff>
    </xdr:from>
    <xdr:to>
      <xdr:col>3</xdr:col>
      <xdr:colOff>1977390</xdr:colOff>
      <xdr:row>72</xdr:row>
      <xdr:rowOff>38100</xdr:rowOff>
    </xdr:to>
    <xdr:pic>
      <xdr:nvPicPr>
        <xdr:cNvPr id="4207612" name="Рисунок 196">
          <a:extLst>
            <a:ext uri="{FF2B5EF4-FFF2-40B4-BE49-F238E27FC236}">
              <a16:creationId xmlns:a16="http://schemas.microsoft.com/office/drawing/2014/main" xmlns="" id="{59C7BABA-486E-41D0-A11C-104FBE9A9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84020" y="35829240"/>
          <a:ext cx="122682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800100</xdr:colOff>
      <xdr:row>84</xdr:row>
      <xdr:rowOff>30480</xdr:rowOff>
    </xdr:from>
    <xdr:to>
      <xdr:col>3</xdr:col>
      <xdr:colOff>1979295</xdr:colOff>
      <xdr:row>85</xdr:row>
      <xdr:rowOff>22860</xdr:rowOff>
    </xdr:to>
    <xdr:pic>
      <xdr:nvPicPr>
        <xdr:cNvPr id="4207613" name="Рисунок 197">
          <a:extLst>
            <a:ext uri="{FF2B5EF4-FFF2-40B4-BE49-F238E27FC236}">
              <a16:creationId xmlns:a16="http://schemas.microsoft.com/office/drawing/2014/main" xmlns="" id="{357B979E-405D-4578-9371-1DB053CA6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0" y="42359580"/>
          <a:ext cx="122682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838200</xdr:colOff>
      <xdr:row>89</xdr:row>
      <xdr:rowOff>152400</xdr:rowOff>
    </xdr:from>
    <xdr:to>
      <xdr:col>4</xdr:col>
      <xdr:colOff>22860</xdr:colOff>
      <xdr:row>89</xdr:row>
      <xdr:rowOff>647700</xdr:rowOff>
    </xdr:to>
    <xdr:pic>
      <xdr:nvPicPr>
        <xdr:cNvPr id="4207614" name="Рисунок 198">
          <a:extLst>
            <a:ext uri="{FF2B5EF4-FFF2-40B4-BE49-F238E27FC236}">
              <a16:creationId xmlns:a16="http://schemas.microsoft.com/office/drawing/2014/main" xmlns="" id="{DFE3CEC8-C440-49F2-B94B-0B206B293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52600" y="44996100"/>
          <a:ext cx="1219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746760</xdr:colOff>
      <xdr:row>92</xdr:row>
      <xdr:rowOff>83820</xdr:rowOff>
    </xdr:from>
    <xdr:to>
      <xdr:col>3</xdr:col>
      <xdr:colOff>1965960</xdr:colOff>
      <xdr:row>92</xdr:row>
      <xdr:rowOff>586740</xdr:rowOff>
    </xdr:to>
    <xdr:pic>
      <xdr:nvPicPr>
        <xdr:cNvPr id="4207615" name="Рисунок 199">
          <a:extLst>
            <a:ext uri="{FF2B5EF4-FFF2-40B4-BE49-F238E27FC236}">
              <a16:creationId xmlns:a16="http://schemas.microsoft.com/office/drawing/2014/main" xmlns="" id="{AA20C799-2D23-4C73-ADA6-D2FE40A71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61160" y="47579280"/>
          <a:ext cx="12192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792480</xdr:colOff>
      <xdr:row>97</xdr:row>
      <xdr:rowOff>7620</xdr:rowOff>
    </xdr:from>
    <xdr:to>
      <xdr:col>3</xdr:col>
      <xdr:colOff>1983105</xdr:colOff>
      <xdr:row>97</xdr:row>
      <xdr:rowOff>510540</xdr:rowOff>
    </xdr:to>
    <xdr:pic>
      <xdr:nvPicPr>
        <xdr:cNvPr id="4215808" name="Рисунок 200">
          <a:extLst>
            <a:ext uri="{FF2B5EF4-FFF2-40B4-BE49-F238E27FC236}">
              <a16:creationId xmlns:a16="http://schemas.microsoft.com/office/drawing/2014/main" xmlns="" id="{7989111B-49B2-4EF3-80D2-BFF6DF022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06880" y="50665380"/>
          <a:ext cx="12192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1333500</xdr:colOff>
      <xdr:row>116</xdr:row>
      <xdr:rowOff>152400</xdr:rowOff>
    </xdr:from>
    <xdr:to>
      <xdr:col>3</xdr:col>
      <xdr:colOff>1965960</xdr:colOff>
      <xdr:row>116</xdr:row>
      <xdr:rowOff>426720</xdr:rowOff>
    </xdr:to>
    <xdr:pic>
      <xdr:nvPicPr>
        <xdr:cNvPr id="4215809" name="Рисунок 200" descr="http://212.58.116.87/~albatro1/wp-content/uploads/2013/06/cemom.png">
          <a:extLst>
            <a:ext uri="{FF2B5EF4-FFF2-40B4-BE49-F238E27FC236}">
              <a16:creationId xmlns:a16="http://schemas.microsoft.com/office/drawing/2014/main" xmlns="" id="{B253B54C-9CCE-43DA-B5C0-D264D9550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47900" y="66057780"/>
          <a:ext cx="63246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44</xdr:row>
      <xdr:rowOff>76200</xdr:rowOff>
    </xdr:from>
    <xdr:to>
      <xdr:col>4</xdr:col>
      <xdr:colOff>525780</xdr:colOff>
      <xdr:row>44</xdr:row>
      <xdr:rowOff>579120</xdr:rowOff>
    </xdr:to>
    <xdr:pic>
      <xdr:nvPicPr>
        <xdr:cNvPr id="4215810" name="Рисунок 6">
          <a:extLst>
            <a:ext uri="{FF2B5EF4-FFF2-40B4-BE49-F238E27FC236}">
              <a16:creationId xmlns:a16="http://schemas.microsoft.com/office/drawing/2014/main" xmlns="" id="{24C3ED1E-F53F-4AC8-AFF5-DD1C8E8EB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19484340"/>
          <a:ext cx="3810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45</xdr:row>
      <xdr:rowOff>91440</xdr:rowOff>
    </xdr:from>
    <xdr:to>
      <xdr:col>4</xdr:col>
      <xdr:colOff>518160</xdr:colOff>
      <xdr:row>45</xdr:row>
      <xdr:rowOff>579120</xdr:rowOff>
    </xdr:to>
    <xdr:pic>
      <xdr:nvPicPr>
        <xdr:cNvPr id="4215811" name="Рисунок 7">
          <a:extLst>
            <a:ext uri="{FF2B5EF4-FFF2-40B4-BE49-F238E27FC236}">
              <a16:creationId xmlns:a16="http://schemas.microsoft.com/office/drawing/2014/main" xmlns="" id="{FDA69AAA-55CE-4198-AB62-E2105FBA5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2013204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46</xdr:row>
      <xdr:rowOff>68580</xdr:rowOff>
    </xdr:from>
    <xdr:to>
      <xdr:col>4</xdr:col>
      <xdr:colOff>525780</xdr:colOff>
      <xdr:row>46</xdr:row>
      <xdr:rowOff>586740</xdr:rowOff>
    </xdr:to>
    <xdr:pic>
      <xdr:nvPicPr>
        <xdr:cNvPr id="4215812" name="Рисунок 5">
          <a:extLst>
            <a:ext uri="{FF2B5EF4-FFF2-40B4-BE49-F238E27FC236}">
              <a16:creationId xmlns:a16="http://schemas.microsoft.com/office/drawing/2014/main" xmlns="" id="{79E6C2C1-1120-45FF-9E73-8539CFBC6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2074164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39</xdr:row>
      <xdr:rowOff>68580</xdr:rowOff>
    </xdr:from>
    <xdr:to>
      <xdr:col>4</xdr:col>
      <xdr:colOff>541020</xdr:colOff>
      <xdr:row>39</xdr:row>
      <xdr:rowOff>571500</xdr:rowOff>
    </xdr:to>
    <xdr:pic>
      <xdr:nvPicPr>
        <xdr:cNvPr id="4215813" name="Рисунок 6">
          <a:extLst>
            <a:ext uri="{FF2B5EF4-FFF2-40B4-BE49-F238E27FC236}">
              <a16:creationId xmlns:a16="http://schemas.microsoft.com/office/drawing/2014/main" xmlns="" id="{65A7775A-7B82-4EFD-AE04-34F7BDADD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15674340"/>
          <a:ext cx="3810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40</xdr:row>
      <xdr:rowOff>76200</xdr:rowOff>
    </xdr:from>
    <xdr:to>
      <xdr:col>4</xdr:col>
      <xdr:colOff>510540</xdr:colOff>
      <xdr:row>40</xdr:row>
      <xdr:rowOff>563880</xdr:rowOff>
    </xdr:to>
    <xdr:pic>
      <xdr:nvPicPr>
        <xdr:cNvPr id="4215814" name="Рисунок 7">
          <a:extLst>
            <a:ext uri="{FF2B5EF4-FFF2-40B4-BE49-F238E27FC236}">
              <a16:creationId xmlns:a16="http://schemas.microsoft.com/office/drawing/2014/main" xmlns="" id="{45F8FFCE-7FEF-4D29-A6C9-855D48AB7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1631442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41</xdr:row>
      <xdr:rowOff>45720</xdr:rowOff>
    </xdr:from>
    <xdr:to>
      <xdr:col>4</xdr:col>
      <xdr:colOff>525780</xdr:colOff>
      <xdr:row>41</xdr:row>
      <xdr:rowOff>563880</xdr:rowOff>
    </xdr:to>
    <xdr:pic>
      <xdr:nvPicPr>
        <xdr:cNvPr id="4215815" name="Рисунок 5">
          <a:extLst>
            <a:ext uri="{FF2B5EF4-FFF2-40B4-BE49-F238E27FC236}">
              <a16:creationId xmlns:a16="http://schemas.microsoft.com/office/drawing/2014/main" xmlns="" id="{F631AA0F-5B73-402A-9949-C1F6C9681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1691640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117</xdr:row>
      <xdr:rowOff>0</xdr:rowOff>
    </xdr:from>
    <xdr:to>
      <xdr:col>11</xdr:col>
      <xdr:colOff>312420</xdr:colOff>
      <xdr:row>117</xdr:row>
      <xdr:rowOff>304800</xdr:rowOff>
    </xdr:to>
    <xdr:sp macro="" textlink="">
      <xdr:nvSpPr>
        <xdr:cNvPr id="4215816" name="AutoShape 2872" descr="Картинки по запросу logo hafele">
          <a:extLst>
            <a:ext uri="{FF2B5EF4-FFF2-40B4-BE49-F238E27FC236}">
              <a16:creationId xmlns:a16="http://schemas.microsoft.com/office/drawing/2014/main" xmlns="" id="{8AEA8D1B-78EE-4CD1-95D9-C978512F7A3F}"/>
            </a:ext>
          </a:extLst>
        </xdr:cNvPr>
        <xdr:cNvSpPr>
          <a:spLocks noChangeAspect="1" noChangeArrowheads="1"/>
        </xdr:cNvSpPr>
      </xdr:nvSpPr>
      <xdr:spPr bwMode="auto">
        <a:xfrm>
          <a:off x="12329160" y="6653784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100</xdr:row>
      <xdr:rowOff>0</xdr:rowOff>
    </xdr:from>
    <xdr:to>
      <xdr:col>13</xdr:col>
      <xdr:colOff>312420</xdr:colOff>
      <xdr:row>100</xdr:row>
      <xdr:rowOff>304800</xdr:rowOff>
    </xdr:to>
    <xdr:sp macro="" textlink="">
      <xdr:nvSpPr>
        <xdr:cNvPr id="4215817" name="AutoShape 2873" descr="Картинки по запросу logo hafele">
          <a:extLst>
            <a:ext uri="{FF2B5EF4-FFF2-40B4-BE49-F238E27FC236}">
              <a16:creationId xmlns:a16="http://schemas.microsoft.com/office/drawing/2014/main" xmlns="" id="{310F1B76-8414-4071-A853-6CAC32CC723B}"/>
            </a:ext>
          </a:extLst>
        </xdr:cNvPr>
        <xdr:cNvSpPr>
          <a:spLocks noChangeAspect="1" noChangeArrowheads="1"/>
        </xdr:cNvSpPr>
      </xdr:nvSpPr>
      <xdr:spPr bwMode="auto">
        <a:xfrm>
          <a:off x="14241780" y="540867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83820</xdr:colOff>
      <xdr:row>99</xdr:row>
      <xdr:rowOff>640080</xdr:rowOff>
    </xdr:from>
    <xdr:to>
      <xdr:col>3</xdr:col>
      <xdr:colOff>1234440</xdr:colOff>
      <xdr:row>101</xdr:row>
      <xdr:rowOff>426720</xdr:rowOff>
    </xdr:to>
    <xdr:pic>
      <xdr:nvPicPr>
        <xdr:cNvPr id="4215818" name="Рисунок 1">
          <a:extLst>
            <a:ext uri="{FF2B5EF4-FFF2-40B4-BE49-F238E27FC236}">
              <a16:creationId xmlns:a16="http://schemas.microsoft.com/office/drawing/2014/main" xmlns="" id="{09E5AC4F-98CB-417E-843F-B76AFC0D9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8220" y="53583840"/>
          <a:ext cx="1150620" cy="2072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1059180</xdr:colOff>
      <xdr:row>114</xdr:row>
      <xdr:rowOff>60960</xdr:rowOff>
    </xdr:from>
    <xdr:to>
      <xdr:col>3</xdr:col>
      <xdr:colOff>1981200</xdr:colOff>
      <xdr:row>114</xdr:row>
      <xdr:rowOff>243840</xdr:rowOff>
    </xdr:to>
    <xdr:pic>
      <xdr:nvPicPr>
        <xdr:cNvPr id="4215819" name="Рисунок 81" descr="http://www.churchvillekitchenandhomedesign.com/wp-content/uploads/2013/09/Logo-Hafele.jpg">
          <a:extLst>
            <a:ext uri="{FF2B5EF4-FFF2-40B4-BE49-F238E27FC236}">
              <a16:creationId xmlns:a16="http://schemas.microsoft.com/office/drawing/2014/main" xmlns="" id="{40C146AA-1C85-4304-97D4-B6F949599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73580" y="63436500"/>
          <a:ext cx="92202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1059180</xdr:colOff>
      <xdr:row>115</xdr:row>
      <xdr:rowOff>60960</xdr:rowOff>
    </xdr:from>
    <xdr:to>
      <xdr:col>3</xdr:col>
      <xdr:colOff>1981200</xdr:colOff>
      <xdr:row>115</xdr:row>
      <xdr:rowOff>243840</xdr:rowOff>
    </xdr:to>
    <xdr:pic>
      <xdr:nvPicPr>
        <xdr:cNvPr id="4215820" name="Рисунок 82" descr="http://www.churchvillekitchenandhomedesign.com/wp-content/uploads/2013/09/Logo-Hafele.jpg">
          <a:extLst>
            <a:ext uri="{FF2B5EF4-FFF2-40B4-BE49-F238E27FC236}">
              <a16:creationId xmlns:a16="http://schemas.microsoft.com/office/drawing/2014/main" xmlns="" id="{1AF9EAAB-1FF0-4938-806C-732C387FB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73580" y="64701420"/>
          <a:ext cx="92202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100</xdr:row>
      <xdr:rowOff>190500</xdr:rowOff>
    </xdr:from>
    <xdr:to>
      <xdr:col>4</xdr:col>
      <xdr:colOff>525780</xdr:colOff>
      <xdr:row>100</xdr:row>
      <xdr:rowOff>693420</xdr:rowOff>
    </xdr:to>
    <xdr:pic>
      <xdr:nvPicPr>
        <xdr:cNvPr id="4215821" name="Рисунок 40">
          <a:extLst>
            <a:ext uri="{FF2B5EF4-FFF2-40B4-BE49-F238E27FC236}">
              <a16:creationId xmlns:a16="http://schemas.microsoft.com/office/drawing/2014/main" xmlns="" id="{E3D4C35E-59A1-4418-8D8A-4D591EFA5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54277260"/>
          <a:ext cx="36576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99</xdr:row>
      <xdr:rowOff>312420</xdr:rowOff>
    </xdr:from>
    <xdr:to>
      <xdr:col>4</xdr:col>
      <xdr:colOff>541020</xdr:colOff>
      <xdr:row>99</xdr:row>
      <xdr:rowOff>815340</xdr:rowOff>
    </xdr:to>
    <xdr:pic>
      <xdr:nvPicPr>
        <xdr:cNvPr id="4215822" name="Рисунок 41">
          <a:extLst>
            <a:ext uri="{FF2B5EF4-FFF2-40B4-BE49-F238E27FC236}">
              <a16:creationId xmlns:a16="http://schemas.microsoft.com/office/drawing/2014/main" xmlns="" id="{34097D14-9B5C-4FC4-BD8E-8A5B69873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53256180"/>
          <a:ext cx="3810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</xdr:colOff>
      <xdr:row>120</xdr:row>
      <xdr:rowOff>38100</xdr:rowOff>
    </xdr:from>
    <xdr:to>
      <xdr:col>3</xdr:col>
      <xdr:colOff>1173480</xdr:colOff>
      <xdr:row>121</xdr:row>
      <xdr:rowOff>594360</xdr:rowOff>
    </xdr:to>
    <xdr:pic>
      <xdr:nvPicPr>
        <xdr:cNvPr id="4215823" name="Рисунок 194" descr="Петля скрытая Cemom W-1078-G-L">
          <a:extLst>
            <a:ext uri="{FF2B5EF4-FFF2-40B4-BE49-F238E27FC236}">
              <a16:creationId xmlns:a16="http://schemas.microsoft.com/office/drawing/2014/main" xmlns="" id="{2B77987D-4CA4-4220-913F-AF85338A3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846"/>
        <a:stretch>
          <a:fillRect/>
        </a:stretch>
      </xdr:blipFill>
      <xdr:spPr bwMode="auto">
        <a:xfrm>
          <a:off x="998220" y="68473320"/>
          <a:ext cx="1089660" cy="1188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</xdr:colOff>
      <xdr:row>118</xdr:row>
      <xdr:rowOff>22860</xdr:rowOff>
    </xdr:from>
    <xdr:to>
      <xdr:col>3</xdr:col>
      <xdr:colOff>1112520</xdr:colOff>
      <xdr:row>119</xdr:row>
      <xdr:rowOff>548640</xdr:rowOff>
    </xdr:to>
    <xdr:pic>
      <xdr:nvPicPr>
        <xdr:cNvPr id="4215824" name="Рисунок 195" descr="Петля скрытая Cemom W-1078-N-L">
          <a:extLst>
            <a:ext uri="{FF2B5EF4-FFF2-40B4-BE49-F238E27FC236}">
              <a16:creationId xmlns:a16="http://schemas.microsoft.com/office/drawing/2014/main" xmlns="" id="{FCF5A651-BD53-40C6-9E0E-E410AAA32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8502" r="9312"/>
        <a:stretch>
          <a:fillRect/>
        </a:stretch>
      </xdr:blipFill>
      <xdr:spPr bwMode="auto">
        <a:xfrm>
          <a:off x="1051560" y="67193160"/>
          <a:ext cx="975360" cy="1158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1264920</xdr:colOff>
      <xdr:row>118</xdr:row>
      <xdr:rowOff>114300</xdr:rowOff>
    </xdr:from>
    <xdr:to>
      <xdr:col>3</xdr:col>
      <xdr:colOff>1897380</xdr:colOff>
      <xdr:row>118</xdr:row>
      <xdr:rowOff>388620</xdr:rowOff>
    </xdr:to>
    <xdr:pic>
      <xdr:nvPicPr>
        <xdr:cNvPr id="4215825" name="Рисунок 200" descr="http://212.58.116.87/~albatro1/wp-content/uploads/2013/06/cemom.png">
          <a:extLst>
            <a:ext uri="{FF2B5EF4-FFF2-40B4-BE49-F238E27FC236}">
              <a16:creationId xmlns:a16="http://schemas.microsoft.com/office/drawing/2014/main" xmlns="" id="{F10E52E5-662E-4F3A-893B-CCE7080A3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79320" y="67284600"/>
          <a:ext cx="63246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42</xdr:row>
      <xdr:rowOff>198120</xdr:rowOff>
    </xdr:from>
    <xdr:to>
      <xdr:col>4</xdr:col>
      <xdr:colOff>510540</xdr:colOff>
      <xdr:row>42</xdr:row>
      <xdr:rowOff>708660</xdr:rowOff>
    </xdr:to>
    <xdr:pic>
      <xdr:nvPicPr>
        <xdr:cNvPr id="4215826" name="Рисунок 6">
          <a:extLst>
            <a:ext uri="{FF2B5EF4-FFF2-40B4-BE49-F238E27FC236}">
              <a16:creationId xmlns:a16="http://schemas.microsoft.com/office/drawing/2014/main" xmlns="" id="{8B1BE60B-440F-451E-8E2B-1C11DB5A9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17701260"/>
          <a:ext cx="3810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701040</xdr:colOff>
      <xdr:row>42</xdr:row>
      <xdr:rowOff>38100</xdr:rowOff>
    </xdr:from>
    <xdr:to>
      <xdr:col>3</xdr:col>
      <xdr:colOff>1920240</xdr:colOff>
      <xdr:row>43</xdr:row>
      <xdr:rowOff>762000</xdr:rowOff>
    </xdr:to>
    <xdr:pic>
      <xdr:nvPicPr>
        <xdr:cNvPr id="4215827" name="Рисунок 88" descr="http://www.koblenzpetli.ru/Kubica_K6300.jpg">
          <a:extLst>
            <a:ext uri="{FF2B5EF4-FFF2-40B4-BE49-F238E27FC236}">
              <a16:creationId xmlns:a16="http://schemas.microsoft.com/office/drawing/2014/main" xmlns="" id="{FF9AD36C-629B-418F-88B4-186272978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5440" y="17541240"/>
          <a:ext cx="1219200" cy="167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662940</xdr:colOff>
      <xdr:row>27</xdr:row>
      <xdr:rowOff>30480</xdr:rowOff>
    </xdr:from>
    <xdr:to>
      <xdr:col>3</xdr:col>
      <xdr:colOff>1874520</xdr:colOff>
      <xdr:row>30</xdr:row>
      <xdr:rowOff>342900</xdr:rowOff>
    </xdr:to>
    <xdr:pic>
      <xdr:nvPicPr>
        <xdr:cNvPr id="4215828" name="Рисунок 92" descr="http://en.koblenz.it/upload/prodotti/imgs/mid/k2700.jpg">
          <a:extLst>
            <a:ext uri="{FF2B5EF4-FFF2-40B4-BE49-F238E27FC236}">
              <a16:creationId xmlns:a16="http://schemas.microsoft.com/office/drawing/2014/main" xmlns="" id="{2471B1B7-42FC-4FE5-8F50-E7CF81B6F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793" r="26633"/>
        <a:stretch>
          <a:fillRect/>
        </a:stretch>
      </xdr:blipFill>
      <xdr:spPr bwMode="auto">
        <a:xfrm>
          <a:off x="1577340" y="10058400"/>
          <a:ext cx="1211580" cy="1706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2</xdr:row>
      <xdr:rowOff>182880</xdr:rowOff>
    </xdr:from>
    <xdr:to>
      <xdr:col>4</xdr:col>
      <xdr:colOff>533400</xdr:colOff>
      <xdr:row>3</xdr:row>
      <xdr:rowOff>263071</xdr:rowOff>
    </xdr:to>
    <xdr:pic>
      <xdr:nvPicPr>
        <xdr:cNvPr id="4215829" name="Рисунок 6">
          <a:extLst>
            <a:ext uri="{FF2B5EF4-FFF2-40B4-BE49-F238E27FC236}">
              <a16:creationId xmlns:a16="http://schemas.microsoft.com/office/drawing/2014/main" xmlns="" id="{99E4D640-5DA9-4A1A-9870-CEF4B5DD2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2994" y="917666"/>
          <a:ext cx="388620" cy="542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27</xdr:row>
      <xdr:rowOff>228600</xdr:rowOff>
    </xdr:from>
    <xdr:to>
      <xdr:col>4</xdr:col>
      <xdr:colOff>533400</xdr:colOff>
      <xdr:row>28</xdr:row>
      <xdr:rowOff>259080</xdr:rowOff>
    </xdr:to>
    <xdr:pic>
      <xdr:nvPicPr>
        <xdr:cNvPr id="4215830" name="Рисунок 6">
          <a:extLst>
            <a:ext uri="{FF2B5EF4-FFF2-40B4-BE49-F238E27FC236}">
              <a16:creationId xmlns:a16="http://schemas.microsoft.com/office/drawing/2014/main" xmlns="" id="{4E9EFB59-F930-4D5C-97FC-86593E9C1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10256520"/>
          <a:ext cx="38862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167640</xdr:colOff>
      <xdr:row>29</xdr:row>
      <xdr:rowOff>205740</xdr:rowOff>
    </xdr:from>
    <xdr:to>
      <xdr:col>4</xdr:col>
      <xdr:colOff>548640</xdr:colOff>
      <xdr:row>30</xdr:row>
      <xdr:rowOff>259079</xdr:rowOff>
    </xdr:to>
    <xdr:pic>
      <xdr:nvPicPr>
        <xdr:cNvPr id="4215831" name="Рисунок 5">
          <a:extLst>
            <a:ext uri="{FF2B5EF4-FFF2-40B4-BE49-F238E27FC236}">
              <a16:creationId xmlns:a16="http://schemas.microsoft.com/office/drawing/2014/main" xmlns="" id="{76EA2728-800E-4D4D-B3AF-B42AF80F9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16580" y="1116330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85270</xdr:colOff>
      <xdr:row>2</xdr:row>
      <xdr:rowOff>86722</xdr:rowOff>
    </xdr:from>
    <xdr:to>
      <xdr:col>3</xdr:col>
      <xdr:colOff>860631</xdr:colOff>
      <xdr:row>2</xdr:row>
      <xdr:rowOff>408213</xdr:rowOff>
    </xdr:to>
    <xdr:pic>
      <xdr:nvPicPr>
        <xdr:cNvPr id="4215832" name="Рисунок 2">
          <a:extLst>
            <a:ext uri="{FF2B5EF4-FFF2-40B4-BE49-F238E27FC236}">
              <a16:creationId xmlns:a16="http://schemas.microsoft.com/office/drawing/2014/main" xmlns="" id="{91A3F147-AB0E-4895-BF19-36C2550E6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1484" y="821508"/>
          <a:ext cx="775361" cy="321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769620</xdr:colOff>
      <xdr:row>99</xdr:row>
      <xdr:rowOff>7620</xdr:rowOff>
    </xdr:from>
    <xdr:to>
      <xdr:col>3</xdr:col>
      <xdr:colOff>1979295</xdr:colOff>
      <xdr:row>99</xdr:row>
      <xdr:rowOff>510540</xdr:rowOff>
    </xdr:to>
    <xdr:pic>
      <xdr:nvPicPr>
        <xdr:cNvPr id="4215833" name="Рисунок 200">
          <a:extLst>
            <a:ext uri="{FF2B5EF4-FFF2-40B4-BE49-F238E27FC236}">
              <a16:creationId xmlns:a16="http://schemas.microsoft.com/office/drawing/2014/main" xmlns="" id="{84B39341-3E67-423B-A950-45BAA43DC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84020" y="52951380"/>
          <a:ext cx="12192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4</xdr:row>
      <xdr:rowOff>205740</xdr:rowOff>
    </xdr:from>
    <xdr:to>
      <xdr:col>4</xdr:col>
      <xdr:colOff>502920</xdr:colOff>
      <xdr:row>5</xdr:row>
      <xdr:rowOff>281215</xdr:rowOff>
    </xdr:to>
    <xdr:pic>
      <xdr:nvPicPr>
        <xdr:cNvPr id="4215834" name="Рисунок 7">
          <a:extLst>
            <a:ext uri="{FF2B5EF4-FFF2-40B4-BE49-F238E27FC236}">
              <a16:creationId xmlns:a16="http://schemas.microsoft.com/office/drawing/2014/main" xmlns="" id="{B809FF72-4088-46EA-A54F-5A84ACED5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7754" y="1865811"/>
          <a:ext cx="373380" cy="538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43</xdr:row>
      <xdr:rowOff>220980</xdr:rowOff>
    </xdr:from>
    <xdr:to>
      <xdr:col>4</xdr:col>
      <xdr:colOff>533400</xdr:colOff>
      <xdr:row>43</xdr:row>
      <xdr:rowOff>708660</xdr:rowOff>
    </xdr:to>
    <xdr:pic>
      <xdr:nvPicPr>
        <xdr:cNvPr id="4215835" name="Рисунок 7">
          <a:extLst>
            <a:ext uri="{FF2B5EF4-FFF2-40B4-BE49-F238E27FC236}">
              <a16:creationId xmlns:a16="http://schemas.microsoft.com/office/drawing/2014/main" xmlns="" id="{1DA0F9B9-7D7F-400B-BAA9-D4A776293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1867662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314232</xdr:colOff>
      <xdr:row>3</xdr:row>
      <xdr:rowOff>307340</xdr:rowOff>
    </xdr:from>
    <xdr:to>
      <xdr:col>3</xdr:col>
      <xdr:colOff>1707894</xdr:colOff>
      <xdr:row>8</xdr:row>
      <xdr:rowOff>199571</xdr:rowOff>
    </xdr:to>
    <xdr:pic>
      <xdr:nvPicPr>
        <xdr:cNvPr id="4215836" name="Рисунок 1">
          <a:extLst>
            <a:ext uri="{FF2B5EF4-FFF2-40B4-BE49-F238E27FC236}">
              <a16:creationId xmlns:a16="http://schemas.microsoft.com/office/drawing/2014/main" xmlns="" id="{1DE007AC-19E1-4C50-BCDA-1D545C316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0446" y="1504769"/>
          <a:ext cx="1393662" cy="2205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480060</xdr:colOff>
      <xdr:row>49</xdr:row>
      <xdr:rowOff>83820</xdr:rowOff>
    </xdr:from>
    <xdr:to>
      <xdr:col>3</xdr:col>
      <xdr:colOff>1958340</xdr:colOff>
      <xdr:row>51</xdr:row>
      <xdr:rowOff>594360</xdr:rowOff>
    </xdr:to>
    <xdr:pic>
      <xdr:nvPicPr>
        <xdr:cNvPr id="4215837" name="Рисунок 42" descr="Tuerbd.Zi.chr.matt TD = 40мм">
          <a:extLst>
            <a:ext uri="{FF2B5EF4-FFF2-40B4-BE49-F238E27FC236}">
              <a16:creationId xmlns:a16="http://schemas.microsoft.com/office/drawing/2014/main" xmlns="" id="{F74E2403-7B82-4167-AD3D-230312DAA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172" r="25020"/>
        <a:stretch>
          <a:fillRect/>
        </a:stretch>
      </xdr:blipFill>
      <xdr:spPr bwMode="auto">
        <a:xfrm>
          <a:off x="1394460" y="23294340"/>
          <a:ext cx="1478280" cy="1775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49</xdr:row>
      <xdr:rowOff>76200</xdr:rowOff>
    </xdr:from>
    <xdr:to>
      <xdr:col>4</xdr:col>
      <xdr:colOff>525780</xdr:colOff>
      <xdr:row>49</xdr:row>
      <xdr:rowOff>579120</xdr:rowOff>
    </xdr:to>
    <xdr:pic>
      <xdr:nvPicPr>
        <xdr:cNvPr id="4215838" name="Рисунок 6">
          <a:extLst>
            <a:ext uri="{FF2B5EF4-FFF2-40B4-BE49-F238E27FC236}">
              <a16:creationId xmlns:a16="http://schemas.microsoft.com/office/drawing/2014/main" xmlns="" id="{53E44615-EC48-4921-8D99-F229DA24A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23286720"/>
          <a:ext cx="3810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50</xdr:row>
      <xdr:rowOff>91440</xdr:rowOff>
    </xdr:from>
    <xdr:to>
      <xdr:col>4</xdr:col>
      <xdr:colOff>518160</xdr:colOff>
      <xdr:row>50</xdr:row>
      <xdr:rowOff>579120</xdr:rowOff>
    </xdr:to>
    <xdr:pic>
      <xdr:nvPicPr>
        <xdr:cNvPr id="4215839" name="Рисунок 7">
          <a:extLst>
            <a:ext uri="{FF2B5EF4-FFF2-40B4-BE49-F238E27FC236}">
              <a16:creationId xmlns:a16="http://schemas.microsoft.com/office/drawing/2014/main" xmlns="" id="{D9E47E1D-FE7F-4055-90E5-A6D6F3D6A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2393442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51</xdr:row>
      <xdr:rowOff>68580</xdr:rowOff>
    </xdr:from>
    <xdr:to>
      <xdr:col>4</xdr:col>
      <xdr:colOff>525780</xdr:colOff>
      <xdr:row>51</xdr:row>
      <xdr:rowOff>586740</xdr:rowOff>
    </xdr:to>
    <xdr:pic>
      <xdr:nvPicPr>
        <xdr:cNvPr id="4215840" name="Рисунок 5">
          <a:extLst>
            <a:ext uri="{FF2B5EF4-FFF2-40B4-BE49-F238E27FC236}">
              <a16:creationId xmlns:a16="http://schemas.microsoft.com/office/drawing/2014/main" xmlns="" id="{9435A94C-DA03-457C-B8E2-A862A1C80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24544020"/>
          <a:ext cx="381000" cy="518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52</xdr:row>
      <xdr:rowOff>198120</xdr:rowOff>
    </xdr:from>
    <xdr:to>
      <xdr:col>4</xdr:col>
      <xdr:colOff>510540</xdr:colOff>
      <xdr:row>52</xdr:row>
      <xdr:rowOff>708660</xdr:rowOff>
    </xdr:to>
    <xdr:pic>
      <xdr:nvPicPr>
        <xdr:cNvPr id="4215841" name="Рисунок 6">
          <a:extLst>
            <a:ext uri="{FF2B5EF4-FFF2-40B4-BE49-F238E27FC236}">
              <a16:creationId xmlns:a16="http://schemas.microsoft.com/office/drawing/2014/main" xmlns="" id="{287948B4-C4DB-4FF7-845E-AF2524C4D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25306020"/>
          <a:ext cx="3810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53</xdr:row>
      <xdr:rowOff>220980</xdr:rowOff>
    </xdr:from>
    <xdr:to>
      <xdr:col>4</xdr:col>
      <xdr:colOff>533400</xdr:colOff>
      <xdr:row>53</xdr:row>
      <xdr:rowOff>708660</xdr:rowOff>
    </xdr:to>
    <xdr:pic>
      <xdr:nvPicPr>
        <xdr:cNvPr id="4215842" name="Рисунок 7">
          <a:extLst>
            <a:ext uri="{FF2B5EF4-FFF2-40B4-BE49-F238E27FC236}">
              <a16:creationId xmlns:a16="http://schemas.microsoft.com/office/drawing/2014/main" xmlns="" id="{A8997C94-F000-457A-A7BB-8B941A2CE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2628138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792480</xdr:colOff>
      <xdr:row>52</xdr:row>
      <xdr:rowOff>45720</xdr:rowOff>
    </xdr:from>
    <xdr:to>
      <xdr:col>3</xdr:col>
      <xdr:colOff>1897380</xdr:colOff>
      <xdr:row>53</xdr:row>
      <xdr:rowOff>883920</xdr:rowOff>
    </xdr:to>
    <xdr:pic>
      <xdr:nvPicPr>
        <xdr:cNvPr id="4215843" name="Рисунок 1">
          <a:extLst>
            <a:ext uri="{FF2B5EF4-FFF2-40B4-BE49-F238E27FC236}">
              <a16:creationId xmlns:a16="http://schemas.microsoft.com/office/drawing/2014/main" xmlns="" id="{DDF0FDDA-8EFE-4134-8106-92ED2FFCA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06880" y="25153620"/>
          <a:ext cx="1104900" cy="179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</xdr:colOff>
      <xdr:row>44</xdr:row>
      <xdr:rowOff>365760</xdr:rowOff>
    </xdr:from>
    <xdr:to>
      <xdr:col>3</xdr:col>
      <xdr:colOff>457200</xdr:colOff>
      <xdr:row>45</xdr:row>
      <xdr:rowOff>45720</xdr:rowOff>
    </xdr:to>
    <xdr:pic>
      <xdr:nvPicPr>
        <xdr:cNvPr id="4215844" name="Рисунок 1">
          <a:extLst>
            <a:ext uri="{FF2B5EF4-FFF2-40B4-BE49-F238E27FC236}">
              <a16:creationId xmlns:a16="http://schemas.microsoft.com/office/drawing/2014/main" xmlns="" id="{02A94626-61B8-439A-98A4-AFF9EBAF0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1977390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71</xdr:row>
      <xdr:rowOff>38100</xdr:rowOff>
    </xdr:from>
    <xdr:to>
      <xdr:col>3</xdr:col>
      <xdr:colOff>373380</xdr:colOff>
      <xdr:row>71</xdr:row>
      <xdr:rowOff>350520</xdr:rowOff>
    </xdr:to>
    <xdr:pic>
      <xdr:nvPicPr>
        <xdr:cNvPr id="4215845" name="Рисунок 113">
          <a:extLst>
            <a:ext uri="{FF2B5EF4-FFF2-40B4-BE49-F238E27FC236}">
              <a16:creationId xmlns:a16="http://schemas.microsoft.com/office/drawing/2014/main" xmlns="" id="{412A25BE-E9E1-4084-9332-2396C0916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3582924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84</xdr:row>
      <xdr:rowOff>38100</xdr:rowOff>
    </xdr:from>
    <xdr:to>
      <xdr:col>3</xdr:col>
      <xdr:colOff>373380</xdr:colOff>
      <xdr:row>84</xdr:row>
      <xdr:rowOff>350520</xdr:rowOff>
    </xdr:to>
    <xdr:pic>
      <xdr:nvPicPr>
        <xdr:cNvPr id="4215846" name="Рисунок 114">
          <a:extLst>
            <a:ext uri="{FF2B5EF4-FFF2-40B4-BE49-F238E27FC236}">
              <a16:creationId xmlns:a16="http://schemas.microsoft.com/office/drawing/2014/main" xmlns="" id="{04291107-EA7B-4619-883C-19CD4854C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4236720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89</xdr:row>
      <xdr:rowOff>38100</xdr:rowOff>
    </xdr:from>
    <xdr:to>
      <xdr:col>3</xdr:col>
      <xdr:colOff>373380</xdr:colOff>
      <xdr:row>89</xdr:row>
      <xdr:rowOff>350520</xdr:rowOff>
    </xdr:to>
    <xdr:pic>
      <xdr:nvPicPr>
        <xdr:cNvPr id="4215847" name="Рисунок 115">
          <a:extLst>
            <a:ext uri="{FF2B5EF4-FFF2-40B4-BE49-F238E27FC236}">
              <a16:creationId xmlns:a16="http://schemas.microsoft.com/office/drawing/2014/main" xmlns="" id="{650ACCB6-BA02-49BE-B4AB-2D9B10B31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4488180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92</xdr:row>
      <xdr:rowOff>38100</xdr:rowOff>
    </xdr:from>
    <xdr:to>
      <xdr:col>3</xdr:col>
      <xdr:colOff>373380</xdr:colOff>
      <xdr:row>92</xdr:row>
      <xdr:rowOff>350520</xdr:rowOff>
    </xdr:to>
    <xdr:pic>
      <xdr:nvPicPr>
        <xdr:cNvPr id="4215848" name="Рисунок 116">
          <a:extLst>
            <a:ext uri="{FF2B5EF4-FFF2-40B4-BE49-F238E27FC236}">
              <a16:creationId xmlns:a16="http://schemas.microsoft.com/office/drawing/2014/main" xmlns="" id="{81F1872E-814C-4307-B7FA-3CDEFC8A0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4753356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97</xdr:row>
      <xdr:rowOff>38100</xdr:rowOff>
    </xdr:from>
    <xdr:to>
      <xdr:col>3</xdr:col>
      <xdr:colOff>373380</xdr:colOff>
      <xdr:row>97</xdr:row>
      <xdr:rowOff>350520</xdr:rowOff>
    </xdr:to>
    <xdr:pic>
      <xdr:nvPicPr>
        <xdr:cNvPr id="4215849" name="Рисунок 117">
          <a:extLst>
            <a:ext uri="{FF2B5EF4-FFF2-40B4-BE49-F238E27FC236}">
              <a16:creationId xmlns:a16="http://schemas.microsoft.com/office/drawing/2014/main" xmlns="" id="{0A70146D-93ED-4C67-A107-E9978AEE1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5069586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99</xdr:row>
      <xdr:rowOff>38100</xdr:rowOff>
    </xdr:from>
    <xdr:to>
      <xdr:col>3</xdr:col>
      <xdr:colOff>373380</xdr:colOff>
      <xdr:row>99</xdr:row>
      <xdr:rowOff>350520</xdr:rowOff>
    </xdr:to>
    <xdr:pic>
      <xdr:nvPicPr>
        <xdr:cNvPr id="4215850" name="Рисунок 118">
          <a:extLst>
            <a:ext uri="{FF2B5EF4-FFF2-40B4-BE49-F238E27FC236}">
              <a16:creationId xmlns:a16="http://schemas.microsoft.com/office/drawing/2014/main" xmlns="" id="{A80D7D57-D7B4-4C5D-81EB-F8BFD7E5B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5298186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42</xdr:row>
      <xdr:rowOff>388620</xdr:rowOff>
    </xdr:from>
    <xdr:to>
      <xdr:col>3</xdr:col>
      <xdr:colOff>373380</xdr:colOff>
      <xdr:row>42</xdr:row>
      <xdr:rowOff>701040</xdr:rowOff>
    </xdr:to>
    <xdr:pic>
      <xdr:nvPicPr>
        <xdr:cNvPr id="4215851" name="Рисунок 119">
          <a:extLst>
            <a:ext uri="{FF2B5EF4-FFF2-40B4-BE49-F238E27FC236}">
              <a16:creationId xmlns:a16="http://schemas.microsoft.com/office/drawing/2014/main" xmlns="" id="{6A6B8529-3859-4F93-8031-07D6FE300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1789176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69</xdr:row>
      <xdr:rowOff>106680</xdr:rowOff>
    </xdr:from>
    <xdr:to>
      <xdr:col>3</xdr:col>
      <xdr:colOff>952500</xdr:colOff>
      <xdr:row>70</xdr:row>
      <xdr:rowOff>937260</xdr:rowOff>
    </xdr:to>
    <xdr:pic>
      <xdr:nvPicPr>
        <xdr:cNvPr id="4215852" name="Рисунок 1">
          <a:extLst>
            <a:ext uri="{FF2B5EF4-FFF2-40B4-BE49-F238E27FC236}">
              <a16:creationId xmlns:a16="http://schemas.microsoft.com/office/drawing/2014/main" xmlns="" id="{6D253177-BD87-4FEC-A8D1-74C370A0F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3992820"/>
          <a:ext cx="876300" cy="178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769620</xdr:colOff>
      <xdr:row>69</xdr:row>
      <xdr:rowOff>38100</xdr:rowOff>
    </xdr:from>
    <xdr:to>
      <xdr:col>3</xdr:col>
      <xdr:colOff>1979295</xdr:colOff>
      <xdr:row>69</xdr:row>
      <xdr:rowOff>541020</xdr:rowOff>
    </xdr:to>
    <xdr:pic>
      <xdr:nvPicPr>
        <xdr:cNvPr id="4215853" name="Рисунок 196">
          <a:extLst>
            <a:ext uri="{FF2B5EF4-FFF2-40B4-BE49-F238E27FC236}">
              <a16:creationId xmlns:a16="http://schemas.microsoft.com/office/drawing/2014/main" xmlns="" id="{D0AAE0D0-B34C-4538-9CB0-C37C995ED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84020" y="33924240"/>
          <a:ext cx="12192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</xdr:colOff>
      <xdr:row>69</xdr:row>
      <xdr:rowOff>198120</xdr:rowOff>
    </xdr:from>
    <xdr:to>
      <xdr:col>4</xdr:col>
      <xdr:colOff>487680</xdr:colOff>
      <xdr:row>69</xdr:row>
      <xdr:rowOff>701040</xdr:rowOff>
    </xdr:to>
    <xdr:pic>
      <xdr:nvPicPr>
        <xdr:cNvPr id="4215854" name="Рисунок 6">
          <a:extLst>
            <a:ext uri="{FF2B5EF4-FFF2-40B4-BE49-F238E27FC236}">
              <a16:creationId xmlns:a16="http://schemas.microsoft.com/office/drawing/2014/main" xmlns="" id="{B548EEDE-CB41-4B01-B95E-028A875F7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55620" y="34084260"/>
          <a:ext cx="3810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70</xdr:row>
      <xdr:rowOff>220980</xdr:rowOff>
    </xdr:from>
    <xdr:to>
      <xdr:col>4</xdr:col>
      <xdr:colOff>510540</xdr:colOff>
      <xdr:row>70</xdr:row>
      <xdr:rowOff>708660</xdr:rowOff>
    </xdr:to>
    <xdr:pic>
      <xdr:nvPicPr>
        <xdr:cNvPr id="4215855" name="Рисунок 7">
          <a:extLst>
            <a:ext uri="{FF2B5EF4-FFF2-40B4-BE49-F238E27FC236}">
              <a16:creationId xmlns:a16="http://schemas.microsoft.com/office/drawing/2014/main" xmlns="" id="{9B183B58-9D95-40AB-A5B3-E1789F068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3505962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76</xdr:row>
      <xdr:rowOff>83820</xdr:rowOff>
    </xdr:from>
    <xdr:to>
      <xdr:col>3</xdr:col>
      <xdr:colOff>1272540</xdr:colOff>
      <xdr:row>79</xdr:row>
      <xdr:rowOff>472440</xdr:rowOff>
    </xdr:to>
    <xdr:pic>
      <xdr:nvPicPr>
        <xdr:cNvPr id="4215856" name="Рисунок 2">
          <a:extLst>
            <a:ext uri="{FF2B5EF4-FFF2-40B4-BE49-F238E27FC236}">
              <a16:creationId xmlns:a16="http://schemas.microsoft.com/office/drawing/2014/main" xmlns="" id="{79B89F1C-2B42-4364-AA33-F855073A6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38389560"/>
          <a:ext cx="1211580" cy="1897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746760</xdr:colOff>
      <xdr:row>76</xdr:row>
      <xdr:rowOff>22860</xdr:rowOff>
    </xdr:from>
    <xdr:to>
      <xdr:col>3</xdr:col>
      <xdr:colOff>1965960</xdr:colOff>
      <xdr:row>77</xdr:row>
      <xdr:rowOff>7620</xdr:rowOff>
    </xdr:to>
    <xdr:pic>
      <xdr:nvPicPr>
        <xdr:cNvPr id="4215857" name="Рисунок 197">
          <a:extLst>
            <a:ext uri="{FF2B5EF4-FFF2-40B4-BE49-F238E27FC236}">
              <a16:creationId xmlns:a16="http://schemas.microsoft.com/office/drawing/2014/main" xmlns="" id="{F914AA08-FF1A-4B0C-8993-72541ACA8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61160" y="38328600"/>
          <a:ext cx="121920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</xdr:colOff>
      <xdr:row>76</xdr:row>
      <xdr:rowOff>22860</xdr:rowOff>
    </xdr:from>
    <xdr:to>
      <xdr:col>3</xdr:col>
      <xdr:colOff>342900</xdr:colOff>
      <xdr:row>76</xdr:row>
      <xdr:rowOff>335280</xdr:rowOff>
    </xdr:to>
    <xdr:pic>
      <xdr:nvPicPr>
        <xdr:cNvPr id="4215858" name="Рисунок 114">
          <a:extLst>
            <a:ext uri="{FF2B5EF4-FFF2-40B4-BE49-F238E27FC236}">
              <a16:creationId xmlns:a16="http://schemas.microsoft.com/office/drawing/2014/main" xmlns="" id="{62B2237C-CF15-4832-9F55-54DCDE90A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37260" y="3832860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</xdr:colOff>
      <xdr:row>69</xdr:row>
      <xdr:rowOff>15240</xdr:rowOff>
    </xdr:from>
    <xdr:to>
      <xdr:col>3</xdr:col>
      <xdr:colOff>350520</xdr:colOff>
      <xdr:row>69</xdr:row>
      <xdr:rowOff>327660</xdr:rowOff>
    </xdr:to>
    <xdr:pic>
      <xdr:nvPicPr>
        <xdr:cNvPr id="4215859" name="Рисунок 114">
          <a:extLst>
            <a:ext uri="{FF2B5EF4-FFF2-40B4-BE49-F238E27FC236}">
              <a16:creationId xmlns:a16="http://schemas.microsoft.com/office/drawing/2014/main" xmlns="" id="{FBB7408B-9DB6-445E-8FF6-522093377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4880" y="3390138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76</xdr:row>
      <xdr:rowOff>259080</xdr:rowOff>
    </xdr:from>
    <xdr:to>
      <xdr:col>4</xdr:col>
      <xdr:colOff>533400</xdr:colOff>
      <xdr:row>77</xdr:row>
      <xdr:rowOff>259080</xdr:rowOff>
    </xdr:to>
    <xdr:pic>
      <xdr:nvPicPr>
        <xdr:cNvPr id="4215860" name="Рисунок 6">
          <a:extLst>
            <a:ext uri="{FF2B5EF4-FFF2-40B4-BE49-F238E27FC236}">
              <a16:creationId xmlns:a16="http://schemas.microsoft.com/office/drawing/2014/main" xmlns="" id="{3C7A4890-D024-4D4D-A7BD-800A7CBFE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38564820"/>
          <a:ext cx="38862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78</xdr:row>
      <xdr:rowOff>259080</xdr:rowOff>
    </xdr:from>
    <xdr:to>
      <xdr:col>4</xdr:col>
      <xdr:colOff>518160</xdr:colOff>
      <xdr:row>79</xdr:row>
      <xdr:rowOff>236220</xdr:rowOff>
    </xdr:to>
    <xdr:pic>
      <xdr:nvPicPr>
        <xdr:cNvPr id="4215861" name="Рисунок 7">
          <a:extLst>
            <a:ext uri="{FF2B5EF4-FFF2-40B4-BE49-F238E27FC236}">
              <a16:creationId xmlns:a16="http://schemas.microsoft.com/office/drawing/2014/main" xmlns="" id="{FBDB5B18-1D54-4535-818B-61010CFD4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39570660"/>
          <a:ext cx="37338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35</xdr:row>
      <xdr:rowOff>182880</xdr:rowOff>
    </xdr:from>
    <xdr:to>
      <xdr:col>4</xdr:col>
      <xdr:colOff>533400</xdr:colOff>
      <xdr:row>36</xdr:row>
      <xdr:rowOff>220981</xdr:rowOff>
    </xdr:to>
    <xdr:pic>
      <xdr:nvPicPr>
        <xdr:cNvPr id="4215862" name="Рисунок 6">
          <a:extLst>
            <a:ext uri="{FF2B5EF4-FFF2-40B4-BE49-F238E27FC236}">
              <a16:creationId xmlns:a16="http://schemas.microsoft.com/office/drawing/2014/main" xmlns="" id="{A815FDFE-29EF-4D09-9645-4E68CEC09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13929360"/>
          <a:ext cx="38862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37</xdr:row>
      <xdr:rowOff>205740</xdr:rowOff>
    </xdr:from>
    <xdr:to>
      <xdr:col>4</xdr:col>
      <xdr:colOff>502920</xdr:colOff>
      <xdr:row>38</xdr:row>
      <xdr:rowOff>228600</xdr:rowOff>
    </xdr:to>
    <xdr:pic>
      <xdr:nvPicPr>
        <xdr:cNvPr id="4215863" name="Рисунок 7">
          <a:extLst>
            <a:ext uri="{FF2B5EF4-FFF2-40B4-BE49-F238E27FC236}">
              <a16:creationId xmlns:a16="http://schemas.microsoft.com/office/drawing/2014/main" xmlns="" id="{8BCF3C2F-1BBC-43B0-8136-FFFC6AA5C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1488186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731520</xdr:colOff>
      <xdr:row>35</xdr:row>
      <xdr:rowOff>30480</xdr:rowOff>
    </xdr:from>
    <xdr:to>
      <xdr:col>3</xdr:col>
      <xdr:colOff>1645920</xdr:colOff>
      <xdr:row>38</xdr:row>
      <xdr:rowOff>396240</xdr:rowOff>
    </xdr:to>
    <xdr:pic>
      <xdr:nvPicPr>
        <xdr:cNvPr id="4215864" name="Рисунок 1">
          <a:extLst>
            <a:ext uri="{FF2B5EF4-FFF2-40B4-BE49-F238E27FC236}">
              <a16:creationId xmlns:a16="http://schemas.microsoft.com/office/drawing/2014/main" xmlns="" id="{ABC8CC33-0D27-4C5A-BB93-FE170B0F1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45920" y="13776960"/>
          <a:ext cx="914400" cy="1760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54</xdr:row>
      <xdr:rowOff>198120</xdr:rowOff>
    </xdr:from>
    <xdr:to>
      <xdr:col>4</xdr:col>
      <xdr:colOff>510540</xdr:colOff>
      <xdr:row>54</xdr:row>
      <xdr:rowOff>708660</xdr:rowOff>
    </xdr:to>
    <xdr:pic>
      <xdr:nvPicPr>
        <xdr:cNvPr id="4215865" name="Рисунок 6">
          <a:extLst>
            <a:ext uri="{FF2B5EF4-FFF2-40B4-BE49-F238E27FC236}">
              <a16:creationId xmlns:a16="http://schemas.microsoft.com/office/drawing/2014/main" xmlns="" id="{58AB7363-3138-4D74-9619-EFEF73A11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27211020"/>
          <a:ext cx="3810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55</xdr:row>
      <xdr:rowOff>220980</xdr:rowOff>
    </xdr:from>
    <xdr:to>
      <xdr:col>4</xdr:col>
      <xdr:colOff>533400</xdr:colOff>
      <xdr:row>55</xdr:row>
      <xdr:rowOff>708660</xdr:rowOff>
    </xdr:to>
    <xdr:pic>
      <xdr:nvPicPr>
        <xdr:cNvPr id="4215866" name="Рисунок 7">
          <a:extLst>
            <a:ext uri="{FF2B5EF4-FFF2-40B4-BE49-F238E27FC236}">
              <a16:creationId xmlns:a16="http://schemas.microsoft.com/office/drawing/2014/main" xmlns="" id="{B213E51C-138A-457F-AE5B-2FBD0D686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2818638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906780</xdr:colOff>
      <xdr:row>54</xdr:row>
      <xdr:rowOff>83820</xdr:rowOff>
    </xdr:from>
    <xdr:to>
      <xdr:col>3</xdr:col>
      <xdr:colOff>1821180</xdr:colOff>
      <xdr:row>55</xdr:row>
      <xdr:rowOff>899160</xdr:rowOff>
    </xdr:to>
    <xdr:pic>
      <xdr:nvPicPr>
        <xdr:cNvPr id="4215867" name="Рисунок 4">
          <a:extLst>
            <a:ext uri="{FF2B5EF4-FFF2-40B4-BE49-F238E27FC236}">
              <a16:creationId xmlns:a16="http://schemas.microsoft.com/office/drawing/2014/main" xmlns="" id="{D30EE6E3-CCF4-4B3B-9D8F-E25AA4485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21180" y="27096720"/>
          <a:ext cx="914400" cy="1767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47</xdr:row>
      <xdr:rowOff>198120</xdr:rowOff>
    </xdr:from>
    <xdr:to>
      <xdr:col>4</xdr:col>
      <xdr:colOff>510540</xdr:colOff>
      <xdr:row>47</xdr:row>
      <xdr:rowOff>708660</xdr:rowOff>
    </xdr:to>
    <xdr:pic>
      <xdr:nvPicPr>
        <xdr:cNvPr id="4215868" name="Рисунок 6">
          <a:extLst>
            <a:ext uri="{FF2B5EF4-FFF2-40B4-BE49-F238E27FC236}">
              <a16:creationId xmlns:a16="http://schemas.microsoft.com/office/drawing/2014/main" xmlns="" id="{79E5FDB3-C6D4-45E5-AA30-C33B2B922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21503640"/>
          <a:ext cx="3810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48</xdr:row>
      <xdr:rowOff>220980</xdr:rowOff>
    </xdr:from>
    <xdr:to>
      <xdr:col>4</xdr:col>
      <xdr:colOff>533400</xdr:colOff>
      <xdr:row>48</xdr:row>
      <xdr:rowOff>708660</xdr:rowOff>
    </xdr:to>
    <xdr:pic>
      <xdr:nvPicPr>
        <xdr:cNvPr id="4215869" name="Рисунок 7">
          <a:extLst>
            <a:ext uri="{FF2B5EF4-FFF2-40B4-BE49-F238E27FC236}">
              <a16:creationId xmlns:a16="http://schemas.microsoft.com/office/drawing/2014/main" xmlns="" id="{5AAC8A06-042A-4906-96DB-2F26B1D7D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2247900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19</xdr:row>
      <xdr:rowOff>228600</xdr:rowOff>
    </xdr:from>
    <xdr:to>
      <xdr:col>4</xdr:col>
      <xdr:colOff>533400</xdr:colOff>
      <xdr:row>20</xdr:row>
      <xdr:rowOff>259080</xdr:rowOff>
    </xdr:to>
    <xdr:pic>
      <xdr:nvPicPr>
        <xdr:cNvPr id="4215870" name="Рисунок 6">
          <a:extLst>
            <a:ext uri="{FF2B5EF4-FFF2-40B4-BE49-F238E27FC236}">
              <a16:creationId xmlns:a16="http://schemas.microsoft.com/office/drawing/2014/main" xmlns="" id="{D2B24AAF-6CDC-43F5-9FB4-9FC0A1E5C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6537960"/>
          <a:ext cx="38862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457200</xdr:colOff>
      <xdr:row>19</xdr:row>
      <xdr:rowOff>220980</xdr:rowOff>
    </xdr:from>
    <xdr:to>
      <xdr:col>3</xdr:col>
      <xdr:colOff>1554480</xdr:colOff>
      <xdr:row>23</xdr:row>
      <xdr:rowOff>0</xdr:rowOff>
    </xdr:to>
    <xdr:pic>
      <xdr:nvPicPr>
        <xdr:cNvPr id="4215871" name="Рисунок 7">
          <a:extLst>
            <a:ext uri="{FF2B5EF4-FFF2-40B4-BE49-F238E27FC236}">
              <a16:creationId xmlns:a16="http://schemas.microsoft.com/office/drawing/2014/main" xmlns="" id="{CB1EC004-FDC7-4D96-ABC7-BAB4FB760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71600" y="6530340"/>
          <a:ext cx="109728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21</xdr:row>
      <xdr:rowOff>152400</xdr:rowOff>
    </xdr:from>
    <xdr:to>
      <xdr:col>4</xdr:col>
      <xdr:colOff>518160</xdr:colOff>
      <xdr:row>22</xdr:row>
      <xdr:rowOff>175261</xdr:rowOff>
    </xdr:to>
    <xdr:pic>
      <xdr:nvPicPr>
        <xdr:cNvPr id="4215872" name="Рисунок 7">
          <a:extLst>
            <a:ext uri="{FF2B5EF4-FFF2-40B4-BE49-F238E27FC236}">
              <a16:creationId xmlns:a16="http://schemas.microsoft.com/office/drawing/2014/main" xmlns="" id="{CFC3D1C9-C319-4572-99CF-3A5368728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739140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23</xdr:row>
      <xdr:rowOff>228600</xdr:rowOff>
    </xdr:from>
    <xdr:to>
      <xdr:col>4</xdr:col>
      <xdr:colOff>533400</xdr:colOff>
      <xdr:row>24</xdr:row>
      <xdr:rowOff>259080</xdr:rowOff>
    </xdr:to>
    <xdr:pic>
      <xdr:nvPicPr>
        <xdr:cNvPr id="4215873" name="Рисунок 6">
          <a:extLst>
            <a:ext uri="{FF2B5EF4-FFF2-40B4-BE49-F238E27FC236}">
              <a16:creationId xmlns:a16="http://schemas.microsoft.com/office/drawing/2014/main" xmlns="" id="{6B634880-71A4-49F0-BE12-854A529FE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8397240"/>
          <a:ext cx="38862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25</xdr:row>
      <xdr:rowOff>152400</xdr:rowOff>
    </xdr:from>
    <xdr:to>
      <xdr:col>4</xdr:col>
      <xdr:colOff>518160</xdr:colOff>
      <xdr:row>26</xdr:row>
      <xdr:rowOff>182880</xdr:rowOff>
    </xdr:to>
    <xdr:pic>
      <xdr:nvPicPr>
        <xdr:cNvPr id="4215874" name="Рисунок 7">
          <a:extLst>
            <a:ext uri="{FF2B5EF4-FFF2-40B4-BE49-F238E27FC236}">
              <a16:creationId xmlns:a16="http://schemas.microsoft.com/office/drawing/2014/main" xmlns="" id="{EFE9C56C-9E1A-4FE2-AD36-AFD2C0273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9250680"/>
          <a:ext cx="37338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</xdr:colOff>
      <xdr:row>23</xdr:row>
      <xdr:rowOff>15240</xdr:rowOff>
    </xdr:from>
    <xdr:to>
      <xdr:col>3</xdr:col>
      <xdr:colOff>647700</xdr:colOff>
      <xdr:row>23</xdr:row>
      <xdr:rowOff>236220</xdr:rowOff>
    </xdr:to>
    <xdr:pic>
      <xdr:nvPicPr>
        <xdr:cNvPr id="4215875" name="Рисунок 8">
          <a:extLst>
            <a:ext uri="{FF2B5EF4-FFF2-40B4-BE49-F238E27FC236}">
              <a16:creationId xmlns:a16="http://schemas.microsoft.com/office/drawing/2014/main" xmlns="" id="{8186694B-0749-4E02-8CAA-60E97B328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2020" y="8183880"/>
          <a:ext cx="64008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35</xdr:row>
      <xdr:rowOff>327660</xdr:rowOff>
    </xdr:from>
    <xdr:to>
      <xdr:col>3</xdr:col>
      <xdr:colOff>373380</xdr:colOff>
      <xdr:row>36</xdr:row>
      <xdr:rowOff>160021</xdr:rowOff>
    </xdr:to>
    <xdr:pic>
      <xdr:nvPicPr>
        <xdr:cNvPr id="4215876" name="Рисунок 119">
          <a:extLst>
            <a:ext uri="{FF2B5EF4-FFF2-40B4-BE49-F238E27FC236}">
              <a16:creationId xmlns:a16="http://schemas.microsoft.com/office/drawing/2014/main" xmlns="" id="{C91B5C64-9E6B-4B3B-9E0A-7B4B9EA20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14074140"/>
          <a:ext cx="320040" cy="297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127000</xdr:colOff>
      <xdr:row>6</xdr:row>
      <xdr:rowOff>127363</xdr:rowOff>
    </xdr:from>
    <xdr:to>
      <xdr:col>4</xdr:col>
      <xdr:colOff>509088</xdr:colOff>
      <xdr:row>7</xdr:row>
      <xdr:rowOff>287383</xdr:rowOff>
    </xdr:to>
    <xdr:pic>
      <xdr:nvPicPr>
        <xdr:cNvPr id="4215877" name="Рисунок 1">
          <a:extLst>
            <a:ext uri="{FF2B5EF4-FFF2-40B4-BE49-F238E27FC236}">
              <a16:creationId xmlns:a16="http://schemas.microsoft.com/office/drawing/2014/main" xmlns="" id="{EA8F6289-3006-4163-ADCE-9B733A3E9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5214" y="2712720"/>
          <a:ext cx="382088" cy="6226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655320</xdr:colOff>
      <xdr:row>31</xdr:row>
      <xdr:rowOff>144780</xdr:rowOff>
    </xdr:from>
    <xdr:to>
      <xdr:col>3</xdr:col>
      <xdr:colOff>1874520</xdr:colOff>
      <xdr:row>34</xdr:row>
      <xdr:rowOff>312420</xdr:rowOff>
    </xdr:to>
    <xdr:pic>
      <xdr:nvPicPr>
        <xdr:cNvPr id="4215878" name="Рисунок 148" descr="http://www.koblenz.pl/images/258.jpg">
          <a:extLst>
            <a:ext uri="{FF2B5EF4-FFF2-40B4-BE49-F238E27FC236}">
              <a16:creationId xmlns:a16="http://schemas.microsoft.com/office/drawing/2014/main" xmlns="" id="{1770CBBD-5503-456F-AB3A-14D32469C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935" r="36517"/>
        <a:stretch>
          <a:fillRect/>
        </a:stretch>
      </xdr:blipFill>
      <xdr:spPr bwMode="auto">
        <a:xfrm>
          <a:off x="1569720" y="12031980"/>
          <a:ext cx="1219200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160020</xdr:colOff>
      <xdr:row>32</xdr:row>
      <xdr:rowOff>182880</xdr:rowOff>
    </xdr:from>
    <xdr:to>
      <xdr:col>4</xdr:col>
      <xdr:colOff>541020</xdr:colOff>
      <xdr:row>33</xdr:row>
      <xdr:rowOff>205740</xdr:rowOff>
    </xdr:to>
    <xdr:pic>
      <xdr:nvPicPr>
        <xdr:cNvPr id="4215879" name="Рисунок 6">
          <a:extLst>
            <a:ext uri="{FF2B5EF4-FFF2-40B4-BE49-F238E27FC236}">
              <a16:creationId xmlns:a16="http://schemas.microsoft.com/office/drawing/2014/main" xmlns="" id="{70B5D1F9-C539-4BA6-A0FC-D1CC34BA5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08960" y="12534900"/>
          <a:ext cx="38100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</xdr:colOff>
      <xdr:row>59</xdr:row>
      <xdr:rowOff>53340</xdr:rowOff>
    </xdr:from>
    <xdr:to>
      <xdr:col>4</xdr:col>
      <xdr:colOff>601980</xdr:colOff>
      <xdr:row>65</xdr:row>
      <xdr:rowOff>15240</xdr:rowOff>
    </xdr:to>
    <xdr:pic>
      <xdr:nvPicPr>
        <xdr:cNvPr id="4215880" name="Рисунок 153">
          <a:extLst>
            <a:ext uri="{FF2B5EF4-FFF2-40B4-BE49-F238E27FC236}">
              <a16:creationId xmlns:a16="http://schemas.microsoft.com/office/drawing/2014/main" xmlns="" id="{3CC2166D-A848-4193-80B1-78664BF26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415" r="6442"/>
        <a:stretch>
          <a:fillRect/>
        </a:stretch>
      </xdr:blipFill>
      <xdr:spPr bwMode="auto">
        <a:xfrm>
          <a:off x="998220" y="31424880"/>
          <a:ext cx="2552700" cy="1470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472440</xdr:colOff>
      <xdr:row>56</xdr:row>
      <xdr:rowOff>121920</xdr:rowOff>
    </xdr:from>
    <xdr:to>
      <xdr:col>4</xdr:col>
      <xdr:colOff>236220</xdr:colOff>
      <xdr:row>56</xdr:row>
      <xdr:rowOff>1844040</xdr:rowOff>
    </xdr:to>
    <xdr:pic>
      <xdr:nvPicPr>
        <xdr:cNvPr id="4215881" name="Рисунок 2">
          <a:extLst>
            <a:ext uri="{FF2B5EF4-FFF2-40B4-BE49-F238E27FC236}">
              <a16:creationId xmlns:a16="http://schemas.microsoft.com/office/drawing/2014/main" xmlns="" id="{6FDA687E-7661-4959-8DCF-5039313A3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6840" y="29039820"/>
          <a:ext cx="1798320" cy="1722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80</xdr:row>
      <xdr:rowOff>259080</xdr:rowOff>
    </xdr:from>
    <xdr:to>
      <xdr:col>4</xdr:col>
      <xdr:colOff>533400</xdr:colOff>
      <xdr:row>81</xdr:row>
      <xdr:rowOff>259080</xdr:rowOff>
    </xdr:to>
    <xdr:pic>
      <xdr:nvPicPr>
        <xdr:cNvPr id="4215882" name="Рисунок 6">
          <a:extLst>
            <a:ext uri="{FF2B5EF4-FFF2-40B4-BE49-F238E27FC236}">
              <a16:creationId xmlns:a16="http://schemas.microsoft.com/office/drawing/2014/main" xmlns="" id="{9DFF23F2-1545-4B3A-8AC6-B37A2B371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40576500"/>
          <a:ext cx="38862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82</xdr:row>
      <xdr:rowOff>259080</xdr:rowOff>
    </xdr:from>
    <xdr:to>
      <xdr:col>4</xdr:col>
      <xdr:colOff>518160</xdr:colOff>
      <xdr:row>83</xdr:row>
      <xdr:rowOff>236219</xdr:rowOff>
    </xdr:to>
    <xdr:pic>
      <xdr:nvPicPr>
        <xdr:cNvPr id="4215883" name="Рисунок 7">
          <a:extLst>
            <a:ext uri="{FF2B5EF4-FFF2-40B4-BE49-F238E27FC236}">
              <a16:creationId xmlns:a16="http://schemas.microsoft.com/office/drawing/2014/main" xmlns="" id="{A5E1CA1A-B406-4CEA-8279-BC2F6BD43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41582340"/>
          <a:ext cx="37338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335280</xdr:colOff>
      <xdr:row>80</xdr:row>
      <xdr:rowOff>129540</xdr:rowOff>
    </xdr:from>
    <xdr:to>
      <xdr:col>3</xdr:col>
      <xdr:colOff>1699260</xdr:colOff>
      <xdr:row>83</xdr:row>
      <xdr:rowOff>487680</xdr:rowOff>
    </xdr:to>
    <xdr:pic>
      <xdr:nvPicPr>
        <xdr:cNvPr id="4215884" name="Picture 2">
          <a:extLst>
            <a:ext uri="{FF2B5EF4-FFF2-40B4-BE49-F238E27FC236}">
              <a16:creationId xmlns:a16="http://schemas.microsoft.com/office/drawing/2014/main" xmlns="" id="{88DF3CBB-C813-4007-A3EB-4A2BB983A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828" r="9058"/>
        <a:stretch>
          <a:fillRect/>
        </a:stretch>
      </xdr:blipFill>
      <xdr:spPr bwMode="auto">
        <a:xfrm>
          <a:off x="1249680" y="40446960"/>
          <a:ext cx="1363980" cy="186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800100</xdr:colOff>
      <xdr:row>79</xdr:row>
      <xdr:rowOff>464820</xdr:rowOff>
    </xdr:from>
    <xdr:to>
      <xdr:col>3</xdr:col>
      <xdr:colOff>1979295</xdr:colOff>
      <xdr:row>80</xdr:row>
      <xdr:rowOff>457200</xdr:rowOff>
    </xdr:to>
    <xdr:pic>
      <xdr:nvPicPr>
        <xdr:cNvPr id="4215885" name="Рисунок 197">
          <a:extLst>
            <a:ext uri="{FF2B5EF4-FFF2-40B4-BE49-F238E27FC236}">
              <a16:creationId xmlns:a16="http://schemas.microsoft.com/office/drawing/2014/main" xmlns="" id="{3337553B-ECDD-4A7F-8E52-BADCB929A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14500" y="40279320"/>
          <a:ext cx="122682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80</xdr:row>
      <xdr:rowOff>22860</xdr:rowOff>
    </xdr:from>
    <xdr:to>
      <xdr:col>3</xdr:col>
      <xdr:colOff>373380</xdr:colOff>
      <xdr:row>80</xdr:row>
      <xdr:rowOff>335280</xdr:rowOff>
    </xdr:to>
    <xdr:pic>
      <xdr:nvPicPr>
        <xdr:cNvPr id="4215886" name="Рисунок 114">
          <a:extLst>
            <a:ext uri="{FF2B5EF4-FFF2-40B4-BE49-F238E27FC236}">
              <a16:creationId xmlns:a16="http://schemas.microsoft.com/office/drawing/2014/main" xmlns="" id="{2803B13A-FE4B-4CF0-BAC8-5C0CBEED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4034028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</xdr:colOff>
      <xdr:row>13</xdr:row>
      <xdr:rowOff>182880</xdr:rowOff>
    </xdr:from>
    <xdr:to>
      <xdr:col>4</xdr:col>
      <xdr:colOff>533400</xdr:colOff>
      <xdr:row>14</xdr:row>
      <xdr:rowOff>220980</xdr:rowOff>
    </xdr:to>
    <xdr:pic>
      <xdr:nvPicPr>
        <xdr:cNvPr id="4215887" name="Рисунок 6">
          <a:extLst>
            <a:ext uri="{FF2B5EF4-FFF2-40B4-BE49-F238E27FC236}">
              <a16:creationId xmlns:a16="http://schemas.microsoft.com/office/drawing/2014/main" xmlns="" id="{5777365A-1E5B-452E-A6A4-00A0698F8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93720" y="3703320"/>
          <a:ext cx="38862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129540</xdr:colOff>
      <xdr:row>15</xdr:row>
      <xdr:rowOff>205740</xdr:rowOff>
    </xdr:from>
    <xdr:to>
      <xdr:col>4</xdr:col>
      <xdr:colOff>502920</xdr:colOff>
      <xdr:row>16</xdr:row>
      <xdr:rowOff>228599</xdr:rowOff>
    </xdr:to>
    <xdr:pic>
      <xdr:nvPicPr>
        <xdr:cNvPr id="4215888" name="Рисунок 7">
          <a:extLst>
            <a:ext uri="{FF2B5EF4-FFF2-40B4-BE49-F238E27FC236}">
              <a16:creationId xmlns:a16="http://schemas.microsoft.com/office/drawing/2014/main" xmlns="" id="{E501C98C-4393-4D24-B443-241AA6B88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78480" y="4655820"/>
          <a:ext cx="37338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17</xdr:row>
      <xdr:rowOff>137160</xdr:rowOff>
    </xdr:from>
    <xdr:to>
      <xdr:col>4</xdr:col>
      <xdr:colOff>518160</xdr:colOff>
      <xdr:row>18</xdr:row>
      <xdr:rowOff>182880</xdr:rowOff>
    </xdr:to>
    <xdr:pic>
      <xdr:nvPicPr>
        <xdr:cNvPr id="4215889" name="Рисунок 5">
          <a:extLst>
            <a:ext uri="{FF2B5EF4-FFF2-40B4-BE49-F238E27FC236}">
              <a16:creationId xmlns:a16="http://schemas.microsoft.com/office/drawing/2014/main" xmlns="" id="{0BC3838B-9AFF-4127-B4F6-AF25F7A2C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5516880"/>
          <a:ext cx="38100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426358</xdr:colOff>
      <xdr:row>14</xdr:row>
      <xdr:rowOff>22211</xdr:rowOff>
    </xdr:from>
    <xdr:to>
      <xdr:col>3</xdr:col>
      <xdr:colOff>1700349</xdr:colOff>
      <xdr:row>18</xdr:row>
      <xdr:rowOff>18143</xdr:rowOff>
    </xdr:to>
    <xdr:pic>
      <xdr:nvPicPr>
        <xdr:cNvPr id="4215890" name="Рисунок 166">
          <a:extLst>
            <a:ext uri="{FF2B5EF4-FFF2-40B4-BE49-F238E27FC236}">
              <a16:creationId xmlns:a16="http://schemas.microsoft.com/office/drawing/2014/main" xmlns="" id="{94D90900-4577-4023-8FF8-2F1E92C98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2572" y="4920782"/>
          <a:ext cx="1273991" cy="18465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13</xdr:row>
      <xdr:rowOff>68580</xdr:rowOff>
    </xdr:from>
    <xdr:to>
      <xdr:col>3</xdr:col>
      <xdr:colOff>701040</xdr:colOff>
      <xdr:row>13</xdr:row>
      <xdr:rowOff>312420</xdr:rowOff>
    </xdr:to>
    <xdr:pic>
      <xdr:nvPicPr>
        <xdr:cNvPr id="4215891" name="Рисунок 1">
          <a:extLst>
            <a:ext uri="{FF2B5EF4-FFF2-40B4-BE49-F238E27FC236}">
              <a16:creationId xmlns:a16="http://schemas.microsoft.com/office/drawing/2014/main" xmlns="" id="{4056BCB3-6EDA-4104-AEE3-692A73F82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4794" y="7280366"/>
          <a:ext cx="63246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137160</xdr:colOff>
      <xdr:row>101</xdr:row>
      <xdr:rowOff>266700</xdr:rowOff>
    </xdr:from>
    <xdr:to>
      <xdr:col>4</xdr:col>
      <xdr:colOff>548640</xdr:colOff>
      <xdr:row>101</xdr:row>
      <xdr:rowOff>906780</xdr:rowOff>
    </xdr:to>
    <xdr:pic>
      <xdr:nvPicPr>
        <xdr:cNvPr id="4215892" name="Рисунок 1">
          <a:extLst>
            <a:ext uri="{FF2B5EF4-FFF2-40B4-BE49-F238E27FC236}">
              <a16:creationId xmlns:a16="http://schemas.microsoft.com/office/drawing/2014/main" xmlns="" id="{68562A82-0251-4060-A453-106E29321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55496460"/>
          <a:ext cx="411480" cy="640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472440</xdr:colOff>
      <xdr:row>104</xdr:row>
      <xdr:rowOff>121920</xdr:rowOff>
    </xdr:from>
    <xdr:to>
      <xdr:col>4</xdr:col>
      <xdr:colOff>236220</xdr:colOff>
      <xdr:row>104</xdr:row>
      <xdr:rowOff>1844040</xdr:rowOff>
    </xdr:to>
    <xdr:pic>
      <xdr:nvPicPr>
        <xdr:cNvPr id="4215893" name="Рисунок 2">
          <a:extLst>
            <a:ext uri="{FF2B5EF4-FFF2-40B4-BE49-F238E27FC236}">
              <a16:creationId xmlns:a16="http://schemas.microsoft.com/office/drawing/2014/main" xmlns="" id="{DE13FEBD-0FB2-4E1D-8A9C-8543FB19C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86840" y="59283600"/>
          <a:ext cx="1798320" cy="1722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929640</xdr:colOff>
      <xdr:row>105</xdr:row>
      <xdr:rowOff>144780</xdr:rowOff>
    </xdr:from>
    <xdr:to>
      <xdr:col>3</xdr:col>
      <xdr:colOff>1447800</xdr:colOff>
      <xdr:row>113</xdr:row>
      <xdr:rowOff>53340</xdr:rowOff>
    </xdr:to>
    <xdr:pic>
      <xdr:nvPicPr>
        <xdr:cNvPr id="4215894" name="Рисунок 1">
          <a:extLst>
            <a:ext uri="{FF2B5EF4-FFF2-40B4-BE49-F238E27FC236}">
              <a16:creationId xmlns:a16="http://schemas.microsoft.com/office/drawing/2014/main" xmlns="" id="{E9359D22-8914-4118-A586-C6F11AC41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44040" y="61257180"/>
          <a:ext cx="518160" cy="1920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320040</xdr:rowOff>
    </xdr:to>
    <xdr:pic>
      <xdr:nvPicPr>
        <xdr:cNvPr id="4215895" name="Рисунок 155">
          <a:hlinkClick xmlns:r="http://schemas.openxmlformats.org/officeDocument/2006/relationships" r:id="rId56"/>
          <a:extLst>
            <a:ext uri="{FF2B5EF4-FFF2-40B4-BE49-F238E27FC236}">
              <a16:creationId xmlns:a16="http://schemas.microsoft.com/office/drawing/2014/main" xmlns="" id="{C17117DB-D125-4654-808D-6CEB42FF9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215896" name="Рисунок 156" descr="http://intranet.hkg.hafele.corp/international/bilder/Haefele_Logo_4c_CMYK_n_2mm.png">
          <a:hlinkClick xmlns:r="http://schemas.openxmlformats.org/officeDocument/2006/relationships" r:id="rId58"/>
          <a:extLst>
            <a:ext uri="{FF2B5EF4-FFF2-40B4-BE49-F238E27FC236}">
              <a16:creationId xmlns:a16="http://schemas.microsoft.com/office/drawing/2014/main" xmlns="" id="{3961B690-097A-4D10-A64A-7EB6CE4ED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102</xdr:row>
      <xdr:rowOff>167640</xdr:rowOff>
    </xdr:from>
    <xdr:to>
      <xdr:col>3</xdr:col>
      <xdr:colOff>1516380</xdr:colOff>
      <xdr:row>103</xdr:row>
      <xdr:rowOff>1318260</xdr:rowOff>
    </xdr:to>
    <xdr:pic>
      <xdr:nvPicPr>
        <xdr:cNvPr id="4215897" name="Рисунок 8">
          <a:extLst>
            <a:ext uri="{FF2B5EF4-FFF2-40B4-BE49-F238E27FC236}">
              <a16:creationId xmlns:a16="http://schemas.microsoft.com/office/drawing/2014/main" xmlns="" id="{E19C7268-A037-4704-98F4-149EDB9FD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631" t="5614"/>
        <a:stretch>
          <a:fillRect/>
        </a:stretch>
      </xdr:blipFill>
      <xdr:spPr bwMode="auto">
        <a:xfrm>
          <a:off x="982980" y="56540400"/>
          <a:ext cx="1447800" cy="2545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102</xdr:row>
      <xdr:rowOff>960120</xdr:rowOff>
    </xdr:from>
    <xdr:to>
      <xdr:col>4</xdr:col>
      <xdr:colOff>579120</xdr:colOff>
      <xdr:row>103</xdr:row>
      <xdr:rowOff>228600</xdr:rowOff>
    </xdr:to>
    <xdr:pic>
      <xdr:nvPicPr>
        <xdr:cNvPr id="4215898" name="Рисунок 41">
          <a:extLst>
            <a:ext uri="{FF2B5EF4-FFF2-40B4-BE49-F238E27FC236}">
              <a16:creationId xmlns:a16="http://schemas.microsoft.com/office/drawing/2014/main" xmlns="" id="{765ED182-96D0-42FE-B88A-ED0DCDD90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25140" y="57332880"/>
          <a:ext cx="50292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792480</xdr:colOff>
      <xdr:row>102</xdr:row>
      <xdr:rowOff>7620</xdr:rowOff>
    </xdr:from>
    <xdr:to>
      <xdr:col>3</xdr:col>
      <xdr:colOff>1983105</xdr:colOff>
      <xdr:row>102</xdr:row>
      <xdr:rowOff>510540</xdr:rowOff>
    </xdr:to>
    <xdr:pic>
      <xdr:nvPicPr>
        <xdr:cNvPr id="4215899" name="Рисунок 200">
          <a:extLst>
            <a:ext uri="{FF2B5EF4-FFF2-40B4-BE49-F238E27FC236}">
              <a16:creationId xmlns:a16="http://schemas.microsoft.com/office/drawing/2014/main" xmlns="" id="{4DD28F06-740C-4A2F-B32E-56939DB85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706880" y="56380380"/>
          <a:ext cx="121920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53340</xdr:colOff>
      <xdr:row>102</xdr:row>
      <xdr:rowOff>38100</xdr:rowOff>
    </xdr:from>
    <xdr:to>
      <xdr:col>3</xdr:col>
      <xdr:colOff>373380</xdr:colOff>
      <xdr:row>102</xdr:row>
      <xdr:rowOff>358140</xdr:rowOff>
    </xdr:to>
    <xdr:pic>
      <xdr:nvPicPr>
        <xdr:cNvPr id="4215900" name="Рисунок 117">
          <a:extLst>
            <a:ext uri="{FF2B5EF4-FFF2-40B4-BE49-F238E27FC236}">
              <a16:creationId xmlns:a16="http://schemas.microsoft.com/office/drawing/2014/main" xmlns="" id="{85D23AAB-F9A3-45FD-BB45-0303359C4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56410860"/>
          <a:ext cx="32004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</xdr:colOff>
      <xdr:row>19</xdr:row>
      <xdr:rowOff>68580</xdr:rowOff>
    </xdr:from>
    <xdr:to>
      <xdr:col>3</xdr:col>
      <xdr:colOff>716280</xdr:colOff>
      <xdr:row>19</xdr:row>
      <xdr:rowOff>289560</xdr:rowOff>
    </xdr:to>
    <xdr:pic>
      <xdr:nvPicPr>
        <xdr:cNvPr id="4215902" name="Рисунок 6">
          <a:extLst>
            <a:ext uri="{FF2B5EF4-FFF2-40B4-BE49-F238E27FC236}">
              <a16:creationId xmlns:a16="http://schemas.microsoft.com/office/drawing/2014/main" xmlns="" id="{F68E84EE-39BB-4846-9A1A-E493FF244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8220" y="6377940"/>
          <a:ext cx="63246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</xdr:colOff>
      <xdr:row>27</xdr:row>
      <xdr:rowOff>38100</xdr:rowOff>
    </xdr:from>
    <xdr:to>
      <xdr:col>3</xdr:col>
      <xdr:colOff>670560</xdr:colOff>
      <xdr:row>27</xdr:row>
      <xdr:rowOff>297180</xdr:rowOff>
    </xdr:to>
    <xdr:pic>
      <xdr:nvPicPr>
        <xdr:cNvPr id="4215903" name="Рисунок 3">
          <a:extLst>
            <a:ext uri="{FF2B5EF4-FFF2-40B4-BE49-F238E27FC236}">
              <a16:creationId xmlns:a16="http://schemas.microsoft.com/office/drawing/2014/main" xmlns="" id="{8481CFE6-844D-4462-BFDE-43C5AE20F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4880" y="10066020"/>
          <a:ext cx="64008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44</xdr:row>
      <xdr:rowOff>68580</xdr:rowOff>
    </xdr:from>
    <xdr:to>
      <xdr:col>3</xdr:col>
      <xdr:colOff>670560</xdr:colOff>
      <xdr:row>44</xdr:row>
      <xdr:rowOff>327660</xdr:rowOff>
    </xdr:to>
    <xdr:pic>
      <xdr:nvPicPr>
        <xdr:cNvPr id="4215904" name="Рисунок 1">
          <a:extLst>
            <a:ext uri="{FF2B5EF4-FFF2-40B4-BE49-F238E27FC236}">
              <a16:creationId xmlns:a16="http://schemas.microsoft.com/office/drawing/2014/main" xmlns="" id="{2E69F0F6-CA58-4B79-876A-EE8700720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8700" y="19476720"/>
          <a:ext cx="55626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</xdr:colOff>
      <xdr:row>39</xdr:row>
      <xdr:rowOff>60960</xdr:rowOff>
    </xdr:from>
    <xdr:to>
      <xdr:col>3</xdr:col>
      <xdr:colOff>655320</xdr:colOff>
      <xdr:row>39</xdr:row>
      <xdr:rowOff>304800</xdr:rowOff>
    </xdr:to>
    <xdr:pic>
      <xdr:nvPicPr>
        <xdr:cNvPr id="4215905" name="Рисунок 54">
          <a:extLst>
            <a:ext uri="{FF2B5EF4-FFF2-40B4-BE49-F238E27FC236}">
              <a16:creationId xmlns:a16="http://schemas.microsoft.com/office/drawing/2014/main" xmlns="" id="{AB448458-C5D8-4A8A-9EAA-863595201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8220" y="15666720"/>
          <a:ext cx="57150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42</xdr:row>
      <xdr:rowOff>68580</xdr:rowOff>
    </xdr:from>
    <xdr:to>
      <xdr:col>3</xdr:col>
      <xdr:colOff>685800</xdr:colOff>
      <xdr:row>42</xdr:row>
      <xdr:rowOff>342900</xdr:rowOff>
    </xdr:to>
    <xdr:pic>
      <xdr:nvPicPr>
        <xdr:cNvPr id="4215906" name="Рисунок 1">
          <a:extLst>
            <a:ext uri="{FF2B5EF4-FFF2-40B4-BE49-F238E27FC236}">
              <a16:creationId xmlns:a16="http://schemas.microsoft.com/office/drawing/2014/main" xmlns="" id="{7B57316E-3216-40FC-9621-9E3E18EC6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7571720"/>
          <a:ext cx="60960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</xdr:colOff>
      <xdr:row>52</xdr:row>
      <xdr:rowOff>83820</xdr:rowOff>
    </xdr:from>
    <xdr:to>
      <xdr:col>3</xdr:col>
      <xdr:colOff>723900</xdr:colOff>
      <xdr:row>52</xdr:row>
      <xdr:rowOff>266700</xdr:rowOff>
    </xdr:to>
    <xdr:pic>
      <xdr:nvPicPr>
        <xdr:cNvPr id="4215907" name="Рисунок 2">
          <a:extLst>
            <a:ext uri="{FF2B5EF4-FFF2-40B4-BE49-F238E27FC236}">
              <a16:creationId xmlns:a16="http://schemas.microsoft.com/office/drawing/2014/main" xmlns="" id="{D7089EEE-E12C-485E-A2AE-6990F1657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25191720"/>
          <a:ext cx="58674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99060</xdr:colOff>
      <xdr:row>49</xdr:row>
      <xdr:rowOff>68580</xdr:rowOff>
    </xdr:from>
    <xdr:to>
      <xdr:col>3</xdr:col>
      <xdr:colOff>708660</xdr:colOff>
      <xdr:row>49</xdr:row>
      <xdr:rowOff>266700</xdr:rowOff>
    </xdr:to>
    <xdr:pic>
      <xdr:nvPicPr>
        <xdr:cNvPr id="4215908" name="Рисунок 1">
          <a:extLst>
            <a:ext uri="{FF2B5EF4-FFF2-40B4-BE49-F238E27FC236}">
              <a16:creationId xmlns:a16="http://schemas.microsoft.com/office/drawing/2014/main" xmlns="" id="{E16D0377-135B-4795-9B0B-7BA03781A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13460" y="23279100"/>
          <a:ext cx="6096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</xdr:colOff>
      <xdr:row>35</xdr:row>
      <xdr:rowOff>38100</xdr:rowOff>
    </xdr:from>
    <xdr:to>
      <xdr:col>3</xdr:col>
      <xdr:colOff>662940</xdr:colOff>
      <xdr:row>35</xdr:row>
      <xdr:rowOff>304800</xdr:rowOff>
    </xdr:to>
    <xdr:pic>
      <xdr:nvPicPr>
        <xdr:cNvPr id="4215909" name="Рисунок 2">
          <a:extLst>
            <a:ext uri="{FF2B5EF4-FFF2-40B4-BE49-F238E27FC236}">
              <a16:creationId xmlns:a16="http://schemas.microsoft.com/office/drawing/2014/main" xmlns="" id="{63CD5828-890C-49B3-A257-034D6131D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9640" y="13784580"/>
          <a:ext cx="647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54</xdr:row>
      <xdr:rowOff>76200</xdr:rowOff>
    </xdr:from>
    <xdr:to>
      <xdr:col>3</xdr:col>
      <xdr:colOff>723900</xdr:colOff>
      <xdr:row>54</xdr:row>
      <xdr:rowOff>297180</xdr:rowOff>
    </xdr:to>
    <xdr:pic>
      <xdr:nvPicPr>
        <xdr:cNvPr id="4215910" name="Рисунок 3">
          <a:extLst>
            <a:ext uri="{FF2B5EF4-FFF2-40B4-BE49-F238E27FC236}">
              <a16:creationId xmlns:a16="http://schemas.microsoft.com/office/drawing/2014/main" xmlns="" id="{8854885F-535E-4C51-ABAC-E5ED028A6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8700" y="27089100"/>
          <a:ext cx="60960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47</xdr:row>
      <xdr:rowOff>106680</xdr:rowOff>
    </xdr:from>
    <xdr:to>
      <xdr:col>3</xdr:col>
      <xdr:colOff>861060</xdr:colOff>
      <xdr:row>47</xdr:row>
      <xdr:rowOff>419100</xdr:rowOff>
    </xdr:to>
    <xdr:pic>
      <xdr:nvPicPr>
        <xdr:cNvPr id="4215911" name="Рисунок 147">
          <a:extLst>
            <a:ext uri="{FF2B5EF4-FFF2-40B4-BE49-F238E27FC236}">
              <a16:creationId xmlns:a16="http://schemas.microsoft.com/office/drawing/2014/main" xmlns="" id="{E0DDE7FB-AF88-44E1-93F6-E5A0DEB2C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221"/>
        <a:stretch>
          <a:fillRect/>
        </a:stretch>
      </xdr:blipFill>
      <xdr:spPr bwMode="auto">
        <a:xfrm>
          <a:off x="975360" y="21412200"/>
          <a:ext cx="8001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</xdr:colOff>
      <xdr:row>31</xdr:row>
      <xdr:rowOff>68580</xdr:rowOff>
    </xdr:from>
    <xdr:to>
      <xdr:col>3</xdr:col>
      <xdr:colOff>670560</xdr:colOff>
      <xdr:row>31</xdr:row>
      <xdr:rowOff>266700</xdr:rowOff>
    </xdr:to>
    <xdr:pic>
      <xdr:nvPicPr>
        <xdr:cNvPr id="4215912" name="Рисунок 1">
          <a:extLst>
            <a:ext uri="{FF2B5EF4-FFF2-40B4-BE49-F238E27FC236}">
              <a16:creationId xmlns:a16="http://schemas.microsoft.com/office/drawing/2014/main" xmlns="" id="{B749F024-DC7B-426D-A6FF-D0E8FAF72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" y="11955780"/>
          <a:ext cx="62484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136073</xdr:colOff>
      <xdr:row>8</xdr:row>
      <xdr:rowOff>144005</xdr:rowOff>
    </xdr:from>
    <xdr:to>
      <xdr:col>4</xdr:col>
      <xdr:colOff>517073</xdr:colOff>
      <xdr:row>9</xdr:row>
      <xdr:rowOff>272143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D1D6E31D-614C-4E67-83A4-84E76083A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3084287" y="3654648"/>
          <a:ext cx="381000" cy="590781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136071</xdr:colOff>
      <xdr:row>10</xdr:row>
      <xdr:rowOff>163286</xdr:rowOff>
    </xdr:from>
    <xdr:to>
      <xdr:col>4</xdr:col>
      <xdr:colOff>524691</xdr:colOff>
      <xdr:row>10</xdr:row>
      <xdr:rowOff>706120</xdr:rowOff>
    </xdr:to>
    <xdr:pic>
      <xdr:nvPicPr>
        <xdr:cNvPr id="147" name="Рисунок 6">
          <a:extLst>
            <a:ext uri="{FF2B5EF4-FFF2-40B4-BE49-F238E27FC236}">
              <a16:creationId xmlns:a16="http://schemas.microsoft.com/office/drawing/2014/main" xmlns="" id="{3DC27584-6321-4D3E-B0EA-BD556966C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4285" y="4599215"/>
          <a:ext cx="388620" cy="542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127000</xdr:colOff>
      <xdr:row>11</xdr:row>
      <xdr:rowOff>163286</xdr:rowOff>
    </xdr:from>
    <xdr:to>
      <xdr:col>4</xdr:col>
      <xdr:colOff>508000</xdr:colOff>
      <xdr:row>11</xdr:row>
      <xdr:rowOff>754067</xdr:rowOff>
    </xdr:to>
    <xdr:pic>
      <xdr:nvPicPr>
        <xdr:cNvPr id="148" name="Рисунок 147">
          <a:extLst>
            <a:ext uri="{FF2B5EF4-FFF2-40B4-BE49-F238E27FC236}">
              <a16:creationId xmlns:a16="http://schemas.microsoft.com/office/drawing/2014/main" xmlns="" id="{51364B01-E36D-4096-AE55-39782558C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3075214" y="5524500"/>
          <a:ext cx="381000" cy="590781"/>
        </a:xfrm>
        <a:prstGeom prst="rect">
          <a:avLst/>
        </a:prstGeom>
      </xdr:spPr>
    </xdr:pic>
    <xdr:clientData/>
  </xdr:twoCellAnchor>
  <xdr:twoCellAnchor editAs="oneCell">
    <xdr:from>
      <xdr:col>4</xdr:col>
      <xdr:colOff>117928</xdr:colOff>
      <xdr:row>12</xdr:row>
      <xdr:rowOff>190500</xdr:rowOff>
    </xdr:from>
    <xdr:to>
      <xdr:col>4</xdr:col>
      <xdr:colOff>491308</xdr:colOff>
      <xdr:row>12</xdr:row>
      <xdr:rowOff>728618</xdr:rowOff>
    </xdr:to>
    <xdr:pic>
      <xdr:nvPicPr>
        <xdr:cNvPr id="149" name="Рисунок 7">
          <a:extLst>
            <a:ext uri="{FF2B5EF4-FFF2-40B4-BE49-F238E27FC236}">
              <a16:creationId xmlns:a16="http://schemas.microsoft.com/office/drawing/2014/main" xmlns="" id="{5E8E3122-CFC6-4F8F-8439-70852A025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66142" y="6477000"/>
          <a:ext cx="373380" cy="538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589642</xdr:colOff>
      <xdr:row>10</xdr:row>
      <xdr:rowOff>580570</xdr:rowOff>
    </xdr:from>
    <xdr:to>
      <xdr:col>3</xdr:col>
      <xdr:colOff>1812156</xdr:colOff>
      <xdr:row>12</xdr:row>
      <xdr:rowOff>789214</xdr:rowOff>
    </xdr:to>
    <xdr:pic>
      <xdr:nvPicPr>
        <xdr:cNvPr id="151" name="Рисунок 150" descr="https://dom-market.com/wa-data/public/shop/products/07/16/21607/images/8499/8499.970.jpg">
          <a:extLst>
            <a:ext uri="{FF2B5EF4-FFF2-40B4-BE49-F238E27FC236}">
              <a16:creationId xmlns:a16="http://schemas.microsoft.com/office/drawing/2014/main" xmlns="" id="{51C61317-60FF-406F-9299-D8FD7CABBE2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4744" t="7647" r="25198" b="7655"/>
        <a:stretch/>
      </xdr:blipFill>
      <xdr:spPr bwMode="auto">
        <a:xfrm>
          <a:off x="1505856" y="5016499"/>
          <a:ext cx="1222514" cy="2059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81643</xdr:colOff>
      <xdr:row>10</xdr:row>
      <xdr:rowOff>27214</xdr:rowOff>
    </xdr:from>
    <xdr:to>
      <xdr:col>3</xdr:col>
      <xdr:colOff>879929</xdr:colOff>
      <xdr:row>10</xdr:row>
      <xdr:rowOff>353785</xdr:rowOff>
    </xdr:to>
    <xdr:sp macro="" textlink="">
      <xdr:nvSpPr>
        <xdr:cNvPr id="3" name="Прямокутник 2">
          <a:extLst>
            <a:ext uri="{FF2B5EF4-FFF2-40B4-BE49-F238E27FC236}">
              <a16:creationId xmlns:a16="http://schemas.microsoft.com/office/drawing/2014/main" xmlns="" id="{91995C44-D632-4997-B502-BE484AF746A3}"/>
            </a:ext>
          </a:extLst>
        </xdr:cNvPr>
        <xdr:cNvSpPr/>
      </xdr:nvSpPr>
      <xdr:spPr>
        <a:xfrm>
          <a:off x="861786" y="4463143"/>
          <a:ext cx="934357" cy="32657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2000" b="1">
              <a:solidFill>
                <a:schemeClr val="tx1"/>
              </a:solidFill>
              <a:latin typeface="Arial Narrow" panose="020B0606020202030204" pitchFamily="34" charset="0"/>
              <a:cs typeface="Arial" panose="020B0604020202020204" pitchFamily="34" charset="0"/>
            </a:rPr>
            <a:t>K8060</a:t>
          </a:r>
          <a:endParaRPr lang="uk-UA" sz="2000" b="1">
            <a:solidFill>
              <a:schemeClr val="tx1"/>
            </a:solidFill>
            <a:latin typeface="Arial Narrow" panose="020B060602020203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3</xdr:col>
      <xdr:colOff>1179288</xdr:colOff>
      <xdr:row>10</xdr:row>
      <xdr:rowOff>154214</xdr:rowOff>
    </xdr:from>
    <xdr:to>
      <xdr:col>3</xdr:col>
      <xdr:colOff>1976665</xdr:colOff>
      <xdr:row>10</xdr:row>
      <xdr:rowOff>780750</xdr:rowOff>
    </xdr:to>
    <xdr:pic>
      <xdr:nvPicPr>
        <xdr:cNvPr id="152" name="Рисунок 151" descr="Ð ÐµÐ·ÑÐ»ÑÑÐ°Ñ Ð¿Ð¾ÑÑÐºÑ Ð·Ð¾Ð±ÑÐ°Ð¶ÐµÐ½Ñ Ð·Ð° Ð·Ð°Ð¿Ð¸ÑÐ¾Ð¼ &quot;Ð½Ð¾Ð²Ð¸Ð½ÐºÐ°&quot;">
          <a:extLst>
            <a:ext uri="{FF2B5EF4-FFF2-40B4-BE49-F238E27FC236}">
              <a16:creationId xmlns:a16="http://schemas.microsoft.com/office/drawing/2014/main" xmlns="" id="{78E966F1-66EA-49E9-8AFE-EE35D7B57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95502" y="4590143"/>
          <a:ext cx="816427" cy="626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411480</xdr:colOff>
      <xdr:row>2</xdr:row>
      <xdr:rowOff>83820</xdr:rowOff>
    </xdr:from>
    <xdr:to>
      <xdr:col>3</xdr:col>
      <xdr:colOff>2682240</xdr:colOff>
      <xdr:row>3</xdr:row>
      <xdr:rowOff>800100</xdr:rowOff>
    </xdr:to>
    <xdr:pic>
      <xdr:nvPicPr>
        <xdr:cNvPr id="4213762" name="Рисунок 2" descr="Доводчик для двери HAFELE  DCL 11 c обычной системой рычагов">
          <a:extLst>
            <a:ext uri="{FF2B5EF4-FFF2-40B4-BE49-F238E27FC236}">
              <a16:creationId xmlns:a16="http://schemas.microsoft.com/office/drawing/2014/main" xmlns="" id="{CDF651A2-867F-4031-87F0-9D4E9756E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601" t="15701" r="31082" b="31509"/>
        <a:stretch>
          <a:fillRect/>
        </a:stretch>
      </xdr:blipFill>
      <xdr:spPr bwMode="auto">
        <a:xfrm>
          <a:off x="1325880" y="784860"/>
          <a:ext cx="227076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396240</xdr:colOff>
      <xdr:row>10</xdr:row>
      <xdr:rowOff>83820</xdr:rowOff>
    </xdr:from>
    <xdr:to>
      <xdr:col>3</xdr:col>
      <xdr:colOff>2522220</xdr:colOff>
      <xdr:row>11</xdr:row>
      <xdr:rowOff>830580</xdr:rowOff>
    </xdr:to>
    <xdr:pic>
      <xdr:nvPicPr>
        <xdr:cNvPr id="4213763" name="Рисунок 4" descr="http://www.hafele-shop.ru/admin/pictures/93184769s.jpg">
          <a:extLst>
            <a:ext uri="{FF2B5EF4-FFF2-40B4-BE49-F238E27FC236}">
              <a16:creationId xmlns:a16="http://schemas.microsoft.com/office/drawing/2014/main" xmlns="" id="{4AAC5961-416F-41B3-B86A-06A43433C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10640" y="7856220"/>
          <a:ext cx="2125980" cy="1630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91440</xdr:colOff>
      <xdr:row>12</xdr:row>
      <xdr:rowOff>312420</xdr:rowOff>
    </xdr:from>
    <xdr:to>
      <xdr:col>3</xdr:col>
      <xdr:colOff>3192780</xdr:colOff>
      <xdr:row>13</xdr:row>
      <xdr:rowOff>548640</xdr:rowOff>
    </xdr:to>
    <xdr:pic>
      <xdr:nvPicPr>
        <xdr:cNvPr id="4213764" name="Рисунок 5" descr="Доводчик для двери HAFELE DCL 61 c  шиной скольжения, с фиксатором">
          <a:extLst>
            <a:ext uri="{FF2B5EF4-FFF2-40B4-BE49-F238E27FC236}">
              <a16:creationId xmlns:a16="http://schemas.microsoft.com/office/drawing/2014/main" xmlns="" id="{692883DE-1154-4EF4-A58D-1B9CD1659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2027" t="19366" r="9447" b="38731"/>
        <a:stretch>
          <a:fillRect/>
        </a:stretch>
      </xdr:blipFill>
      <xdr:spPr bwMode="auto">
        <a:xfrm>
          <a:off x="1005840" y="9852660"/>
          <a:ext cx="3101340" cy="1120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</xdr:colOff>
      <xdr:row>24</xdr:row>
      <xdr:rowOff>487680</xdr:rowOff>
    </xdr:from>
    <xdr:to>
      <xdr:col>3</xdr:col>
      <xdr:colOff>3192780</xdr:colOff>
      <xdr:row>25</xdr:row>
      <xdr:rowOff>381000</xdr:rowOff>
    </xdr:to>
    <xdr:pic>
      <xdr:nvPicPr>
        <xdr:cNvPr id="4213765" name="Рисунок 6" descr="Door closer DCL 34 silv.">
          <a:extLst>
            <a:ext uri="{FF2B5EF4-FFF2-40B4-BE49-F238E27FC236}">
              <a16:creationId xmlns:a16="http://schemas.microsoft.com/office/drawing/2014/main" xmlns="" id="{693BDD67-AE10-4CEC-B028-75BB6C655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031" b="27599"/>
        <a:stretch>
          <a:fillRect/>
        </a:stretch>
      </xdr:blipFill>
      <xdr:spPr bwMode="auto">
        <a:xfrm>
          <a:off x="1021080" y="20634960"/>
          <a:ext cx="30861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16</xdr:row>
      <xdr:rowOff>419100</xdr:rowOff>
    </xdr:from>
    <xdr:to>
      <xdr:col>3</xdr:col>
      <xdr:colOff>3177540</xdr:colOff>
      <xdr:row>17</xdr:row>
      <xdr:rowOff>449580</xdr:rowOff>
    </xdr:to>
    <xdr:pic>
      <xdr:nvPicPr>
        <xdr:cNvPr id="4213766" name="Рисунок 9" descr="Door closer silvc.">
          <a:extLst>
            <a:ext uri="{FF2B5EF4-FFF2-40B4-BE49-F238E27FC236}">
              <a16:creationId xmlns:a16="http://schemas.microsoft.com/office/drawing/2014/main" xmlns="" id="{0865516B-5E80-4F0A-9E17-CABB07322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5816" b="25063"/>
        <a:stretch>
          <a:fillRect/>
        </a:stretch>
      </xdr:blipFill>
      <xdr:spPr bwMode="auto">
        <a:xfrm>
          <a:off x="975360" y="13495020"/>
          <a:ext cx="311658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304800</xdr:colOff>
      <xdr:row>4</xdr:row>
      <xdr:rowOff>121920</xdr:rowOff>
    </xdr:from>
    <xdr:to>
      <xdr:col>3</xdr:col>
      <xdr:colOff>2811780</xdr:colOff>
      <xdr:row>5</xdr:row>
      <xdr:rowOff>723900</xdr:rowOff>
    </xdr:to>
    <xdr:pic>
      <xdr:nvPicPr>
        <xdr:cNvPr id="4213767" name="Рисунок 11" descr="Установите DCL 110">
          <a:extLst>
            <a:ext uri="{FF2B5EF4-FFF2-40B4-BE49-F238E27FC236}">
              <a16:creationId xmlns:a16="http://schemas.microsoft.com/office/drawing/2014/main" xmlns="" id="{71405C1C-D01C-4B91-AAF4-55BF236BD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9200" y="2590800"/>
          <a:ext cx="2506980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243840</xdr:colOff>
      <xdr:row>8</xdr:row>
      <xdr:rowOff>152400</xdr:rowOff>
    </xdr:from>
    <xdr:to>
      <xdr:col>3</xdr:col>
      <xdr:colOff>2689860</xdr:colOff>
      <xdr:row>9</xdr:row>
      <xdr:rowOff>716280</xdr:rowOff>
    </xdr:to>
    <xdr:pic>
      <xdr:nvPicPr>
        <xdr:cNvPr id="4213768" name="Рисунок 12" descr="DCL 51 набор со стандартным рычагом">
          <a:extLst>
            <a:ext uri="{FF2B5EF4-FFF2-40B4-BE49-F238E27FC236}">
              <a16:creationId xmlns:a16="http://schemas.microsoft.com/office/drawing/2014/main" xmlns="" id="{A2B51B38-5FA5-4DE9-9A45-20A49EF2A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8240" y="6156960"/>
          <a:ext cx="244602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26</xdr:row>
      <xdr:rowOff>76200</xdr:rowOff>
    </xdr:from>
    <xdr:to>
      <xdr:col>3</xdr:col>
      <xdr:colOff>1844040</xdr:colOff>
      <xdr:row>26</xdr:row>
      <xdr:rowOff>1379220</xdr:rowOff>
    </xdr:to>
    <xdr:pic>
      <xdr:nvPicPr>
        <xdr:cNvPr id="4213769" name="Рисунок 14" descr="Door closer f.reb.doors brassc">
          <a:extLst>
            <a:ext uri="{FF2B5EF4-FFF2-40B4-BE49-F238E27FC236}">
              <a16:creationId xmlns:a16="http://schemas.microsoft.com/office/drawing/2014/main" xmlns="" id="{253A2965-CD90-41F1-AA01-66AF65432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26649"/>
        <a:stretch>
          <a:fillRect/>
        </a:stretch>
      </xdr:blipFill>
      <xdr:spPr bwMode="auto">
        <a:xfrm>
          <a:off x="1143000" y="21991320"/>
          <a:ext cx="1615440" cy="1303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182880</xdr:colOff>
      <xdr:row>27</xdr:row>
      <xdr:rowOff>91440</xdr:rowOff>
    </xdr:from>
    <xdr:to>
      <xdr:col>3</xdr:col>
      <xdr:colOff>1722120</xdr:colOff>
      <xdr:row>27</xdr:row>
      <xdr:rowOff>1623060</xdr:rowOff>
    </xdr:to>
    <xdr:pic>
      <xdr:nvPicPr>
        <xdr:cNvPr id="4213770" name="Рисунок 15" descr="Door closer f.reb.doors brassc">
          <a:extLst>
            <a:ext uri="{FF2B5EF4-FFF2-40B4-BE49-F238E27FC236}">
              <a16:creationId xmlns:a16="http://schemas.microsoft.com/office/drawing/2014/main" xmlns="" id="{6AB716E5-51E6-4BBE-8F5D-7FAC72270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221" r="20776"/>
        <a:stretch>
          <a:fillRect/>
        </a:stretch>
      </xdr:blipFill>
      <xdr:spPr bwMode="auto">
        <a:xfrm>
          <a:off x="1097280" y="23492460"/>
          <a:ext cx="1539240" cy="1531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1973580</xdr:colOff>
      <xdr:row>27</xdr:row>
      <xdr:rowOff>60960</xdr:rowOff>
    </xdr:from>
    <xdr:to>
      <xdr:col>3</xdr:col>
      <xdr:colOff>3101340</xdr:colOff>
      <xdr:row>27</xdr:row>
      <xdr:rowOff>1653540</xdr:rowOff>
    </xdr:to>
    <xdr:pic>
      <xdr:nvPicPr>
        <xdr:cNvPr id="4213771" name="Рисунок 16">
          <a:extLst>
            <a:ext uri="{FF2B5EF4-FFF2-40B4-BE49-F238E27FC236}">
              <a16:creationId xmlns:a16="http://schemas.microsoft.com/office/drawing/2014/main" xmlns="" id="{C0EAD018-86EC-4797-9D6F-EC285A588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0577"/>
        <a:stretch>
          <a:fillRect/>
        </a:stretch>
      </xdr:blipFill>
      <xdr:spPr bwMode="auto">
        <a:xfrm>
          <a:off x="2887980" y="23461980"/>
          <a:ext cx="1127760" cy="1592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0</xdr:colOff>
      <xdr:row>4</xdr:row>
      <xdr:rowOff>0</xdr:rowOff>
    </xdr:from>
    <xdr:to>
      <xdr:col>11</xdr:col>
      <xdr:colOff>312420</xdr:colOff>
      <xdr:row>4</xdr:row>
      <xdr:rowOff>304800</xdr:rowOff>
    </xdr:to>
    <xdr:sp macro="" textlink="">
      <xdr:nvSpPr>
        <xdr:cNvPr id="4213772" name="AutoShape 2049" descr="data:image/png;base64,iVBORw0KGgoAAAANSUhEUgAAAccAAABvCAMAAACuGvu3AAAAz1BMVEX6vz8AQIr///8APIv/xToAPov+8+H6uyr//vr/wzoeTINiaHgAPonuukL/wjwANY4AOozQqFD2vz0AOI0JQohTYnmEeHOmj2EYRYj70Xz+7tLBnlhcZHoqTYRTXX+BdXSzlV94dHMAM44jSIdpbHWFfG3WrUzis0ZJXH2Jfmx9d28AMY8AK5BVXn/836ijjWP85bj/yTP6xlX714/KpFNwcHQ5VYCPgmnAn1Y1UIPotkX6y2n84a396cT82Zf5uiGciWb+9N9DWH/6x1tMX3otaiiPAAAHR0lEQVR4nO2da1ujOBSAoYCUFRIKday3mUq119nteB/rdRz//2/aqfushZIbmAaI5/2qTU55OSEcQmq0AB0wqg4AkAJ41APwqAfgUQ/Aox4wPLaB+lHM49b9nuECdeT84oEkk+Tx4feTiwygniD36W5fwOOvc7fqUAE26Olui+fxH7DYAJD7wPb4CBqbgfuD5RGysTG4+3SPv0Bjg2hTPd7BNLU5uPc0j1uQjk3inObxnuzRs4FqIQ+TbpvicY/0/yh63gYq5eTAI3rcL+IxGGALqJRwdkoSWcijN4lNoGpmo496tA+tqr8EYOIDghrw2DjAox6ARz1Q4tEvjuz2xPrZVLsbDVqJRz+ME2wVjtTCOLYoMsNY4iHJ9BE70pqNw+xhiDcWtAqPFu6d7HYWQXEWl/NtBzukM++mTHsUou1U8PFcXsOjq/TdmG9JbDqIXvJHfJMereT1p2GjcqV1hOyof4tzpx6e26XaI2OfrIL3zUjeUwBkX6UyEv+UGvRXpR7j2w6l7icKsvtOdnwy/YHUJy52Kh/9biCxZTRaJaT1IlOjYSvNx2TqffyQe8E4Wy2y/pZ7SDbm0Yi672NJ+K25HvGznNjtk4xI6yt4VOkxPpUVur2THlrBo1KP1q28yCMzNW0Fj0o94p/ypiPebmpkbY7HwGy+R78rM3AEHjOo8xgeUwJHHMhx76x6oHnkNUwhc//oR8U+zD7afI8lY0bq7h/jOfFLetFwRYfEgvSF7ePVTIfs0SO3xme4k67nHBf67CXLooECh+PRLh30db7OtSGPfZJH+zlJgUnMTkg98Dyi/ndiawJkYg/FP5d8716yEtLuDFYHm+jRuykdNKFcqdAjms/y/a+T3OQXmnA9eqcho8lNYOEJa1xFxjRJHWyix/SQ/nEUerSPSGXvNRxC3a12Hn18PWTNXOzLQaZ4oZfHqMd+qvgGadJYN49W/MwqOa4lo/lJPeYXNZ9N6+TRx+NRkWQ0P6VH0x/kWVVGqvcYhnNmMkbT/DTkM3okrn9Y/bVij37ySrw1ej8Y+WQ0P6lHNtV6DMM+yyLypjPSXE57j4LL3rn5OCn9ZkKRU8tPtgPiexT/H4lOj7y0nuIxlhh0pR6t1x0hjjjXR2O0LdZQnoG4yLB7wEzGaH2ayvaIhodlgyYMbJV6TAKhl8K489U/QZTkTHhwc/BVwCzgXB5R33Mh1+VQ6aDV1VcFPZJeLiH0wK2vlib9vINJPGAulSJOUzkeywet7HmHbh6dZMpcS0eepoLHtR6q9hgPOsxkRNQrI3hM91CtRyuZMFf+Uaep4HGthyo9+viWWRNH0TE7GcHjew8VerTiG3Yysq+M4DHdQ2UeffzCrIkv7xkFLrDg8b8eqvLIqYmLJeNn8LjwRBYvCXgsu2SJVQfwk1deMjLuGQU8NmCdlZjH8Hk3x6jEegDDO8g3JET/hWoitJg18bdkFCzqUeo5/bJB31a6zopQJ49z4AGhB+46q91ZviUxaBr95JBZE+feM3I9eqcyg67bc6uarOsILWZNXOCeMdOaVs+tvIHACVwLj05ywizD/bkyEp8z0gCPlXjk1MSFp6nvgMcKPDp4GjGvjMLT1HfAo3qP8dElJxnpzxlp6OXRFvLYi6r0aM2Y68TLJKOpm0dvigW+8nb+K6vziI+YNfHlWxtlNrfUy6MRjRPenVHSWxB64HqcJGFJ0snlJOyauGEcfxdvOXVUKB5x2aCrXWe1vLbwShUHpFGNX88JTr+UJFUa8QfMMtyyl28FWk5Vbsn1nFHZmL8QFocpff9RoKJI+lR6SyFKfbXsDunp+qo15lWzC/VytoqaUl8tHbSy+mo4lbp/U+q9zQ0+7+B7LETqot3Y5x3OQGbgUbJqGTwq3a8jYb6sWwxvrmafB/CY92hdS9w/p6tm/xzwmPdoxjeyQj9Lb5wIHg21Hs1kV9L+cjeZ6gF4VOzRT2RsFIjsSZJpdoP7PYJHkkfTx4fMVz4FQPZovFbLc25ZzyIKo8aj9dpgj8vlZqcju/QmrMizR9M417bkrYU359FOFX3jocyzzx6r9bjcZH487wRl6hbeovP8EhPK377VDyJpZPaX84eeRILrVdNO70BezJHqfHw7yWPs9I6K07NwSBmvY6crj+xp15OIY2WCNjcUtCKPy+/gO8Vh/YLH5n5BQWbLG2y6Go+AAsCjHoBHPQCPevBxj94Ufo+1embDvJmCv4+8cMISE1JAJniHVMMo5hEtrv4CKuV2kl8tyvL4SC6y2TLrIEAZiF7cLYrHfZf4/0A9OW9RPLaI6QvUE/eR6vEHJGRzQG2qx9advPVTwGZxf7ToHtsGiGwG7kWL4bHVPoehtQk8ZTXmPLZaF0+QknUHuQ8tnsfW1p7rgsr6glz3sb0ujeDxz+B6v2d4LlBHUHCxnotUj28ut4A6kstEjkegUYBHPQCPegAe9QA86gF41APwqAfgUQ/Aox6ARz0Aj3oAHvXgX7IIbZGHjMOyAAAAAElFTkSuQmCC">
          <a:extLst>
            <a:ext uri="{FF2B5EF4-FFF2-40B4-BE49-F238E27FC236}">
              <a16:creationId xmlns:a16="http://schemas.microsoft.com/office/drawing/2014/main" xmlns="" id="{8BA588DA-3CDB-4445-BE3F-77A9498E0307}"/>
            </a:ext>
          </a:extLst>
        </xdr:cNvPr>
        <xdr:cNvSpPr>
          <a:spLocks noChangeAspect="1" noChangeArrowheads="1"/>
        </xdr:cNvSpPr>
      </xdr:nvSpPr>
      <xdr:spPr bwMode="auto">
        <a:xfrm>
          <a:off x="14378940" y="246888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99060</xdr:colOff>
      <xdr:row>2</xdr:row>
      <xdr:rowOff>30480</xdr:rowOff>
    </xdr:from>
    <xdr:to>
      <xdr:col>5</xdr:col>
      <xdr:colOff>342900</xdr:colOff>
      <xdr:row>2</xdr:row>
      <xdr:rowOff>266700</xdr:rowOff>
    </xdr:to>
    <xdr:pic>
      <xdr:nvPicPr>
        <xdr:cNvPr id="4213773" name="Рисунок 35">
          <a:extLst>
            <a:ext uri="{FF2B5EF4-FFF2-40B4-BE49-F238E27FC236}">
              <a16:creationId xmlns:a16="http://schemas.microsoft.com/office/drawing/2014/main" xmlns="" id="{4B1A1D4C-0B22-4A41-9667-19410BEC3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96840" y="731520"/>
          <a:ext cx="24384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91440</xdr:colOff>
      <xdr:row>6</xdr:row>
      <xdr:rowOff>30480</xdr:rowOff>
    </xdr:from>
    <xdr:to>
      <xdr:col>5</xdr:col>
      <xdr:colOff>358140</xdr:colOff>
      <xdr:row>6</xdr:row>
      <xdr:rowOff>289560</xdr:rowOff>
    </xdr:to>
    <xdr:pic>
      <xdr:nvPicPr>
        <xdr:cNvPr id="4213774" name="Рисунок 36">
          <a:extLst>
            <a:ext uri="{FF2B5EF4-FFF2-40B4-BE49-F238E27FC236}">
              <a16:creationId xmlns:a16="http://schemas.microsoft.com/office/drawing/2014/main" xmlns="" id="{98561B62-037E-4A98-8B8A-648E162DA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89220" y="4267200"/>
          <a:ext cx="26670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45720</xdr:colOff>
      <xdr:row>8</xdr:row>
      <xdr:rowOff>38100</xdr:rowOff>
    </xdr:from>
    <xdr:to>
      <xdr:col>5</xdr:col>
      <xdr:colOff>327660</xdr:colOff>
      <xdr:row>8</xdr:row>
      <xdr:rowOff>312420</xdr:rowOff>
    </xdr:to>
    <xdr:pic>
      <xdr:nvPicPr>
        <xdr:cNvPr id="4213775" name="Рисунок 37">
          <a:extLst>
            <a:ext uri="{FF2B5EF4-FFF2-40B4-BE49-F238E27FC236}">
              <a16:creationId xmlns:a16="http://schemas.microsoft.com/office/drawing/2014/main" xmlns="" id="{891AD174-AA77-4E50-9F3C-BE8592CC8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43500" y="6042660"/>
          <a:ext cx="28194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45720</xdr:colOff>
      <xdr:row>10</xdr:row>
      <xdr:rowOff>38100</xdr:rowOff>
    </xdr:from>
    <xdr:to>
      <xdr:col>5</xdr:col>
      <xdr:colOff>312420</xdr:colOff>
      <xdr:row>10</xdr:row>
      <xdr:rowOff>304800</xdr:rowOff>
    </xdr:to>
    <xdr:pic>
      <xdr:nvPicPr>
        <xdr:cNvPr id="4213776" name="Рисунок 38">
          <a:extLst>
            <a:ext uri="{FF2B5EF4-FFF2-40B4-BE49-F238E27FC236}">
              <a16:creationId xmlns:a16="http://schemas.microsoft.com/office/drawing/2014/main" xmlns="" id="{3FBAC328-8BF1-44CC-AFFD-8B1D2ACAD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43500" y="7810500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45720</xdr:colOff>
      <xdr:row>12</xdr:row>
      <xdr:rowOff>38100</xdr:rowOff>
    </xdr:from>
    <xdr:to>
      <xdr:col>5</xdr:col>
      <xdr:colOff>312420</xdr:colOff>
      <xdr:row>12</xdr:row>
      <xdr:rowOff>274320</xdr:rowOff>
    </xdr:to>
    <xdr:pic>
      <xdr:nvPicPr>
        <xdr:cNvPr id="4213777" name="Рисунок 39">
          <a:extLst>
            <a:ext uri="{FF2B5EF4-FFF2-40B4-BE49-F238E27FC236}">
              <a16:creationId xmlns:a16="http://schemas.microsoft.com/office/drawing/2014/main" xmlns="" id="{A0D5D468-6331-4D77-AFEC-A762C994F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43500" y="9578340"/>
          <a:ext cx="2667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</xdr:colOff>
      <xdr:row>14</xdr:row>
      <xdr:rowOff>45720</xdr:rowOff>
    </xdr:from>
    <xdr:to>
      <xdr:col>5</xdr:col>
      <xdr:colOff>297180</xdr:colOff>
      <xdr:row>14</xdr:row>
      <xdr:rowOff>243840</xdr:rowOff>
    </xdr:to>
    <xdr:pic>
      <xdr:nvPicPr>
        <xdr:cNvPr id="4213778" name="Рисунок 41">
          <a:extLst>
            <a:ext uri="{FF2B5EF4-FFF2-40B4-BE49-F238E27FC236}">
              <a16:creationId xmlns:a16="http://schemas.microsoft.com/office/drawing/2014/main" xmlns="" id="{191CDF7E-202D-4E26-9068-54E9DFDC2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66360" y="11353800"/>
          <a:ext cx="2286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</xdr:colOff>
      <xdr:row>16</xdr:row>
      <xdr:rowOff>45720</xdr:rowOff>
    </xdr:from>
    <xdr:to>
      <xdr:col>5</xdr:col>
      <xdr:colOff>304800</xdr:colOff>
      <xdr:row>16</xdr:row>
      <xdr:rowOff>266700</xdr:rowOff>
    </xdr:to>
    <xdr:pic>
      <xdr:nvPicPr>
        <xdr:cNvPr id="4213779" name="Рисунок 41">
          <a:extLst>
            <a:ext uri="{FF2B5EF4-FFF2-40B4-BE49-F238E27FC236}">
              <a16:creationId xmlns:a16="http://schemas.microsoft.com/office/drawing/2014/main" xmlns="" id="{DDCAFC4D-1516-4FA0-926F-492CA9859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66360" y="13121640"/>
          <a:ext cx="23622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14</xdr:row>
      <xdr:rowOff>525780</xdr:rowOff>
    </xdr:from>
    <xdr:to>
      <xdr:col>3</xdr:col>
      <xdr:colOff>3230880</xdr:colOff>
      <xdr:row>15</xdr:row>
      <xdr:rowOff>312420</xdr:rowOff>
    </xdr:to>
    <xdr:pic>
      <xdr:nvPicPr>
        <xdr:cNvPr id="4213780" name="Рисунок 1">
          <a:extLst>
            <a:ext uri="{FF2B5EF4-FFF2-40B4-BE49-F238E27FC236}">
              <a16:creationId xmlns:a16="http://schemas.microsoft.com/office/drawing/2014/main" xmlns="" id="{32D534D7-CF7B-4C22-B09A-3A2569415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1833860"/>
          <a:ext cx="315468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</xdr:colOff>
      <xdr:row>18</xdr:row>
      <xdr:rowOff>45720</xdr:rowOff>
    </xdr:from>
    <xdr:to>
      <xdr:col>5</xdr:col>
      <xdr:colOff>304800</xdr:colOff>
      <xdr:row>18</xdr:row>
      <xdr:rowOff>266700</xdr:rowOff>
    </xdr:to>
    <xdr:pic>
      <xdr:nvPicPr>
        <xdr:cNvPr id="4213781" name="Рисунок 41">
          <a:extLst>
            <a:ext uri="{FF2B5EF4-FFF2-40B4-BE49-F238E27FC236}">
              <a16:creationId xmlns:a16="http://schemas.microsoft.com/office/drawing/2014/main" xmlns="" id="{87909EC9-90F7-4EDA-9033-A9634B53C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66360" y="14889480"/>
          <a:ext cx="23622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99060</xdr:colOff>
      <xdr:row>18</xdr:row>
      <xdr:rowOff>487680</xdr:rowOff>
    </xdr:from>
    <xdr:to>
      <xdr:col>3</xdr:col>
      <xdr:colOff>3208020</xdr:colOff>
      <xdr:row>19</xdr:row>
      <xdr:rowOff>419100</xdr:rowOff>
    </xdr:to>
    <xdr:pic>
      <xdr:nvPicPr>
        <xdr:cNvPr id="4213782" name="Рисунок 2">
          <a:extLst>
            <a:ext uri="{FF2B5EF4-FFF2-40B4-BE49-F238E27FC236}">
              <a16:creationId xmlns:a16="http://schemas.microsoft.com/office/drawing/2014/main" xmlns="" id="{17474DEE-B758-4EF1-868C-059CD0689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13460" y="15331440"/>
          <a:ext cx="310896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</xdr:colOff>
      <xdr:row>24</xdr:row>
      <xdr:rowOff>45720</xdr:rowOff>
    </xdr:from>
    <xdr:to>
      <xdr:col>5</xdr:col>
      <xdr:colOff>304800</xdr:colOff>
      <xdr:row>24</xdr:row>
      <xdr:rowOff>266700</xdr:rowOff>
    </xdr:to>
    <xdr:pic>
      <xdr:nvPicPr>
        <xdr:cNvPr id="4213783" name="Рисунок 41">
          <a:extLst>
            <a:ext uri="{FF2B5EF4-FFF2-40B4-BE49-F238E27FC236}">
              <a16:creationId xmlns:a16="http://schemas.microsoft.com/office/drawing/2014/main" xmlns="" id="{15B0D00A-09CE-48F2-9FD4-5B27BCC7D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66360" y="20193000"/>
          <a:ext cx="23622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20</xdr:row>
      <xdr:rowOff>487680</xdr:rowOff>
    </xdr:from>
    <xdr:to>
      <xdr:col>3</xdr:col>
      <xdr:colOff>3208020</xdr:colOff>
      <xdr:row>21</xdr:row>
      <xdr:rowOff>388620</xdr:rowOff>
    </xdr:to>
    <xdr:pic>
      <xdr:nvPicPr>
        <xdr:cNvPr id="4213784" name="Рисунок 6" descr="Door closer DCL 34 silv.">
          <a:extLst>
            <a:ext uri="{FF2B5EF4-FFF2-40B4-BE49-F238E27FC236}">
              <a16:creationId xmlns:a16="http://schemas.microsoft.com/office/drawing/2014/main" xmlns="" id="{CEEFD856-E31D-4DB5-9830-C9E67F6DA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031" b="27599"/>
        <a:stretch>
          <a:fillRect/>
        </a:stretch>
      </xdr:blipFill>
      <xdr:spPr bwMode="auto">
        <a:xfrm>
          <a:off x="990600" y="17099280"/>
          <a:ext cx="313182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</xdr:colOff>
      <xdr:row>20</xdr:row>
      <xdr:rowOff>7620</xdr:rowOff>
    </xdr:from>
    <xdr:to>
      <xdr:col>5</xdr:col>
      <xdr:colOff>304800</xdr:colOff>
      <xdr:row>20</xdr:row>
      <xdr:rowOff>228600</xdr:rowOff>
    </xdr:to>
    <xdr:pic>
      <xdr:nvPicPr>
        <xdr:cNvPr id="4213785" name="Рисунок 41">
          <a:extLst>
            <a:ext uri="{FF2B5EF4-FFF2-40B4-BE49-F238E27FC236}">
              <a16:creationId xmlns:a16="http://schemas.microsoft.com/office/drawing/2014/main" xmlns="" id="{D556E250-CDD1-4FFC-B614-F9EC5CADA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66360" y="16619220"/>
          <a:ext cx="23622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22</xdr:row>
      <xdr:rowOff>457200</xdr:rowOff>
    </xdr:from>
    <xdr:to>
      <xdr:col>3</xdr:col>
      <xdr:colOff>3230880</xdr:colOff>
      <xdr:row>23</xdr:row>
      <xdr:rowOff>502920</xdr:rowOff>
    </xdr:to>
    <xdr:pic>
      <xdr:nvPicPr>
        <xdr:cNvPr id="4213786" name="Рисунок 7" descr="http://www.hafele-shop.ru/admin/pictures/93184039b.jpg">
          <a:extLst>
            <a:ext uri="{FF2B5EF4-FFF2-40B4-BE49-F238E27FC236}">
              <a16:creationId xmlns:a16="http://schemas.microsoft.com/office/drawing/2014/main" xmlns="" id="{555E34D2-EE70-49AD-A6F6-232B81DF0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721" t="15627" r="10066" b="46529"/>
        <a:stretch>
          <a:fillRect/>
        </a:stretch>
      </xdr:blipFill>
      <xdr:spPr bwMode="auto">
        <a:xfrm>
          <a:off x="982980" y="18836640"/>
          <a:ext cx="3162300" cy="929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68580</xdr:colOff>
      <xdr:row>22</xdr:row>
      <xdr:rowOff>45720</xdr:rowOff>
    </xdr:from>
    <xdr:to>
      <xdr:col>5</xdr:col>
      <xdr:colOff>304800</xdr:colOff>
      <xdr:row>22</xdr:row>
      <xdr:rowOff>266700</xdr:rowOff>
    </xdr:to>
    <xdr:pic>
      <xdr:nvPicPr>
        <xdr:cNvPr id="4213787" name="Рисунок 41">
          <a:extLst>
            <a:ext uri="{FF2B5EF4-FFF2-40B4-BE49-F238E27FC236}">
              <a16:creationId xmlns:a16="http://schemas.microsoft.com/office/drawing/2014/main" xmlns="" id="{9AEF9AA7-3BD9-4DD3-AAD8-B1F6A683C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66360" y="18425160"/>
          <a:ext cx="236220" cy="220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655320</xdr:colOff>
      <xdr:row>6</xdr:row>
      <xdr:rowOff>68580</xdr:rowOff>
    </xdr:from>
    <xdr:to>
      <xdr:col>3</xdr:col>
      <xdr:colOff>2278380</xdr:colOff>
      <xdr:row>7</xdr:row>
      <xdr:rowOff>830580</xdr:rowOff>
    </xdr:to>
    <xdr:pic>
      <xdr:nvPicPr>
        <xdr:cNvPr id="4213788" name="Рисунок 4">
          <a:extLst>
            <a:ext uri="{FF2B5EF4-FFF2-40B4-BE49-F238E27FC236}">
              <a16:creationId xmlns:a16="http://schemas.microsoft.com/office/drawing/2014/main" xmlns="" id="{2E614C6B-6496-4FE4-A1FE-EDAC648F3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9720" y="4305300"/>
          <a:ext cx="1623060" cy="1645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2</xdr:row>
      <xdr:rowOff>7620</xdr:rowOff>
    </xdr:to>
    <xdr:pic>
      <xdr:nvPicPr>
        <xdr:cNvPr id="4213789" name="Рисунок 29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xmlns="" id="{5D73D176-5BA5-4FC9-BE7C-B4B8BD974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213790" name="Рисунок 30" descr="http://intranet.hkg.hafele.corp/international/bilder/Haefele_Logo_4c_CMYK_n_2mm.png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xmlns="" id="{280C36BF-0916-448C-8F85-EC8344896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45720</xdr:colOff>
      <xdr:row>45</xdr:row>
      <xdr:rowOff>45720</xdr:rowOff>
    </xdr:from>
    <xdr:to>
      <xdr:col>3</xdr:col>
      <xdr:colOff>1287780</xdr:colOff>
      <xdr:row>45</xdr:row>
      <xdr:rowOff>853440</xdr:rowOff>
    </xdr:to>
    <xdr:pic>
      <xdr:nvPicPr>
        <xdr:cNvPr id="4211955" name="Рисунок 1" descr="http://www.hafele-shop.ru/admin/pictures/95010301s.jpg">
          <a:extLst>
            <a:ext uri="{FF2B5EF4-FFF2-40B4-BE49-F238E27FC236}">
              <a16:creationId xmlns:a16="http://schemas.microsoft.com/office/drawing/2014/main" xmlns="" id="{54C22BF8-8580-4B16-B6C1-CD643726F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" y="14798040"/>
          <a:ext cx="124206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</xdr:colOff>
      <xdr:row>46</xdr:row>
      <xdr:rowOff>30480</xdr:rowOff>
    </xdr:from>
    <xdr:to>
      <xdr:col>3</xdr:col>
      <xdr:colOff>1272540</xdr:colOff>
      <xdr:row>46</xdr:row>
      <xdr:rowOff>822960</xdr:rowOff>
    </xdr:to>
    <xdr:pic>
      <xdr:nvPicPr>
        <xdr:cNvPr id="4211956" name="Рисунок 9" descr="http://www.hafele-shop.ru/admin/pictures/95010302s.jpg">
          <a:extLst>
            <a:ext uri="{FF2B5EF4-FFF2-40B4-BE49-F238E27FC236}">
              <a16:creationId xmlns:a16="http://schemas.microsoft.com/office/drawing/2014/main" xmlns="" id="{519D188B-2012-4616-B736-96990200E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" y="15666720"/>
          <a:ext cx="122682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47</xdr:row>
      <xdr:rowOff>38100</xdr:rowOff>
    </xdr:from>
    <xdr:to>
      <xdr:col>3</xdr:col>
      <xdr:colOff>1287780</xdr:colOff>
      <xdr:row>47</xdr:row>
      <xdr:rowOff>868680</xdr:rowOff>
    </xdr:to>
    <xdr:pic>
      <xdr:nvPicPr>
        <xdr:cNvPr id="4211957" name="Рисунок 10" descr="http://www.hafele-shop.ru/admin/pictures/95010303s.jpg">
          <a:extLst>
            <a:ext uri="{FF2B5EF4-FFF2-40B4-BE49-F238E27FC236}">
              <a16:creationId xmlns:a16="http://schemas.microsoft.com/office/drawing/2014/main" xmlns="" id="{CE42DE74-4BB6-461B-A67D-39240E0F9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16558260"/>
          <a:ext cx="122682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</xdr:colOff>
      <xdr:row>48</xdr:row>
      <xdr:rowOff>68580</xdr:rowOff>
    </xdr:from>
    <xdr:to>
      <xdr:col>3</xdr:col>
      <xdr:colOff>1303020</xdr:colOff>
      <xdr:row>48</xdr:row>
      <xdr:rowOff>830580</xdr:rowOff>
    </xdr:to>
    <xdr:pic>
      <xdr:nvPicPr>
        <xdr:cNvPr id="4211958" name="Рисунок 11" descr="http://www.hafele-shop.ru/admin/pictures/95010304s.jpg">
          <a:extLst>
            <a:ext uri="{FF2B5EF4-FFF2-40B4-BE49-F238E27FC236}">
              <a16:creationId xmlns:a16="http://schemas.microsoft.com/office/drawing/2014/main" xmlns="" id="{B6A5E6D1-2D72-4ACF-8467-9EC13EBAC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2020" y="17472660"/>
          <a:ext cx="12954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55</xdr:row>
      <xdr:rowOff>38100</xdr:rowOff>
    </xdr:from>
    <xdr:to>
      <xdr:col>3</xdr:col>
      <xdr:colOff>1234440</xdr:colOff>
      <xdr:row>55</xdr:row>
      <xdr:rowOff>838200</xdr:rowOff>
    </xdr:to>
    <xdr:pic>
      <xdr:nvPicPr>
        <xdr:cNvPr id="4211959" name="Рисунок 22" descr="http://www.hafele-shop.ru/admin/pictures/95007601s.jpg">
          <a:extLst>
            <a:ext uri="{FF2B5EF4-FFF2-40B4-BE49-F238E27FC236}">
              <a16:creationId xmlns:a16="http://schemas.microsoft.com/office/drawing/2014/main" xmlns="" id="{3732792E-9EB6-4AFE-9698-F2D36B4C0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23629620"/>
          <a:ext cx="117348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56</xdr:row>
      <xdr:rowOff>45720</xdr:rowOff>
    </xdr:from>
    <xdr:to>
      <xdr:col>3</xdr:col>
      <xdr:colOff>1234440</xdr:colOff>
      <xdr:row>56</xdr:row>
      <xdr:rowOff>845820</xdr:rowOff>
    </xdr:to>
    <xdr:pic>
      <xdr:nvPicPr>
        <xdr:cNvPr id="4211960" name="Рисунок 23" descr="http://www.hafele-shop.ru/admin/pictures/95007602s.jpg">
          <a:extLst>
            <a:ext uri="{FF2B5EF4-FFF2-40B4-BE49-F238E27FC236}">
              <a16:creationId xmlns:a16="http://schemas.microsoft.com/office/drawing/2014/main" xmlns="" id="{CA356BC8-FE9D-419E-A9D6-E45448A11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24521160"/>
          <a:ext cx="117348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57</xdr:row>
      <xdr:rowOff>30480</xdr:rowOff>
    </xdr:from>
    <xdr:to>
      <xdr:col>3</xdr:col>
      <xdr:colOff>1234440</xdr:colOff>
      <xdr:row>57</xdr:row>
      <xdr:rowOff>838200</xdr:rowOff>
    </xdr:to>
    <xdr:pic>
      <xdr:nvPicPr>
        <xdr:cNvPr id="4211961" name="Рисунок 24" descr="http://www.hafele-shop.ru/admin/pictures/95007603s.jpg">
          <a:extLst>
            <a:ext uri="{FF2B5EF4-FFF2-40B4-BE49-F238E27FC236}">
              <a16:creationId xmlns:a16="http://schemas.microsoft.com/office/drawing/2014/main" xmlns="" id="{63C89C1D-2D53-4A54-9844-F6DE694B6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25389840"/>
          <a:ext cx="116586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58</xdr:row>
      <xdr:rowOff>45720</xdr:rowOff>
    </xdr:from>
    <xdr:to>
      <xdr:col>3</xdr:col>
      <xdr:colOff>1226820</xdr:colOff>
      <xdr:row>58</xdr:row>
      <xdr:rowOff>845820</xdr:rowOff>
    </xdr:to>
    <xdr:pic>
      <xdr:nvPicPr>
        <xdr:cNvPr id="4211962" name="Рисунок 25" descr="http://www.hafele-shop.ru/admin/pictures/95007604s.jpg">
          <a:extLst>
            <a:ext uri="{FF2B5EF4-FFF2-40B4-BE49-F238E27FC236}">
              <a16:creationId xmlns:a16="http://schemas.microsoft.com/office/drawing/2014/main" xmlns="" id="{821DC534-2BB5-4934-A3CD-E128B6A70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26289000"/>
          <a:ext cx="116586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495300</xdr:colOff>
      <xdr:row>65</xdr:row>
      <xdr:rowOff>45720</xdr:rowOff>
    </xdr:from>
    <xdr:to>
      <xdr:col>3</xdr:col>
      <xdr:colOff>1249680</xdr:colOff>
      <xdr:row>65</xdr:row>
      <xdr:rowOff>800100</xdr:rowOff>
    </xdr:to>
    <xdr:pic>
      <xdr:nvPicPr>
        <xdr:cNvPr id="4211963" name="Рисунок 31" descr="http://www.hafele-shop.ru/admin/pictures/95007610s.jpg">
          <a:extLst>
            <a:ext uri="{FF2B5EF4-FFF2-40B4-BE49-F238E27FC236}">
              <a16:creationId xmlns:a16="http://schemas.microsoft.com/office/drawing/2014/main" xmlns="" id="{45A39E61-A406-41BE-8FF2-0E17A7B96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9700" y="32476440"/>
          <a:ext cx="754380" cy="754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</xdr:colOff>
      <xdr:row>60</xdr:row>
      <xdr:rowOff>38100</xdr:rowOff>
    </xdr:from>
    <xdr:to>
      <xdr:col>3</xdr:col>
      <xdr:colOff>1219200</xdr:colOff>
      <xdr:row>60</xdr:row>
      <xdr:rowOff>853440</xdr:rowOff>
    </xdr:to>
    <xdr:pic>
      <xdr:nvPicPr>
        <xdr:cNvPr id="4211964" name="Рисунок 34" descr="http://www.hafele-shop.ru/admin/pictures/95007611s.jpg">
          <a:extLst>
            <a:ext uri="{FF2B5EF4-FFF2-40B4-BE49-F238E27FC236}">
              <a16:creationId xmlns:a16="http://schemas.microsoft.com/office/drawing/2014/main" xmlns="" id="{ACA269D3-8BED-421A-ACA6-9E04E7C1A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" y="28049220"/>
          <a:ext cx="117348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61</xdr:row>
      <xdr:rowOff>38100</xdr:rowOff>
    </xdr:from>
    <xdr:to>
      <xdr:col>3</xdr:col>
      <xdr:colOff>1211580</xdr:colOff>
      <xdr:row>61</xdr:row>
      <xdr:rowOff>815340</xdr:rowOff>
    </xdr:to>
    <xdr:pic>
      <xdr:nvPicPr>
        <xdr:cNvPr id="4211965" name="Рисунок 35" descr="http://www.hafele-shop.ru/admin/pictures/95007612s.jpg">
          <a:extLst>
            <a:ext uri="{FF2B5EF4-FFF2-40B4-BE49-F238E27FC236}">
              <a16:creationId xmlns:a16="http://schemas.microsoft.com/office/drawing/2014/main" xmlns="" id="{968569FD-4374-4250-8340-48653FF8B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28933140"/>
          <a:ext cx="11734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62</xdr:row>
      <xdr:rowOff>45720</xdr:rowOff>
    </xdr:from>
    <xdr:to>
      <xdr:col>3</xdr:col>
      <xdr:colOff>1264920</xdr:colOff>
      <xdr:row>62</xdr:row>
      <xdr:rowOff>838200</xdr:rowOff>
    </xdr:to>
    <xdr:pic>
      <xdr:nvPicPr>
        <xdr:cNvPr id="4211966" name="Рисунок 37" descr="http://www.hafele-shop.ru/admin/pictures/95007613s.jpg">
          <a:extLst>
            <a:ext uri="{FF2B5EF4-FFF2-40B4-BE49-F238E27FC236}">
              <a16:creationId xmlns:a16="http://schemas.microsoft.com/office/drawing/2014/main" xmlns="" id="{DBC47A45-2433-4C6B-914A-1E9E12E9D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29824680"/>
          <a:ext cx="120396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63</xdr:row>
      <xdr:rowOff>30480</xdr:rowOff>
    </xdr:from>
    <xdr:to>
      <xdr:col>3</xdr:col>
      <xdr:colOff>1249680</xdr:colOff>
      <xdr:row>63</xdr:row>
      <xdr:rowOff>845820</xdr:rowOff>
    </xdr:to>
    <xdr:pic>
      <xdr:nvPicPr>
        <xdr:cNvPr id="4211967" name="Рисунок 39" descr="http://www.hafele-shop.ru/admin/pictures/95007614s.jpg">
          <a:extLst>
            <a:ext uri="{FF2B5EF4-FFF2-40B4-BE49-F238E27FC236}">
              <a16:creationId xmlns:a16="http://schemas.microsoft.com/office/drawing/2014/main" xmlns="" id="{642421A7-FCE9-41EE-9DDB-79C87C5F1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30693360"/>
          <a:ext cx="121158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480060</xdr:colOff>
      <xdr:row>64</xdr:row>
      <xdr:rowOff>106680</xdr:rowOff>
    </xdr:from>
    <xdr:to>
      <xdr:col>3</xdr:col>
      <xdr:colOff>1242060</xdr:colOff>
      <xdr:row>64</xdr:row>
      <xdr:rowOff>845820</xdr:rowOff>
    </xdr:to>
    <xdr:pic>
      <xdr:nvPicPr>
        <xdr:cNvPr id="4211968" name="Рисунок 41" descr="http://www.hafele-shop.ru/admin/pictures/95007610s.jpg">
          <a:extLst>
            <a:ext uri="{FF2B5EF4-FFF2-40B4-BE49-F238E27FC236}">
              <a16:creationId xmlns:a16="http://schemas.microsoft.com/office/drawing/2014/main" xmlns="" id="{830A9525-13B6-4795-B560-8E278F287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94460" y="31653480"/>
          <a:ext cx="762000" cy="739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67</xdr:row>
      <xdr:rowOff>30480</xdr:rowOff>
    </xdr:from>
    <xdr:to>
      <xdr:col>3</xdr:col>
      <xdr:colOff>1127760</xdr:colOff>
      <xdr:row>67</xdr:row>
      <xdr:rowOff>838200</xdr:rowOff>
    </xdr:to>
    <xdr:pic>
      <xdr:nvPicPr>
        <xdr:cNvPr id="4211969" name="Рисунок 46" descr="http://www.hafele-shop.ru/admin/pictures/95007634s.jpg">
          <a:extLst>
            <a:ext uri="{FF2B5EF4-FFF2-40B4-BE49-F238E27FC236}">
              <a16:creationId xmlns:a16="http://schemas.microsoft.com/office/drawing/2014/main" xmlns="" id="{EE4A1FC8-0F4E-4106-8FF5-2CFC62146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" y="34229040"/>
          <a:ext cx="112776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541020</xdr:colOff>
      <xdr:row>68</xdr:row>
      <xdr:rowOff>83820</xdr:rowOff>
    </xdr:from>
    <xdr:to>
      <xdr:col>3</xdr:col>
      <xdr:colOff>1226820</xdr:colOff>
      <xdr:row>68</xdr:row>
      <xdr:rowOff>784860</xdr:rowOff>
    </xdr:to>
    <xdr:pic>
      <xdr:nvPicPr>
        <xdr:cNvPr id="4211970" name="Рисунок 49" descr="http://www.hafele-shop.ru/admin/pictures/95007630s.jpg">
          <a:extLst>
            <a:ext uri="{FF2B5EF4-FFF2-40B4-BE49-F238E27FC236}">
              <a16:creationId xmlns:a16="http://schemas.microsoft.com/office/drawing/2014/main" xmlns="" id="{D4B4A9D9-7F0B-4F68-9C86-90A983190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55420" y="35166300"/>
          <a:ext cx="68580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70</xdr:row>
      <xdr:rowOff>38100</xdr:rowOff>
    </xdr:from>
    <xdr:to>
      <xdr:col>3</xdr:col>
      <xdr:colOff>1173480</xdr:colOff>
      <xdr:row>70</xdr:row>
      <xdr:rowOff>845820</xdr:rowOff>
    </xdr:to>
    <xdr:pic>
      <xdr:nvPicPr>
        <xdr:cNvPr id="4211971" name="Рисунок 52" descr="http://www.hafele-shop.ru/admin/pictures/95007761s.jpg">
          <a:extLst>
            <a:ext uri="{FF2B5EF4-FFF2-40B4-BE49-F238E27FC236}">
              <a16:creationId xmlns:a16="http://schemas.microsoft.com/office/drawing/2014/main" xmlns="" id="{C59D02BE-ACF2-4DC3-A92C-F4582FE36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36888420"/>
          <a:ext cx="113538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71</xdr:row>
      <xdr:rowOff>7620</xdr:rowOff>
    </xdr:from>
    <xdr:to>
      <xdr:col>3</xdr:col>
      <xdr:colOff>1173480</xdr:colOff>
      <xdr:row>71</xdr:row>
      <xdr:rowOff>845820</xdr:rowOff>
    </xdr:to>
    <xdr:pic>
      <xdr:nvPicPr>
        <xdr:cNvPr id="4211972" name="Рисунок 53" descr="http://www.hafele-shop.ru/admin/pictures/95007762s.jpg">
          <a:extLst>
            <a:ext uri="{FF2B5EF4-FFF2-40B4-BE49-F238E27FC236}">
              <a16:creationId xmlns:a16="http://schemas.microsoft.com/office/drawing/2014/main" xmlns="" id="{48616C09-6F0C-43CF-9B6A-387EB0F5C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37741860"/>
          <a:ext cx="11049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</xdr:colOff>
      <xdr:row>73</xdr:row>
      <xdr:rowOff>68580</xdr:rowOff>
    </xdr:from>
    <xdr:to>
      <xdr:col>3</xdr:col>
      <xdr:colOff>1112520</xdr:colOff>
      <xdr:row>73</xdr:row>
      <xdr:rowOff>845820</xdr:rowOff>
    </xdr:to>
    <xdr:pic>
      <xdr:nvPicPr>
        <xdr:cNvPr id="4211973" name="Рисунок 54" descr="http://www.hafele-shop.ru/admin/pictures/95007763s.jpg">
          <a:extLst>
            <a:ext uri="{FF2B5EF4-FFF2-40B4-BE49-F238E27FC236}">
              <a16:creationId xmlns:a16="http://schemas.microsoft.com/office/drawing/2014/main" xmlns="" id="{69EA1E70-2B45-4D9C-998E-C501EE0D2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" y="39570660"/>
          <a:ext cx="10668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</xdr:colOff>
      <xdr:row>77</xdr:row>
      <xdr:rowOff>68580</xdr:rowOff>
    </xdr:from>
    <xdr:to>
      <xdr:col>3</xdr:col>
      <xdr:colOff>1501140</xdr:colOff>
      <xdr:row>77</xdr:row>
      <xdr:rowOff>845820</xdr:rowOff>
    </xdr:to>
    <xdr:pic>
      <xdr:nvPicPr>
        <xdr:cNvPr id="4211974" name="Рисунок 58" descr="http://www.hafele-shop.ru/admin/pictures/95007774s.jpg">
          <a:extLst>
            <a:ext uri="{FF2B5EF4-FFF2-40B4-BE49-F238E27FC236}">
              <a16:creationId xmlns:a16="http://schemas.microsoft.com/office/drawing/2014/main" xmlns="" id="{B34C592A-007E-4F3D-8197-922EA05FF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4880" y="43106340"/>
          <a:ext cx="147066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</xdr:colOff>
      <xdr:row>74</xdr:row>
      <xdr:rowOff>160020</xdr:rowOff>
    </xdr:from>
    <xdr:to>
      <xdr:col>3</xdr:col>
      <xdr:colOff>1028700</xdr:colOff>
      <xdr:row>74</xdr:row>
      <xdr:rowOff>762000</xdr:rowOff>
    </xdr:to>
    <xdr:pic>
      <xdr:nvPicPr>
        <xdr:cNvPr id="4211975" name="Рисунок 59" descr="Door seal elastomer white">
          <a:extLst>
            <a:ext uri="{FF2B5EF4-FFF2-40B4-BE49-F238E27FC236}">
              <a16:creationId xmlns:a16="http://schemas.microsoft.com/office/drawing/2014/main" xmlns="" id="{E9681669-1A57-4C90-8A2A-A38A595EE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2020" y="40546020"/>
          <a:ext cx="102108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1036320</xdr:colOff>
      <xdr:row>74</xdr:row>
      <xdr:rowOff>259080</xdr:rowOff>
    </xdr:from>
    <xdr:to>
      <xdr:col>3</xdr:col>
      <xdr:colOff>1996440</xdr:colOff>
      <xdr:row>74</xdr:row>
      <xdr:rowOff>830580</xdr:rowOff>
    </xdr:to>
    <xdr:pic>
      <xdr:nvPicPr>
        <xdr:cNvPr id="4211976" name="Рисунок 60" descr="Door seal elastomer white">
          <a:extLst>
            <a:ext uri="{FF2B5EF4-FFF2-40B4-BE49-F238E27FC236}">
              <a16:creationId xmlns:a16="http://schemas.microsoft.com/office/drawing/2014/main" xmlns="" id="{512E8CD0-2DF2-4AFA-930A-BC0773488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50720" y="40645080"/>
          <a:ext cx="96012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</xdr:colOff>
      <xdr:row>75</xdr:row>
      <xdr:rowOff>83820</xdr:rowOff>
    </xdr:from>
    <xdr:to>
      <xdr:col>3</xdr:col>
      <xdr:colOff>1021080</xdr:colOff>
      <xdr:row>75</xdr:row>
      <xdr:rowOff>762000</xdr:rowOff>
    </xdr:to>
    <xdr:pic>
      <xdr:nvPicPr>
        <xdr:cNvPr id="4211977" name="Рисунок 63">
          <a:extLst>
            <a:ext uri="{FF2B5EF4-FFF2-40B4-BE49-F238E27FC236}">
              <a16:creationId xmlns:a16="http://schemas.microsoft.com/office/drawing/2014/main" xmlns="" id="{C463151D-A0C5-4103-9D08-7385ADC83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2020" y="41353740"/>
          <a:ext cx="1013460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1066800</xdr:colOff>
      <xdr:row>75</xdr:row>
      <xdr:rowOff>228600</xdr:rowOff>
    </xdr:from>
    <xdr:to>
      <xdr:col>3</xdr:col>
      <xdr:colOff>2026920</xdr:colOff>
      <xdr:row>75</xdr:row>
      <xdr:rowOff>800100</xdr:rowOff>
    </xdr:to>
    <xdr:pic>
      <xdr:nvPicPr>
        <xdr:cNvPr id="4211978" name="Рисунок 64" descr="Door seal elastomer white">
          <a:extLst>
            <a:ext uri="{FF2B5EF4-FFF2-40B4-BE49-F238E27FC236}">
              <a16:creationId xmlns:a16="http://schemas.microsoft.com/office/drawing/2014/main" xmlns="" id="{90CBD504-CECA-469B-A7F3-E9C6B23A2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81200" y="41498520"/>
          <a:ext cx="96012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</xdr:colOff>
      <xdr:row>76</xdr:row>
      <xdr:rowOff>83820</xdr:rowOff>
    </xdr:from>
    <xdr:to>
      <xdr:col>3</xdr:col>
      <xdr:colOff>1021080</xdr:colOff>
      <xdr:row>76</xdr:row>
      <xdr:rowOff>746760</xdr:rowOff>
    </xdr:to>
    <xdr:pic>
      <xdr:nvPicPr>
        <xdr:cNvPr id="4211979" name="Рисунок 65">
          <a:extLst>
            <a:ext uri="{FF2B5EF4-FFF2-40B4-BE49-F238E27FC236}">
              <a16:creationId xmlns:a16="http://schemas.microsoft.com/office/drawing/2014/main" xmlns="" id="{9E7347D2-FCC3-4FCC-90B5-AB6F52733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37260" y="42237660"/>
          <a:ext cx="998220" cy="662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1074420</xdr:colOff>
      <xdr:row>76</xdr:row>
      <xdr:rowOff>236220</xdr:rowOff>
    </xdr:from>
    <xdr:to>
      <xdr:col>3</xdr:col>
      <xdr:colOff>2034540</xdr:colOff>
      <xdr:row>76</xdr:row>
      <xdr:rowOff>807720</xdr:rowOff>
    </xdr:to>
    <xdr:pic>
      <xdr:nvPicPr>
        <xdr:cNvPr id="4211980" name="Рисунок 66" descr="Door seal elastomer white">
          <a:extLst>
            <a:ext uri="{FF2B5EF4-FFF2-40B4-BE49-F238E27FC236}">
              <a16:creationId xmlns:a16="http://schemas.microsoft.com/office/drawing/2014/main" xmlns="" id="{B4401BEA-9371-41B6-90E3-CA0FEC7C0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88820" y="42390060"/>
          <a:ext cx="96012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66</xdr:row>
      <xdr:rowOff>45720</xdr:rowOff>
    </xdr:from>
    <xdr:to>
      <xdr:col>3</xdr:col>
      <xdr:colOff>1196340</xdr:colOff>
      <xdr:row>66</xdr:row>
      <xdr:rowOff>853440</xdr:rowOff>
    </xdr:to>
    <xdr:pic>
      <xdr:nvPicPr>
        <xdr:cNvPr id="4211982" name="Рисунок 52" descr="http://www.hafele-shop.ru/admin/pictures/95007761s.jpg">
          <a:extLst>
            <a:ext uri="{FF2B5EF4-FFF2-40B4-BE49-F238E27FC236}">
              <a16:creationId xmlns:a16="http://schemas.microsoft.com/office/drawing/2014/main" xmlns="" id="{C6F15B40-11D5-499F-B623-D7F1756D8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33360360"/>
          <a:ext cx="113538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91440</xdr:colOff>
      <xdr:row>2</xdr:row>
      <xdr:rowOff>30480</xdr:rowOff>
    </xdr:from>
    <xdr:to>
      <xdr:col>3</xdr:col>
      <xdr:colOff>1196340</xdr:colOff>
      <xdr:row>2</xdr:row>
      <xdr:rowOff>830580</xdr:rowOff>
    </xdr:to>
    <xdr:pic>
      <xdr:nvPicPr>
        <xdr:cNvPr id="4211983" name="Рисунок 53" descr="http://www.hafele-shop.ru/admin/pictures/95007762s.jpg">
          <a:extLst>
            <a:ext uri="{FF2B5EF4-FFF2-40B4-BE49-F238E27FC236}">
              <a16:creationId xmlns:a16="http://schemas.microsoft.com/office/drawing/2014/main" xmlns="" id="{21196B65-BB69-427D-81FD-4800A3DD1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5840" y="777240"/>
          <a:ext cx="11049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69</xdr:row>
      <xdr:rowOff>45720</xdr:rowOff>
    </xdr:from>
    <xdr:to>
      <xdr:col>3</xdr:col>
      <xdr:colOff>1066800</xdr:colOff>
      <xdr:row>69</xdr:row>
      <xdr:rowOff>822960</xdr:rowOff>
    </xdr:to>
    <xdr:pic>
      <xdr:nvPicPr>
        <xdr:cNvPr id="4211984" name="Рисунок 54" descr="http://www.hafele-shop.ru/admin/pictures/95007763s.jpg">
          <a:extLst>
            <a:ext uri="{FF2B5EF4-FFF2-40B4-BE49-F238E27FC236}">
              <a16:creationId xmlns:a16="http://schemas.microsoft.com/office/drawing/2014/main" xmlns="" id="{3865595B-C1B9-4299-93FE-7CC3FD219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" y="36012120"/>
          <a:ext cx="10668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51</xdr:row>
      <xdr:rowOff>45720</xdr:rowOff>
    </xdr:from>
    <xdr:to>
      <xdr:col>3</xdr:col>
      <xdr:colOff>1310640</xdr:colOff>
      <xdr:row>51</xdr:row>
      <xdr:rowOff>853440</xdr:rowOff>
    </xdr:to>
    <xdr:pic>
      <xdr:nvPicPr>
        <xdr:cNvPr id="4211985" name="Рисунок 1" descr="http://www.hafele-shop.ru/admin/pictures/95010301s.jpg">
          <a:extLst>
            <a:ext uri="{FF2B5EF4-FFF2-40B4-BE49-F238E27FC236}">
              <a16:creationId xmlns:a16="http://schemas.microsoft.com/office/drawing/2014/main" xmlns="" id="{F913FF23-C8E2-4ACB-81A7-0DDC05ED3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20101560"/>
          <a:ext cx="124206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52</xdr:row>
      <xdr:rowOff>7620</xdr:rowOff>
    </xdr:from>
    <xdr:to>
      <xdr:col>3</xdr:col>
      <xdr:colOff>1295400</xdr:colOff>
      <xdr:row>52</xdr:row>
      <xdr:rowOff>800100</xdr:rowOff>
    </xdr:to>
    <xdr:pic>
      <xdr:nvPicPr>
        <xdr:cNvPr id="4211986" name="Рисунок 9" descr="http://www.hafele-shop.ru/admin/pictures/95010302s.jpg">
          <a:extLst>
            <a:ext uri="{FF2B5EF4-FFF2-40B4-BE49-F238E27FC236}">
              <a16:creationId xmlns:a16="http://schemas.microsoft.com/office/drawing/2014/main" xmlns="" id="{96B73F8D-137B-4845-A595-BFB8BCEA1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20947380"/>
          <a:ext cx="122682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53</xdr:row>
      <xdr:rowOff>30480</xdr:rowOff>
    </xdr:from>
    <xdr:to>
      <xdr:col>3</xdr:col>
      <xdr:colOff>1303020</xdr:colOff>
      <xdr:row>53</xdr:row>
      <xdr:rowOff>861060</xdr:rowOff>
    </xdr:to>
    <xdr:pic>
      <xdr:nvPicPr>
        <xdr:cNvPr id="4211987" name="Рисунок 10" descr="http://www.hafele-shop.ru/admin/pictures/95010303s.jpg">
          <a:extLst>
            <a:ext uri="{FF2B5EF4-FFF2-40B4-BE49-F238E27FC236}">
              <a16:creationId xmlns:a16="http://schemas.microsoft.com/office/drawing/2014/main" xmlns="" id="{4D3432A0-3073-4522-A4DA-5395A95E2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1854160"/>
          <a:ext cx="122682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</xdr:colOff>
      <xdr:row>54</xdr:row>
      <xdr:rowOff>45720</xdr:rowOff>
    </xdr:from>
    <xdr:to>
      <xdr:col>3</xdr:col>
      <xdr:colOff>1325880</xdr:colOff>
      <xdr:row>54</xdr:row>
      <xdr:rowOff>807720</xdr:rowOff>
    </xdr:to>
    <xdr:pic>
      <xdr:nvPicPr>
        <xdr:cNvPr id="4211988" name="Рисунок 11" descr="http://www.hafele-shop.ru/admin/pictures/95010304s.jpg">
          <a:extLst>
            <a:ext uri="{FF2B5EF4-FFF2-40B4-BE49-F238E27FC236}">
              <a16:creationId xmlns:a16="http://schemas.microsoft.com/office/drawing/2014/main" xmlns="" id="{DCD4F830-E98F-4C51-8790-1BF012C8C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4880" y="22753320"/>
          <a:ext cx="12954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72</xdr:row>
      <xdr:rowOff>68580</xdr:rowOff>
    </xdr:from>
    <xdr:to>
      <xdr:col>3</xdr:col>
      <xdr:colOff>1127760</xdr:colOff>
      <xdr:row>72</xdr:row>
      <xdr:rowOff>876300</xdr:rowOff>
    </xdr:to>
    <xdr:pic>
      <xdr:nvPicPr>
        <xdr:cNvPr id="4211989" name="Рисунок 46" descr="http://www.hafele-shop.ru/admin/pictures/95007634s.jpg">
          <a:extLst>
            <a:ext uri="{FF2B5EF4-FFF2-40B4-BE49-F238E27FC236}">
              <a16:creationId xmlns:a16="http://schemas.microsoft.com/office/drawing/2014/main" xmlns="" id="{B92356BC-46D7-41DC-9EBF-783A0F565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" y="38686740"/>
          <a:ext cx="112776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</xdr:colOff>
      <xdr:row>49</xdr:row>
      <xdr:rowOff>45720</xdr:rowOff>
    </xdr:from>
    <xdr:to>
      <xdr:col>3</xdr:col>
      <xdr:colOff>1295400</xdr:colOff>
      <xdr:row>49</xdr:row>
      <xdr:rowOff>822960</xdr:rowOff>
    </xdr:to>
    <xdr:pic>
      <xdr:nvPicPr>
        <xdr:cNvPr id="4211990" name="Рисунок 91" descr="http://hafeleshop.com.ua/uploads/shop/products/medium/1878a31736b2cd7fda0e24e827fed692.jpg">
          <a:extLst>
            <a:ext uri="{FF2B5EF4-FFF2-40B4-BE49-F238E27FC236}">
              <a16:creationId xmlns:a16="http://schemas.microsoft.com/office/drawing/2014/main" xmlns="" id="{171420ED-317D-4A79-9178-199FD9F8A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4420" y="18333720"/>
          <a:ext cx="11353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124946</xdr:colOff>
      <xdr:row>50</xdr:row>
      <xdr:rowOff>73959</xdr:rowOff>
    </xdr:from>
    <xdr:ext cx="1132592" cy="792028"/>
    <xdr:pic>
      <xdr:nvPicPr>
        <xdr:cNvPr id="95" name="Рисунок 94" descr="http://hafeleshop.com.ua/uploads/shop/products/medium/1878a31736b2cd7fda0e24e827fed692.jpg">
          <a:extLst>
            <a:ext uri="{FF2B5EF4-FFF2-40B4-BE49-F238E27FC236}">
              <a16:creationId xmlns:a16="http://schemas.microsoft.com/office/drawing/2014/main" xmlns="" id="{B65CC48B-FE89-4B8D-9A27-3E04E0CDC20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" cstate="email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 bwMode="auto">
        <a:xfrm>
          <a:off x="134471" y="5710518"/>
          <a:ext cx="1107962" cy="784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100853</xdr:colOff>
      <xdr:row>59</xdr:row>
      <xdr:rowOff>46728</xdr:rowOff>
    </xdr:from>
    <xdr:ext cx="1123164" cy="784412"/>
    <xdr:pic>
      <xdr:nvPicPr>
        <xdr:cNvPr id="101" name="Рисунок 100" descr="http://hafeleshop.com.ua/uploads/shop/products/medium/1878a31736b2cd7fda0e24e827fed692.jpg">
          <a:extLst>
            <a:ext uri="{FF2B5EF4-FFF2-40B4-BE49-F238E27FC236}">
              <a16:creationId xmlns:a16="http://schemas.microsoft.com/office/drawing/2014/main" xmlns="" id="{075C4267-45C0-402A-B350-EE4FBE7895A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6" cstate="email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 bwMode="auto">
        <a:xfrm>
          <a:off x="100853" y="13648764"/>
          <a:ext cx="1107962" cy="784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1379220</xdr:colOff>
      <xdr:row>48</xdr:row>
      <xdr:rowOff>68580</xdr:rowOff>
    </xdr:from>
    <xdr:to>
      <xdr:col>3</xdr:col>
      <xdr:colOff>2484120</xdr:colOff>
      <xdr:row>48</xdr:row>
      <xdr:rowOff>845820</xdr:rowOff>
    </xdr:to>
    <xdr:pic>
      <xdr:nvPicPr>
        <xdr:cNvPr id="4211993" name="Рисунок 92">
          <a:extLst>
            <a:ext uri="{FF2B5EF4-FFF2-40B4-BE49-F238E27FC236}">
              <a16:creationId xmlns:a16="http://schemas.microsoft.com/office/drawing/2014/main" xmlns="" id="{14B6F529-ED1E-47D6-894F-6F1BBACDE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93620" y="17472660"/>
          <a:ext cx="11049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1371600</xdr:colOff>
      <xdr:row>47</xdr:row>
      <xdr:rowOff>45720</xdr:rowOff>
    </xdr:from>
    <xdr:to>
      <xdr:col>3</xdr:col>
      <xdr:colOff>2468880</xdr:colOff>
      <xdr:row>47</xdr:row>
      <xdr:rowOff>838200</xdr:rowOff>
    </xdr:to>
    <xdr:pic>
      <xdr:nvPicPr>
        <xdr:cNvPr id="4211994" name="Рисунок 93">
          <a:extLst>
            <a:ext uri="{FF2B5EF4-FFF2-40B4-BE49-F238E27FC236}">
              <a16:creationId xmlns:a16="http://schemas.microsoft.com/office/drawing/2014/main" xmlns="" id="{52EC3224-1A69-4DD6-BBA8-DDE59E74E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86000" y="16565880"/>
          <a:ext cx="109728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1310640</xdr:colOff>
      <xdr:row>46</xdr:row>
      <xdr:rowOff>45720</xdr:rowOff>
    </xdr:from>
    <xdr:to>
      <xdr:col>3</xdr:col>
      <xdr:colOff>2415540</xdr:colOff>
      <xdr:row>46</xdr:row>
      <xdr:rowOff>822960</xdr:rowOff>
    </xdr:to>
    <xdr:pic>
      <xdr:nvPicPr>
        <xdr:cNvPr id="4211995" name="Рисунок 95">
          <a:extLst>
            <a:ext uri="{FF2B5EF4-FFF2-40B4-BE49-F238E27FC236}">
              <a16:creationId xmlns:a16="http://schemas.microsoft.com/office/drawing/2014/main" xmlns="" id="{41A5737F-8DC0-4808-8A80-86B9B0363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25040" y="15681960"/>
          <a:ext cx="11049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1371600</xdr:colOff>
      <xdr:row>45</xdr:row>
      <xdr:rowOff>68580</xdr:rowOff>
    </xdr:from>
    <xdr:to>
      <xdr:col>3</xdr:col>
      <xdr:colOff>2476500</xdr:colOff>
      <xdr:row>45</xdr:row>
      <xdr:rowOff>845820</xdr:rowOff>
    </xdr:to>
    <xdr:pic>
      <xdr:nvPicPr>
        <xdr:cNvPr id="4211996" name="Рисунок 96">
          <a:extLst>
            <a:ext uri="{FF2B5EF4-FFF2-40B4-BE49-F238E27FC236}">
              <a16:creationId xmlns:a16="http://schemas.microsoft.com/office/drawing/2014/main" xmlns="" id="{49CBAC20-96E2-4E40-99C5-36DD286E2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86000" y="14820900"/>
          <a:ext cx="11049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1363980</xdr:colOff>
      <xdr:row>49</xdr:row>
      <xdr:rowOff>45720</xdr:rowOff>
    </xdr:from>
    <xdr:to>
      <xdr:col>3</xdr:col>
      <xdr:colOff>2468880</xdr:colOff>
      <xdr:row>49</xdr:row>
      <xdr:rowOff>822960</xdr:rowOff>
    </xdr:to>
    <xdr:pic>
      <xdr:nvPicPr>
        <xdr:cNvPr id="4211997" name="Рисунок 97">
          <a:extLst>
            <a:ext uri="{FF2B5EF4-FFF2-40B4-BE49-F238E27FC236}">
              <a16:creationId xmlns:a16="http://schemas.microsoft.com/office/drawing/2014/main" xmlns="" id="{5B7A5ADC-318A-4511-9903-7DD7403B5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78380" y="18333720"/>
          <a:ext cx="11049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1409700</xdr:colOff>
      <xdr:row>50</xdr:row>
      <xdr:rowOff>45720</xdr:rowOff>
    </xdr:from>
    <xdr:to>
      <xdr:col>3</xdr:col>
      <xdr:colOff>2506980</xdr:colOff>
      <xdr:row>50</xdr:row>
      <xdr:rowOff>822960</xdr:rowOff>
    </xdr:to>
    <xdr:pic>
      <xdr:nvPicPr>
        <xdr:cNvPr id="4211998" name="Рисунок 98">
          <a:extLst>
            <a:ext uri="{FF2B5EF4-FFF2-40B4-BE49-F238E27FC236}">
              <a16:creationId xmlns:a16="http://schemas.microsoft.com/office/drawing/2014/main" xmlns="" id="{9AA2EB84-2C73-4B27-981F-952F32A99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" y="19217640"/>
          <a:ext cx="10972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1409700</xdr:colOff>
      <xdr:row>51</xdr:row>
      <xdr:rowOff>68580</xdr:rowOff>
    </xdr:from>
    <xdr:to>
      <xdr:col>3</xdr:col>
      <xdr:colOff>2506980</xdr:colOff>
      <xdr:row>51</xdr:row>
      <xdr:rowOff>845820</xdr:rowOff>
    </xdr:to>
    <xdr:pic>
      <xdr:nvPicPr>
        <xdr:cNvPr id="4211999" name="Рисунок 99">
          <a:extLst>
            <a:ext uri="{FF2B5EF4-FFF2-40B4-BE49-F238E27FC236}">
              <a16:creationId xmlns:a16="http://schemas.microsoft.com/office/drawing/2014/main" xmlns="" id="{FAE9DE52-E0A0-4D54-AB7C-EFCBD94D9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24100" y="20124420"/>
          <a:ext cx="10972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1394460</xdr:colOff>
      <xdr:row>52</xdr:row>
      <xdr:rowOff>45720</xdr:rowOff>
    </xdr:from>
    <xdr:to>
      <xdr:col>3</xdr:col>
      <xdr:colOff>2499360</xdr:colOff>
      <xdr:row>52</xdr:row>
      <xdr:rowOff>822960</xdr:rowOff>
    </xdr:to>
    <xdr:pic>
      <xdr:nvPicPr>
        <xdr:cNvPr id="4212000" name="Рисунок 101">
          <a:extLst>
            <a:ext uri="{FF2B5EF4-FFF2-40B4-BE49-F238E27FC236}">
              <a16:creationId xmlns:a16="http://schemas.microsoft.com/office/drawing/2014/main" xmlns="" id="{BBB344FE-919D-49A5-AA7F-C6E6653C9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8860" y="20985480"/>
          <a:ext cx="11049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1417320</xdr:colOff>
      <xdr:row>53</xdr:row>
      <xdr:rowOff>68580</xdr:rowOff>
    </xdr:from>
    <xdr:to>
      <xdr:col>3</xdr:col>
      <xdr:colOff>2522220</xdr:colOff>
      <xdr:row>53</xdr:row>
      <xdr:rowOff>845820</xdr:rowOff>
    </xdr:to>
    <xdr:pic>
      <xdr:nvPicPr>
        <xdr:cNvPr id="4212001" name="Рисунок 102">
          <a:extLst>
            <a:ext uri="{FF2B5EF4-FFF2-40B4-BE49-F238E27FC236}">
              <a16:creationId xmlns:a16="http://schemas.microsoft.com/office/drawing/2014/main" xmlns="" id="{CA4CF091-4372-4E6B-B5FC-A4E2BDA9D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31720" y="21892260"/>
          <a:ext cx="11049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1394460</xdr:colOff>
      <xdr:row>54</xdr:row>
      <xdr:rowOff>38100</xdr:rowOff>
    </xdr:from>
    <xdr:to>
      <xdr:col>3</xdr:col>
      <xdr:colOff>2499360</xdr:colOff>
      <xdr:row>54</xdr:row>
      <xdr:rowOff>815340</xdr:rowOff>
    </xdr:to>
    <xdr:pic>
      <xdr:nvPicPr>
        <xdr:cNvPr id="4212002" name="Рисунок 103">
          <a:extLst>
            <a:ext uri="{FF2B5EF4-FFF2-40B4-BE49-F238E27FC236}">
              <a16:creationId xmlns:a16="http://schemas.microsoft.com/office/drawing/2014/main" xmlns="" id="{D33B626A-74F2-4C6D-B7BF-F312B882A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8860" y="22745700"/>
          <a:ext cx="11049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1485900</xdr:colOff>
      <xdr:row>55</xdr:row>
      <xdr:rowOff>68580</xdr:rowOff>
    </xdr:from>
    <xdr:to>
      <xdr:col>3</xdr:col>
      <xdr:colOff>2240280</xdr:colOff>
      <xdr:row>55</xdr:row>
      <xdr:rowOff>845820</xdr:rowOff>
    </xdr:to>
    <xdr:pic>
      <xdr:nvPicPr>
        <xdr:cNvPr id="4212003" name="Рисунок 2">
          <a:extLst>
            <a:ext uri="{FF2B5EF4-FFF2-40B4-BE49-F238E27FC236}">
              <a16:creationId xmlns:a16="http://schemas.microsoft.com/office/drawing/2014/main" xmlns="" id="{280C1128-2965-4166-A14B-B90332515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00300" y="23660100"/>
          <a:ext cx="7543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1485900</xdr:colOff>
      <xdr:row>56</xdr:row>
      <xdr:rowOff>76200</xdr:rowOff>
    </xdr:from>
    <xdr:to>
      <xdr:col>3</xdr:col>
      <xdr:colOff>2240280</xdr:colOff>
      <xdr:row>56</xdr:row>
      <xdr:rowOff>853440</xdr:rowOff>
    </xdr:to>
    <xdr:pic>
      <xdr:nvPicPr>
        <xdr:cNvPr id="4212004" name="Рисунок 104">
          <a:extLst>
            <a:ext uri="{FF2B5EF4-FFF2-40B4-BE49-F238E27FC236}">
              <a16:creationId xmlns:a16="http://schemas.microsoft.com/office/drawing/2014/main" xmlns="" id="{DE59B9CB-28E4-4CD6-9105-156F9A73D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00300" y="24551640"/>
          <a:ext cx="7543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1463040</xdr:colOff>
      <xdr:row>57</xdr:row>
      <xdr:rowOff>45720</xdr:rowOff>
    </xdr:from>
    <xdr:to>
      <xdr:col>3</xdr:col>
      <xdr:colOff>2225040</xdr:colOff>
      <xdr:row>57</xdr:row>
      <xdr:rowOff>815340</xdr:rowOff>
    </xdr:to>
    <xdr:pic>
      <xdr:nvPicPr>
        <xdr:cNvPr id="4212005" name="Рисунок 105">
          <a:extLst>
            <a:ext uri="{FF2B5EF4-FFF2-40B4-BE49-F238E27FC236}">
              <a16:creationId xmlns:a16="http://schemas.microsoft.com/office/drawing/2014/main" xmlns="" id="{EB95F796-3C6D-49F5-8FBC-A240B002A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77440" y="25405080"/>
          <a:ext cx="76200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1463040</xdr:colOff>
      <xdr:row>58</xdr:row>
      <xdr:rowOff>68580</xdr:rowOff>
    </xdr:from>
    <xdr:to>
      <xdr:col>3</xdr:col>
      <xdr:colOff>2225040</xdr:colOff>
      <xdr:row>58</xdr:row>
      <xdr:rowOff>845820</xdr:rowOff>
    </xdr:to>
    <xdr:pic>
      <xdr:nvPicPr>
        <xdr:cNvPr id="4212006" name="Рисунок 106">
          <a:extLst>
            <a:ext uri="{FF2B5EF4-FFF2-40B4-BE49-F238E27FC236}">
              <a16:creationId xmlns:a16="http://schemas.microsoft.com/office/drawing/2014/main" xmlns="" id="{2A9F26FD-36AC-4332-85E3-0E37D13AD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77440" y="26311860"/>
          <a:ext cx="76200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1463040</xdr:colOff>
      <xdr:row>59</xdr:row>
      <xdr:rowOff>76200</xdr:rowOff>
    </xdr:from>
    <xdr:to>
      <xdr:col>3</xdr:col>
      <xdr:colOff>2225040</xdr:colOff>
      <xdr:row>59</xdr:row>
      <xdr:rowOff>845820</xdr:rowOff>
    </xdr:to>
    <xdr:pic>
      <xdr:nvPicPr>
        <xdr:cNvPr id="4212007" name="Рисунок 107">
          <a:extLst>
            <a:ext uri="{FF2B5EF4-FFF2-40B4-BE49-F238E27FC236}">
              <a16:creationId xmlns:a16="http://schemas.microsoft.com/office/drawing/2014/main" xmlns="" id="{BCEA53BE-3B53-458D-8482-16228E164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77440" y="27203400"/>
          <a:ext cx="76200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1485900</xdr:colOff>
      <xdr:row>60</xdr:row>
      <xdr:rowOff>38100</xdr:rowOff>
    </xdr:from>
    <xdr:to>
      <xdr:col>3</xdr:col>
      <xdr:colOff>2232660</xdr:colOff>
      <xdr:row>60</xdr:row>
      <xdr:rowOff>876300</xdr:rowOff>
    </xdr:to>
    <xdr:pic>
      <xdr:nvPicPr>
        <xdr:cNvPr id="4212008" name="Рисунок 3">
          <a:extLst>
            <a:ext uri="{FF2B5EF4-FFF2-40B4-BE49-F238E27FC236}">
              <a16:creationId xmlns:a16="http://schemas.microsoft.com/office/drawing/2014/main" xmlns="" id="{7BB71F93-06C0-40EF-B027-8ED98E990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00300" y="28049220"/>
          <a:ext cx="74676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1470660</xdr:colOff>
      <xdr:row>61</xdr:row>
      <xdr:rowOff>30480</xdr:rowOff>
    </xdr:from>
    <xdr:to>
      <xdr:col>3</xdr:col>
      <xdr:colOff>2217420</xdr:colOff>
      <xdr:row>61</xdr:row>
      <xdr:rowOff>868680</xdr:rowOff>
    </xdr:to>
    <xdr:pic>
      <xdr:nvPicPr>
        <xdr:cNvPr id="4212009" name="Рисунок 108">
          <a:extLst>
            <a:ext uri="{FF2B5EF4-FFF2-40B4-BE49-F238E27FC236}">
              <a16:creationId xmlns:a16="http://schemas.microsoft.com/office/drawing/2014/main" xmlns="" id="{F81B44A4-9769-4485-84C1-56545922B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5060" y="28925520"/>
          <a:ext cx="74676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1463040</xdr:colOff>
      <xdr:row>62</xdr:row>
      <xdr:rowOff>7620</xdr:rowOff>
    </xdr:from>
    <xdr:to>
      <xdr:col>3</xdr:col>
      <xdr:colOff>2217420</xdr:colOff>
      <xdr:row>62</xdr:row>
      <xdr:rowOff>853440</xdr:rowOff>
    </xdr:to>
    <xdr:pic>
      <xdr:nvPicPr>
        <xdr:cNvPr id="4212010" name="Рисунок 109">
          <a:extLst>
            <a:ext uri="{FF2B5EF4-FFF2-40B4-BE49-F238E27FC236}">
              <a16:creationId xmlns:a16="http://schemas.microsoft.com/office/drawing/2014/main" xmlns="" id="{3D7E24A7-B49F-4BD7-81F7-6DA34BAFB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77440" y="29786580"/>
          <a:ext cx="75438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1463040</xdr:colOff>
      <xdr:row>63</xdr:row>
      <xdr:rowOff>7620</xdr:rowOff>
    </xdr:from>
    <xdr:to>
      <xdr:col>3</xdr:col>
      <xdr:colOff>2217420</xdr:colOff>
      <xdr:row>63</xdr:row>
      <xdr:rowOff>853440</xdr:rowOff>
    </xdr:to>
    <xdr:pic>
      <xdr:nvPicPr>
        <xdr:cNvPr id="4212011" name="Рисунок 110">
          <a:extLst>
            <a:ext uri="{FF2B5EF4-FFF2-40B4-BE49-F238E27FC236}">
              <a16:creationId xmlns:a16="http://schemas.microsoft.com/office/drawing/2014/main" xmlns="" id="{954091DB-4EEF-4D2C-8010-056018B01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77440" y="30670500"/>
          <a:ext cx="75438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1440180</xdr:colOff>
      <xdr:row>64</xdr:row>
      <xdr:rowOff>7620</xdr:rowOff>
    </xdr:from>
    <xdr:to>
      <xdr:col>3</xdr:col>
      <xdr:colOff>2194560</xdr:colOff>
      <xdr:row>64</xdr:row>
      <xdr:rowOff>853440</xdr:rowOff>
    </xdr:to>
    <xdr:pic>
      <xdr:nvPicPr>
        <xdr:cNvPr id="4212012" name="Рисунок 111">
          <a:extLst>
            <a:ext uri="{FF2B5EF4-FFF2-40B4-BE49-F238E27FC236}">
              <a16:creationId xmlns:a16="http://schemas.microsoft.com/office/drawing/2014/main" xmlns="" id="{4BC8F778-EFCC-47B7-ADFB-364A72359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54580" y="31554420"/>
          <a:ext cx="75438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1432560</xdr:colOff>
      <xdr:row>65</xdr:row>
      <xdr:rowOff>7620</xdr:rowOff>
    </xdr:from>
    <xdr:to>
      <xdr:col>3</xdr:col>
      <xdr:colOff>2179320</xdr:colOff>
      <xdr:row>65</xdr:row>
      <xdr:rowOff>853440</xdr:rowOff>
    </xdr:to>
    <xdr:pic>
      <xdr:nvPicPr>
        <xdr:cNvPr id="4212013" name="Рисунок 112">
          <a:extLst>
            <a:ext uri="{FF2B5EF4-FFF2-40B4-BE49-F238E27FC236}">
              <a16:creationId xmlns:a16="http://schemas.microsoft.com/office/drawing/2014/main" xmlns="" id="{D201062C-F64F-42FF-A8BB-065CB3181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46960" y="32438340"/>
          <a:ext cx="74676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1417320</xdr:colOff>
      <xdr:row>66</xdr:row>
      <xdr:rowOff>45720</xdr:rowOff>
    </xdr:from>
    <xdr:to>
      <xdr:col>3</xdr:col>
      <xdr:colOff>2141220</xdr:colOff>
      <xdr:row>66</xdr:row>
      <xdr:rowOff>861060</xdr:rowOff>
    </xdr:to>
    <xdr:pic>
      <xdr:nvPicPr>
        <xdr:cNvPr id="4212014" name="Рисунок 4">
          <a:extLst>
            <a:ext uri="{FF2B5EF4-FFF2-40B4-BE49-F238E27FC236}">
              <a16:creationId xmlns:a16="http://schemas.microsoft.com/office/drawing/2014/main" xmlns="" id="{B2ECCAC5-EA91-4DE6-890F-A67723B27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31720" y="33360360"/>
          <a:ext cx="72390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1516380</xdr:colOff>
      <xdr:row>77</xdr:row>
      <xdr:rowOff>106680</xdr:rowOff>
    </xdr:from>
    <xdr:to>
      <xdr:col>3</xdr:col>
      <xdr:colOff>2499360</xdr:colOff>
      <xdr:row>77</xdr:row>
      <xdr:rowOff>800100</xdr:rowOff>
    </xdr:to>
    <xdr:pic>
      <xdr:nvPicPr>
        <xdr:cNvPr id="4212015" name="Рисунок 5">
          <a:extLst>
            <a:ext uri="{FF2B5EF4-FFF2-40B4-BE49-F238E27FC236}">
              <a16:creationId xmlns:a16="http://schemas.microsoft.com/office/drawing/2014/main" xmlns="" id="{491CAE7A-8411-49D1-B784-667566356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30780" y="43144440"/>
          <a:ext cx="98298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1402080</xdr:colOff>
      <xdr:row>2</xdr:row>
      <xdr:rowOff>38100</xdr:rowOff>
    </xdr:from>
    <xdr:to>
      <xdr:col>3</xdr:col>
      <xdr:colOff>2125980</xdr:colOff>
      <xdr:row>2</xdr:row>
      <xdr:rowOff>830580</xdr:rowOff>
    </xdr:to>
    <xdr:pic>
      <xdr:nvPicPr>
        <xdr:cNvPr id="4212016" name="Рисунок 4">
          <a:extLst>
            <a:ext uri="{FF2B5EF4-FFF2-40B4-BE49-F238E27FC236}">
              <a16:creationId xmlns:a16="http://schemas.microsoft.com/office/drawing/2014/main" xmlns="" id="{B80DC5AF-8EC0-4E18-BB4B-31202151A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16480" y="784860"/>
          <a:ext cx="72390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1394460</xdr:colOff>
      <xdr:row>67</xdr:row>
      <xdr:rowOff>38100</xdr:rowOff>
    </xdr:from>
    <xdr:to>
      <xdr:col>3</xdr:col>
      <xdr:colOff>2118360</xdr:colOff>
      <xdr:row>67</xdr:row>
      <xdr:rowOff>868680</xdr:rowOff>
    </xdr:to>
    <xdr:pic>
      <xdr:nvPicPr>
        <xdr:cNvPr id="4212017" name="Рисунок 4">
          <a:extLst>
            <a:ext uri="{FF2B5EF4-FFF2-40B4-BE49-F238E27FC236}">
              <a16:creationId xmlns:a16="http://schemas.microsoft.com/office/drawing/2014/main" xmlns="" id="{33D0C811-E0E3-4B98-ACD2-6941177F6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08860" y="34236660"/>
          <a:ext cx="72390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1371600</xdr:colOff>
      <xdr:row>68</xdr:row>
      <xdr:rowOff>38100</xdr:rowOff>
    </xdr:from>
    <xdr:to>
      <xdr:col>3</xdr:col>
      <xdr:colOff>2095500</xdr:colOff>
      <xdr:row>68</xdr:row>
      <xdr:rowOff>853440</xdr:rowOff>
    </xdr:to>
    <xdr:pic>
      <xdr:nvPicPr>
        <xdr:cNvPr id="4212018" name="Рисунок 4">
          <a:extLst>
            <a:ext uri="{FF2B5EF4-FFF2-40B4-BE49-F238E27FC236}">
              <a16:creationId xmlns:a16="http://schemas.microsoft.com/office/drawing/2014/main" xmlns="" id="{EA60D944-9EEB-479E-ABBB-E037764D9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86000" y="35120580"/>
          <a:ext cx="72390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1348740</xdr:colOff>
      <xdr:row>69</xdr:row>
      <xdr:rowOff>45720</xdr:rowOff>
    </xdr:from>
    <xdr:to>
      <xdr:col>3</xdr:col>
      <xdr:colOff>2072640</xdr:colOff>
      <xdr:row>69</xdr:row>
      <xdr:rowOff>861060</xdr:rowOff>
    </xdr:to>
    <xdr:pic>
      <xdr:nvPicPr>
        <xdr:cNvPr id="4212019" name="Рисунок 4">
          <a:extLst>
            <a:ext uri="{FF2B5EF4-FFF2-40B4-BE49-F238E27FC236}">
              <a16:creationId xmlns:a16="http://schemas.microsoft.com/office/drawing/2014/main" xmlns="" id="{FCB16665-3281-4F0F-8E6D-94B80C9B8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63140" y="36012120"/>
          <a:ext cx="72390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1333500</xdr:colOff>
      <xdr:row>70</xdr:row>
      <xdr:rowOff>45720</xdr:rowOff>
    </xdr:from>
    <xdr:to>
      <xdr:col>3</xdr:col>
      <xdr:colOff>2072640</xdr:colOff>
      <xdr:row>70</xdr:row>
      <xdr:rowOff>876300</xdr:rowOff>
    </xdr:to>
    <xdr:pic>
      <xdr:nvPicPr>
        <xdr:cNvPr id="4212020" name="Рисунок 4">
          <a:extLst>
            <a:ext uri="{FF2B5EF4-FFF2-40B4-BE49-F238E27FC236}">
              <a16:creationId xmlns:a16="http://schemas.microsoft.com/office/drawing/2014/main" xmlns="" id="{47824185-3CC8-4621-9023-629862BED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47900" y="36896040"/>
          <a:ext cx="7391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1341120</xdr:colOff>
      <xdr:row>71</xdr:row>
      <xdr:rowOff>45720</xdr:rowOff>
    </xdr:from>
    <xdr:to>
      <xdr:col>3</xdr:col>
      <xdr:colOff>2065020</xdr:colOff>
      <xdr:row>71</xdr:row>
      <xdr:rowOff>861060</xdr:rowOff>
    </xdr:to>
    <xdr:pic>
      <xdr:nvPicPr>
        <xdr:cNvPr id="4212021" name="Рисунок 4">
          <a:extLst>
            <a:ext uri="{FF2B5EF4-FFF2-40B4-BE49-F238E27FC236}">
              <a16:creationId xmlns:a16="http://schemas.microsoft.com/office/drawing/2014/main" xmlns="" id="{3C0644A5-DC7B-4822-982A-908632FF0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55520" y="37779960"/>
          <a:ext cx="72390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1325880</xdr:colOff>
      <xdr:row>72</xdr:row>
      <xdr:rowOff>45720</xdr:rowOff>
    </xdr:from>
    <xdr:to>
      <xdr:col>3</xdr:col>
      <xdr:colOff>2049780</xdr:colOff>
      <xdr:row>72</xdr:row>
      <xdr:rowOff>861060</xdr:rowOff>
    </xdr:to>
    <xdr:pic>
      <xdr:nvPicPr>
        <xdr:cNvPr id="4212022" name="Рисунок 4">
          <a:extLst>
            <a:ext uri="{FF2B5EF4-FFF2-40B4-BE49-F238E27FC236}">
              <a16:creationId xmlns:a16="http://schemas.microsoft.com/office/drawing/2014/main" xmlns="" id="{CF08EDFB-6C48-4CF8-B4A1-1E6855B49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40280" y="38663880"/>
          <a:ext cx="72390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1303020</xdr:colOff>
      <xdr:row>73</xdr:row>
      <xdr:rowOff>45720</xdr:rowOff>
    </xdr:from>
    <xdr:to>
      <xdr:col>3</xdr:col>
      <xdr:colOff>2026920</xdr:colOff>
      <xdr:row>73</xdr:row>
      <xdr:rowOff>876300</xdr:rowOff>
    </xdr:to>
    <xdr:pic>
      <xdr:nvPicPr>
        <xdr:cNvPr id="4212023" name="Рисунок 4">
          <a:extLst>
            <a:ext uri="{FF2B5EF4-FFF2-40B4-BE49-F238E27FC236}">
              <a16:creationId xmlns:a16="http://schemas.microsoft.com/office/drawing/2014/main" xmlns="" id="{4425E708-E867-47FF-858A-63BC044BC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17420" y="39547800"/>
          <a:ext cx="72390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144780</xdr:colOff>
      <xdr:row>11</xdr:row>
      <xdr:rowOff>7620</xdr:rowOff>
    </xdr:from>
    <xdr:to>
      <xdr:col>3</xdr:col>
      <xdr:colOff>1211580</xdr:colOff>
      <xdr:row>13</xdr:row>
      <xdr:rowOff>76200</xdr:rowOff>
    </xdr:to>
    <xdr:pic>
      <xdr:nvPicPr>
        <xdr:cNvPr id="4212024" name="Рисунок 1" descr="http://www.hafele-shop.ru/admin/pictures/95010301s.jpg">
          <a:extLst>
            <a:ext uri="{FF2B5EF4-FFF2-40B4-BE49-F238E27FC236}">
              <a16:creationId xmlns:a16="http://schemas.microsoft.com/office/drawing/2014/main" xmlns="" id="{B021FE27-CA52-4A27-9249-98D1C3C1C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9180" y="4137660"/>
          <a:ext cx="106680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</xdr:colOff>
      <xdr:row>5</xdr:row>
      <xdr:rowOff>68580</xdr:rowOff>
    </xdr:from>
    <xdr:to>
      <xdr:col>3</xdr:col>
      <xdr:colOff>1203960</xdr:colOff>
      <xdr:row>7</xdr:row>
      <xdr:rowOff>144780</xdr:rowOff>
    </xdr:to>
    <xdr:pic>
      <xdr:nvPicPr>
        <xdr:cNvPr id="4212025" name="Рисунок 35" descr="http://www.hafele-shop.ru/admin/pictures/95007612s.jpg">
          <a:extLst>
            <a:ext uri="{FF2B5EF4-FFF2-40B4-BE49-F238E27FC236}">
              <a16:creationId xmlns:a16="http://schemas.microsoft.com/office/drawing/2014/main" xmlns="" id="{419E1623-808D-4E31-BB78-D6120320B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2324100"/>
          <a:ext cx="106680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15</xdr:row>
      <xdr:rowOff>320040</xdr:rowOff>
    </xdr:from>
    <xdr:to>
      <xdr:col>3</xdr:col>
      <xdr:colOff>1173480</xdr:colOff>
      <xdr:row>18</xdr:row>
      <xdr:rowOff>205740</xdr:rowOff>
    </xdr:to>
    <xdr:pic>
      <xdr:nvPicPr>
        <xdr:cNvPr id="4212026" name="Рисунок 53" descr="http://www.hafele-shop.ru/admin/pictures/95007762s.jpg">
          <a:extLst>
            <a:ext uri="{FF2B5EF4-FFF2-40B4-BE49-F238E27FC236}">
              <a16:creationId xmlns:a16="http://schemas.microsoft.com/office/drawing/2014/main" xmlns="" id="{75C0A7D1-AB44-42DA-8F9B-929662270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5692140"/>
          <a:ext cx="110490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22</xdr:row>
      <xdr:rowOff>182880</xdr:rowOff>
    </xdr:from>
    <xdr:to>
      <xdr:col>3</xdr:col>
      <xdr:colOff>1211580</xdr:colOff>
      <xdr:row>25</xdr:row>
      <xdr:rowOff>0</xdr:rowOff>
    </xdr:to>
    <xdr:pic>
      <xdr:nvPicPr>
        <xdr:cNvPr id="4212027" name="Рисунок 2">
          <a:extLst>
            <a:ext uri="{FF2B5EF4-FFF2-40B4-BE49-F238E27FC236}">
              <a16:creationId xmlns:a16="http://schemas.microsoft.com/office/drawing/2014/main" xmlns="" id="{5EC8B8ED-68C8-480E-8E82-1925F2780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7749540"/>
          <a:ext cx="1135380" cy="754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33</xdr:row>
      <xdr:rowOff>312420</xdr:rowOff>
    </xdr:from>
    <xdr:to>
      <xdr:col>3</xdr:col>
      <xdr:colOff>2476500</xdr:colOff>
      <xdr:row>37</xdr:row>
      <xdr:rowOff>182880</xdr:rowOff>
    </xdr:to>
    <xdr:pic>
      <xdr:nvPicPr>
        <xdr:cNvPr id="4212028" name="Рисунок 1">
          <a:extLst>
            <a:ext uri="{FF2B5EF4-FFF2-40B4-BE49-F238E27FC236}">
              <a16:creationId xmlns:a16="http://schemas.microsoft.com/office/drawing/2014/main" xmlns="" id="{F1EC09FF-DEF3-4891-80F0-F42C4F186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11315700"/>
          <a:ext cx="2407920" cy="1120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</xdr:colOff>
      <xdr:row>39</xdr:row>
      <xdr:rowOff>304800</xdr:rowOff>
    </xdr:from>
    <xdr:to>
      <xdr:col>3</xdr:col>
      <xdr:colOff>2476500</xdr:colOff>
      <xdr:row>43</xdr:row>
      <xdr:rowOff>30480</xdr:rowOff>
    </xdr:to>
    <xdr:pic>
      <xdr:nvPicPr>
        <xdr:cNvPr id="4212029" name="Рисунок 2">
          <a:extLst>
            <a:ext uri="{FF2B5EF4-FFF2-40B4-BE49-F238E27FC236}">
              <a16:creationId xmlns:a16="http://schemas.microsoft.com/office/drawing/2014/main" xmlns="" id="{9B904FCF-FA75-4AC6-ACCD-ABC463AB9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74420" y="13182600"/>
          <a:ext cx="2316480" cy="975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99060</xdr:colOff>
      <xdr:row>28</xdr:row>
      <xdr:rowOff>68580</xdr:rowOff>
    </xdr:from>
    <xdr:to>
      <xdr:col>3</xdr:col>
      <xdr:colOff>2560320</xdr:colOff>
      <xdr:row>32</xdr:row>
      <xdr:rowOff>121920</xdr:rowOff>
    </xdr:to>
    <xdr:pic>
      <xdr:nvPicPr>
        <xdr:cNvPr id="4212030" name="Рисунок 3">
          <a:extLst>
            <a:ext uri="{FF2B5EF4-FFF2-40B4-BE49-F238E27FC236}">
              <a16:creationId xmlns:a16="http://schemas.microsoft.com/office/drawing/2014/main" xmlns="" id="{82AE9900-BED9-4920-82E3-4FABF0771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13460" y="9509760"/>
          <a:ext cx="2461260" cy="1303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1417320</xdr:colOff>
      <xdr:row>21</xdr:row>
      <xdr:rowOff>274320</xdr:rowOff>
    </xdr:from>
    <xdr:to>
      <xdr:col>3</xdr:col>
      <xdr:colOff>2499360</xdr:colOff>
      <xdr:row>26</xdr:row>
      <xdr:rowOff>45720</xdr:rowOff>
    </xdr:to>
    <xdr:pic>
      <xdr:nvPicPr>
        <xdr:cNvPr id="4212031" name="Рисунок 4">
          <a:extLst>
            <a:ext uri="{FF2B5EF4-FFF2-40B4-BE49-F238E27FC236}">
              <a16:creationId xmlns:a16="http://schemas.microsoft.com/office/drawing/2014/main" xmlns="" id="{DE16BCBA-D17F-47E0-AB88-DA2E21F87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31720" y="7528560"/>
          <a:ext cx="108204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1363980</xdr:colOff>
      <xdr:row>15</xdr:row>
      <xdr:rowOff>137160</xdr:rowOff>
    </xdr:from>
    <xdr:to>
      <xdr:col>3</xdr:col>
      <xdr:colOff>2537460</xdr:colOff>
      <xdr:row>19</xdr:row>
      <xdr:rowOff>160020</xdr:rowOff>
    </xdr:to>
    <xdr:pic>
      <xdr:nvPicPr>
        <xdr:cNvPr id="4212032" name="Рисунок 5">
          <a:extLst>
            <a:ext uri="{FF2B5EF4-FFF2-40B4-BE49-F238E27FC236}">
              <a16:creationId xmlns:a16="http://schemas.microsoft.com/office/drawing/2014/main" xmlns="" id="{F90CBFC4-5C2F-4DF4-80FB-E4314EB4F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78380" y="5516880"/>
          <a:ext cx="1173480" cy="127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1432560</xdr:colOff>
      <xdr:row>9</xdr:row>
      <xdr:rowOff>304800</xdr:rowOff>
    </xdr:from>
    <xdr:to>
      <xdr:col>3</xdr:col>
      <xdr:colOff>2545080</xdr:colOff>
      <xdr:row>14</xdr:row>
      <xdr:rowOff>137160</xdr:rowOff>
    </xdr:to>
    <xdr:pic>
      <xdr:nvPicPr>
        <xdr:cNvPr id="4212033" name="Рисунок 6">
          <a:extLst>
            <a:ext uri="{FF2B5EF4-FFF2-40B4-BE49-F238E27FC236}">
              <a16:creationId xmlns:a16="http://schemas.microsoft.com/office/drawing/2014/main" xmlns="" id="{65286A0D-5B7B-4073-A676-B6C864DE6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46960" y="3810000"/>
          <a:ext cx="11125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1371600</xdr:colOff>
      <xdr:row>4</xdr:row>
      <xdr:rowOff>38100</xdr:rowOff>
    </xdr:from>
    <xdr:to>
      <xdr:col>3</xdr:col>
      <xdr:colOff>2476500</xdr:colOff>
      <xdr:row>8</xdr:row>
      <xdr:rowOff>30480</xdr:rowOff>
    </xdr:to>
    <xdr:pic>
      <xdr:nvPicPr>
        <xdr:cNvPr id="4212034" name="Рисунок 7">
          <a:extLst>
            <a:ext uri="{FF2B5EF4-FFF2-40B4-BE49-F238E27FC236}">
              <a16:creationId xmlns:a16="http://schemas.microsoft.com/office/drawing/2014/main" xmlns="" id="{D4A1092D-969C-4DA4-9462-402163B26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86000" y="1981200"/>
          <a:ext cx="1104900" cy="1242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2225040</xdr:colOff>
      <xdr:row>2</xdr:row>
      <xdr:rowOff>76200</xdr:rowOff>
    </xdr:from>
    <xdr:to>
      <xdr:col>3</xdr:col>
      <xdr:colOff>2529840</xdr:colOff>
      <xdr:row>2</xdr:row>
      <xdr:rowOff>701040</xdr:rowOff>
    </xdr:to>
    <xdr:pic>
      <xdr:nvPicPr>
        <xdr:cNvPr id="4212035" name="Рисунок 3">
          <a:extLst>
            <a:ext uri="{FF2B5EF4-FFF2-40B4-BE49-F238E27FC236}">
              <a16:creationId xmlns:a16="http://schemas.microsoft.com/office/drawing/2014/main" xmlns="" id="{C795259B-CAFE-4F6F-A597-31B091B02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39440" y="822960"/>
          <a:ext cx="304800" cy="62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335280</xdr:rowOff>
    </xdr:to>
    <xdr:pic>
      <xdr:nvPicPr>
        <xdr:cNvPr id="4212036" name="Рисунок 88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xmlns="" id="{3C33ABBC-5006-4B69-952C-1B6B1B4DA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1531620</xdr:colOff>
      <xdr:row>0</xdr:row>
      <xdr:rowOff>304800</xdr:rowOff>
    </xdr:to>
    <xdr:pic>
      <xdr:nvPicPr>
        <xdr:cNvPr id="4212037" name="Рисунок 89" descr="http://intranet.hkg.hafele.corp/international/bilder/Haefele_Logo_4c_CMYK_n_2mm.png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xmlns="" id="{1EC6C881-78E7-4614-A6EB-C3F0BEDDE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316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304802</xdr:colOff>
      <xdr:row>78</xdr:row>
      <xdr:rowOff>42592</xdr:rowOff>
    </xdr:from>
    <xdr:to>
      <xdr:col>3</xdr:col>
      <xdr:colOff>2187387</xdr:colOff>
      <xdr:row>83</xdr:row>
      <xdr:rowOff>227221</xdr:rowOff>
    </xdr:to>
    <xdr:pic>
      <xdr:nvPicPr>
        <xdr:cNvPr id="85" name="Рисунок 84" descr="https://www.haefele.de/prod-live/static/WFS/Haefele-HDE-Site/-/Haefele/en_DE/images/huge/retractable-door-seal-dds-12-for-wooden-doors-startec_950.05.345_x/02209800_0.jpg">
          <a:extLst>
            <a:ext uri="{FF2B5EF4-FFF2-40B4-BE49-F238E27FC236}">
              <a16:creationId xmlns:a16="http://schemas.microsoft.com/office/drawing/2014/main" xmlns="" id="{060F3B5F-32F9-4841-BE37-485395006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9202" y="44148945"/>
          <a:ext cx="1882585" cy="1439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385483</xdr:colOff>
      <xdr:row>84</xdr:row>
      <xdr:rowOff>116541</xdr:rowOff>
    </xdr:from>
    <xdr:to>
      <xdr:col>3</xdr:col>
      <xdr:colOff>2106707</xdr:colOff>
      <xdr:row>88</xdr:row>
      <xdr:rowOff>207481</xdr:rowOff>
    </xdr:to>
    <xdr:pic>
      <xdr:nvPicPr>
        <xdr:cNvPr id="86" name="Рисунок 85" descr="https://www.haefele.de/prod-live/static/WFS/Haefele-HDE-Site/-/Haefele/en_DE/images/huge/retractable-door-seal-dds-12-for-wooden-doors-startec_950.05.961_x/02209791_0.jpg">
          <a:extLst>
            <a:ext uri="{FF2B5EF4-FFF2-40B4-BE49-F238E27FC236}">
              <a16:creationId xmlns:a16="http://schemas.microsoft.com/office/drawing/2014/main" xmlns="" id="{991BE725-9929-43D7-87CC-2654D86A6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99883" y="46051694"/>
          <a:ext cx="1721224" cy="1310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236220</xdr:colOff>
      <xdr:row>2</xdr:row>
      <xdr:rowOff>83820</xdr:rowOff>
    </xdr:from>
    <xdr:to>
      <xdr:col>3</xdr:col>
      <xdr:colOff>1577340</xdr:colOff>
      <xdr:row>2</xdr:row>
      <xdr:rowOff>853440</xdr:rowOff>
    </xdr:to>
    <xdr:pic>
      <xdr:nvPicPr>
        <xdr:cNvPr id="4188110" name="Рисунок 235">
          <a:extLst>
            <a:ext uri="{FF2B5EF4-FFF2-40B4-BE49-F238E27FC236}">
              <a16:creationId xmlns:a16="http://schemas.microsoft.com/office/drawing/2014/main" xmlns="" id="{A5FF79D1-A00E-4F71-9968-0E23199E2A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830580"/>
          <a:ext cx="134112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274320</xdr:colOff>
      <xdr:row>3</xdr:row>
      <xdr:rowOff>7620</xdr:rowOff>
    </xdr:from>
    <xdr:to>
      <xdr:col>3</xdr:col>
      <xdr:colOff>1615440</xdr:colOff>
      <xdr:row>3</xdr:row>
      <xdr:rowOff>845820</xdr:rowOff>
    </xdr:to>
    <xdr:pic>
      <xdr:nvPicPr>
        <xdr:cNvPr id="4188111" name="Рисунок 236">
          <a:extLst>
            <a:ext uri="{FF2B5EF4-FFF2-40B4-BE49-F238E27FC236}">
              <a16:creationId xmlns:a16="http://schemas.microsoft.com/office/drawing/2014/main" xmlns="" id="{0678E2A9-9A48-4E62-848C-BEA3E8F4FB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8720" y="16383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198120</xdr:colOff>
      <xdr:row>4</xdr:row>
      <xdr:rowOff>7620</xdr:rowOff>
    </xdr:from>
    <xdr:to>
      <xdr:col>3</xdr:col>
      <xdr:colOff>1539240</xdr:colOff>
      <xdr:row>4</xdr:row>
      <xdr:rowOff>845820</xdr:rowOff>
    </xdr:to>
    <xdr:pic>
      <xdr:nvPicPr>
        <xdr:cNvPr id="4188112" name="Рисунок 237">
          <a:extLst>
            <a:ext uri="{FF2B5EF4-FFF2-40B4-BE49-F238E27FC236}">
              <a16:creationId xmlns:a16="http://schemas.microsoft.com/office/drawing/2014/main" xmlns="" id="{2FA2926F-1F91-4F48-AD39-9EF0144FEB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12520" y="25222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205740</xdr:colOff>
      <xdr:row>5</xdr:row>
      <xdr:rowOff>30480</xdr:rowOff>
    </xdr:from>
    <xdr:to>
      <xdr:col>3</xdr:col>
      <xdr:colOff>1546860</xdr:colOff>
      <xdr:row>5</xdr:row>
      <xdr:rowOff>868680</xdr:rowOff>
    </xdr:to>
    <xdr:pic>
      <xdr:nvPicPr>
        <xdr:cNvPr id="4188113" name="Рисунок 239">
          <a:extLst>
            <a:ext uri="{FF2B5EF4-FFF2-40B4-BE49-F238E27FC236}">
              <a16:creationId xmlns:a16="http://schemas.microsoft.com/office/drawing/2014/main" xmlns="" id="{8436C854-9437-4BDE-B695-FFE3A9A64E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20140" y="34290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205740</xdr:colOff>
      <xdr:row>6</xdr:row>
      <xdr:rowOff>38100</xdr:rowOff>
    </xdr:from>
    <xdr:to>
      <xdr:col>3</xdr:col>
      <xdr:colOff>1546860</xdr:colOff>
      <xdr:row>6</xdr:row>
      <xdr:rowOff>876300</xdr:rowOff>
    </xdr:to>
    <xdr:pic>
      <xdr:nvPicPr>
        <xdr:cNvPr id="4188114" name="Рисунок 240">
          <a:extLst>
            <a:ext uri="{FF2B5EF4-FFF2-40B4-BE49-F238E27FC236}">
              <a16:creationId xmlns:a16="http://schemas.microsoft.com/office/drawing/2014/main" xmlns="" id="{B7F29C2A-A48B-4429-97FE-DDB22E59F9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20140" y="43205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175260</xdr:colOff>
      <xdr:row>7</xdr:row>
      <xdr:rowOff>38100</xdr:rowOff>
    </xdr:from>
    <xdr:to>
      <xdr:col>3</xdr:col>
      <xdr:colOff>1516380</xdr:colOff>
      <xdr:row>7</xdr:row>
      <xdr:rowOff>876300</xdr:rowOff>
    </xdr:to>
    <xdr:pic>
      <xdr:nvPicPr>
        <xdr:cNvPr id="4188115" name="Рисунок 241">
          <a:extLst>
            <a:ext uri="{FF2B5EF4-FFF2-40B4-BE49-F238E27FC236}">
              <a16:creationId xmlns:a16="http://schemas.microsoft.com/office/drawing/2014/main" xmlns="" id="{B903A71E-4130-40B5-91A7-C4DD05363A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9660" y="52044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236220</xdr:colOff>
      <xdr:row>8</xdr:row>
      <xdr:rowOff>7620</xdr:rowOff>
    </xdr:from>
    <xdr:to>
      <xdr:col>3</xdr:col>
      <xdr:colOff>1577340</xdr:colOff>
      <xdr:row>8</xdr:row>
      <xdr:rowOff>845820</xdr:rowOff>
    </xdr:to>
    <xdr:pic>
      <xdr:nvPicPr>
        <xdr:cNvPr id="4188116" name="Рисунок 242">
          <a:extLst>
            <a:ext uri="{FF2B5EF4-FFF2-40B4-BE49-F238E27FC236}">
              <a16:creationId xmlns:a16="http://schemas.microsoft.com/office/drawing/2014/main" xmlns="" id="{358C988F-62E0-4023-9790-5CCFE455C2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60579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198120</xdr:colOff>
      <xdr:row>9</xdr:row>
      <xdr:rowOff>30480</xdr:rowOff>
    </xdr:from>
    <xdr:to>
      <xdr:col>3</xdr:col>
      <xdr:colOff>1539240</xdr:colOff>
      <xdr:row>9</xdr:row>
      <xdr:rowOff>868680</xdr:rowOff>
    </xdr:to>
    <xdr:pic>
      <xdr:nvPicPr>
        <xdr:cNvPr id="4188117" name="Рисунок 243">
          <a:extLst>
            <a:ext uri="{FF2B5EF4-FFF2-40B4-BE49-F238E27FC236}">
              <a16:creationId xmlns:a16="http://schemas.microsoft.com/office/drawing/2014/main" xmlns="" id="{9AF86FBC-E621-4503-8F83-5A20519709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12520" y="69646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220980</xdr:colOff>
      <xdr:row>10</xdr:row>
      <xdr:rowOff>30480</xdr:rowOff>
    </xdr:from>
    <xdr:to>
      <xdr:col>3</xdr:col>
      <xdr:colOff>1562100</xdr:colOff>
      <xdr:row>10</xdr:row>
      <xdr:rowOff>868680</xdr:rowOff>
    </xdr:to>
    <xdr:pic>
      <xdr:nvPicPr>
        <xdr:cNvPr id="4188118" name="Рисунок 244">
          <a:extLst>
            <a:ext uri="{FF2B5EF4-FFF2-40B4-BE49-F238E27FC236}">
              <a16:creationId xmlns:a16="http://schemas.microsoft.com/office/drawing/2014/main" xmlns="" id="{57CD51B4-9F06-409A-A3D1-F24CA083A1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35380" y="78486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251460</xdr:colOff>
      <xdr:row>11</xdr:row>
      <xdr:rowOff>30480</xdr:rowOff>
    </xdr:from>
    <xdr:to>
      <xdr:col>3</xdr:col>
      <xdr:colOff>1592580</xdr:colOff>
      <xdr:row>11</xdr:row>
      <xdr:rowOff>868680</xdr:rowOff>
    </xdr:to>
    <xdr:pic>
      <xdr:nvPicPr>
        <xdr:cNvPr id="4188119" name="Рисунок 245">
          <a:extLst>
            <a:ext uri="{FF2B5EF4-FFF2-40B4-BE49-F238E27FC236}">
              <a16:creationId xmlns:a16="http://schemas.microsoft.com/office/drawing/2014/main" xmlns="" id="{6686A689-5957-474E-9D3D-641EFCCF4C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65860" y="87325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236220</xdr:colOff>
      <xdr:row>12</xdr:row>
      <xdr:rowOff>38100</xdr:rowOff>
    </xdr:from>
    <xdr:to>
      <xdr:col>3</xdr:col>
      <xdr:colOff>1577340</xdr:colOff>
      <xdr:row>12</xdr:row>
      <xdr:rowOff>876300</xdr:rowOff>
    </xdr:to>
    <xdr:pic>
      <xdr:nvPicPr>
        <xdr:cNvPr id="4188120" name="Рисунок 247">
          <a:extLst>
            <a:ext uri="{FF2B5EF4-FFF2-40B4-BE49-F238E27FC236}">
              <a16:creationId xmlns:a16="http://schemas.microsoft.com/office/drawing/2014/main" xmlns="" id="{D904044E-545F-4474-9605-1FE3B9819F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96240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243840</xdr:colOff>
      <xdr:row>13</xdr:row>
      <xdr:rowOff>38100</xdr:rowOff>
    </xdr:from>
    <xdr:to>
      <xdr:col>3</xdr:col>
      <xdr:colOff>1584960</xdr:colOff>
      <xdr:row>13</xdr:row>
      <xdr:rowOff>876300</xdr:rowOff>
    </xdr:to>
    <xdr:pic>
      <xdr:nvPicPr>
        <xdr:cNvPr id="4188121" name="Рисунок 249">
          <a:extLst>
            <a:ext uri="{FF2B5EF4-FFF2-40B4-BE49-F238E27FC236}">
              <a16:creationId xmlns:a16="http://schemas.microsoft.com/office/drawing/2014/main" xmlns="" id="{C6D998AD-952E-4222-89C8-04F9E9AA77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8240" y="105079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243840</xdr:colOff>
      <xdr:row>15</xdr:row>
      <xdr:rowOff>7620</xdr:rowOff>
    </xdr:from>
    <xdr:to>
      <xdr:col>3</xdr:col>
      <xdr:colOff>1584960</xdr:colOff>
      <xdr:row>15</xdr:row>
      <xdr:rowOff>845820</xdr:rowOff>
    </xdr:to>
    <xdr:pic>
      <xdr:nvPicPr>
        <xdr:cNvPr id="4188122" name="Рисунок 322">
          <a:extLst>
            <a:ext uri="{FF2B5EF4-FFF2-40B4-BE49-F238E27FC236}">
              <a16:creationId xmlns:a16="http://schemas.microsoft.com/office/drawing/2014/main" xmlns="" id="{F2E4A170-4136-4970-95DE-8F552CF005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8240" y="122453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20</xdr:row>
      <xdr:rowOff>0</xdr:rowOff>
    </xdr:from>
    <xdr:to>
      <xdr:col>3</xdr:col>
      <xdr:colOff>1417320</xdr:colOff>
      <xdr:row>20</xdr:row>
      <xdr:rowOff>0</xdr:rowOff>
    </xdr:to>
    <xdr:pic>
      <xdr:nvPicPr>
        <xdr:cNvPr id="4188123" name="Рисунок 334">
          <a:extLst>
            <a:ext uri="{FF2B5EF4-FFF2-40B4-BE49-F238E27FC236}">
              <a16:creationId xmlns:a16="http://schemas.microsoft.com/office/drawing/2014/main" xmlns="" id="{B9F95616-7B3F-4482-9034-5601477BDA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6969740"/>
          <a:ext cx="1341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20</xdr:row>
      <xdr:rowOff>45720</xdr:rowOff>
    </xdr:from>
    <xdr:to>
      <xdr:col>3</xdr:col>
      <xdr:colOff>1417320</xdr:colOff>
      <xdr:row>20</xdr:row>
      <xdr:rowOff>1196340</xdr:rowOff>
    </xdr:to>
    <xdr:pic>
      <xdr:nvPicPr>
        <xdr:cNvPr id="4188124" name="Рисунок 335">
          <a:extLst>
            <a:ext uri="{FF2B5EF4-FFF2-40B4-BE49-F238E27FC236}">
              <a16:creationId xmlns:a16="http://schemas.microsoft.com/office/drawing/2014/main" xmlns="" id="{A9C489FA-DB08-42CD-9CB3-EDB77ED6B9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70154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21</xdr:row>
      <xdr:rowOff>45720</xdr:rowOff>
    </xdr:from>
    <xdr:to>
      <xdr:col>3</xdr:col>
      <xdr:colOff>1417320</xdr:colOff>
      <xdr:row>21</xdr:row>
      <xdr:rowOff>1196340</xdr:rowOff>
    </xdr:to>
    <xdr:pic>
      <xdr:nvPicPr>
        <xdr:cNvPr id="4188125" name="Рисунок 336">
          <a:extLst>
            <a:ext uri="{FF2B5EF4-FFF2-40B4-BE49-F238E27FC236}">
              <a16:creationId xmlns:a16="http://schemas.microsoft.com/office/drawing/2014/main" xmlns="" id="{8BEFB06F-7B51-4EE0-B8B1-721E70CB60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78993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22</xdr:row>
      <xdr:rowOff>45720</xdr:rowOff>
    </xdr:from>
    <xdr:to>
      <xdr:col>3</xdr:col>
      <xdr:colOff>1417320</xdr:colOff>
      <xdr:row>22</xdr:row>
      <xdr:rowOff>1196340</xdr:rowOff>
    </xdr:to>
    <xdr:pic>
      <xdr:nvPicPr>
        <xdr:cNvPr id="4188126" name="Рисунок 337">
          <a:extLst>
            <a:ext uri="{FF2B5EF4-FFF2-40B4-BE49-F238E27FC236}">
              <a16:creationId xmlns:a16="http://schemas.microsoft.com/office/drawing/2014/main" xmlns="" id="{43E7290E-E72B-443D-9C39-49AD7491CF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87833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23</xdr:row>
      <xdr:rowOff>0</xdr:rowOff>
    </xdr:from>
    <xdr:to>
      <xdr:col>3</xdr:col>
      <xdr:colOff>1417320</xdr:colOff>
      <xdr:row>23</xdr:row>
      <xdr:rowOff>0</xdr:rowOff>
    </xdr:to>
    <xdr:pic>
      <xdr:nvPicPr>
        <xdr:cNvPr id="4188127" name="Рисунок 340">
          <a:extLst>
            <a:ext uri="{FF2B5EF4-FFF2-40B4-BE49-F238E27FC236}">
              <a16:creationId xmlns:a16="http://schemas.microsoft.com/office/drawing/2014/main" xmlns="" id="{8BC3F926-1A6A-42D6-960E-DD0A432583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9621500"/>
          <a:ext cx="1341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23</xdr:row>
      <xdr:rowOff>0</xdr:rowOff>
    </xdr:from>
    <xdr:to>
      <xdr:col>3</xdr:col>
      <xdr:colOff>1417320</xdr:colOff>
      <xdr:row>23</xdr:row>
      <xdr:rowOff>0</xdr:rowOff>
    </xdr:to>
    <xdr:pic>
      <xdr:nvPicPr>
        <xdr:cNvPr id="4188128" name="Рисунок 342">
          <a:extLst>
            <a:ext uri="{FF2B5EF4-FFF2-40B4-BE49-F238E27FC236}">
              <a16:creationId xmlns:a16="http://schemas.microsoft.com/office/drawing/2014/main" xmlns="" id="{2EA9853C-455A-4297-B72A-D1DA66812D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9621500"/>
          <a:ext cx="1341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23</xdr:row>
      <xdr:rowOff>45720</xdr:rowOff>
    </xdr:from>
    <xdr:to>
      <xdr:col>3</xdr:col>
      <xdr:colOff>1417320</xdr:colOff>
      <xdr:row>23</xdr:row>
      <xdr:rowOff>1196340</xdr:rowOff>
    </xdr:to>
    <xdr:pic>
      <xdr:nvPicPr>
        <xdr:cNvPr id="4188129" name="Рисунок 343">
          <a:extLst>
            <a:ext uri="{FF2B5EF4-FFF2-40B4-BE49-F238E27FC236}">
              <a16:creationId xmlns:a16="http://schemas.microsoft.com/office/drawing/2014/main" xmlns="" id="{B198B032-2998-4BD2-8E66-F941B9765C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96672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24</xdr:row>
      <xdr:rowOff>45720</xdr:rowOff>
    </xdr:from>
    <xdr:to>
      <xdr:col>3</xdr:col>
      <xdr:colOff>1417320</xdr:colOff>
      <xdr:row>24</xdr:row>
      <xdr:rowOff>1196340</xdr:rowOff>
    </xdr:to>
    <xdr:pic>
      <xdr:nvPicPr>
        <xdr:cNvPr id="4188130" name="Рисунок 344">
          <a:extLst>
            <a:ext uri="{FF2B5EF4-FFF2-40B4-BE49-F238E27FC236}">
              <a16:creationId xmlns:a16="http://schemas.microsoft.com/office/drawing/2014/main" xmlns="" id="{40828C35-6797-4460-9D53-4C843A54A0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05511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25</xdr:row>
      <xdr:rowOff>30480</xdr:rowOff>
    </xdr:from>
    <xdr:to>
      <xdr:col>3</xdr:col>
      <xdr:colOff>1417320</xdr:colOff>
      <xdr:row>25</xdr:row>
      <xdr:rowOff>868680</xdr:rowOff>
    </xdr:to>
    <xdr:pic>
      <xdr:nvPicPr>
        <xdr:cNvPr id="4188131" name="Рисунок 346">
          <a:extLst>
            <a:ext uri="{FF2B5EF4-FFF2-40B4-BE49-F238E27FC236}">
              <a16:creationId xmlns:a16="http://schemas.microsoft.com/office/drawing/2014/main" xmlns="" id="{165F0DF6-116A-4D25-BD9B-293BB5BBE0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14198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129540</xdr:colOff>
      <xdr:row>16</xdr:row>
      <xdr:rowOff>38100</xdr:rowOff>
    </xdr:from>
    <xdr:to>
      <xdr:col>3</xdr:col>
      <xdr:colOff>1470660</xdr:colOff>
      <xdr:row>16</xdr:row>
      <xdr:rowOff>876300</xdr:rowOff>
    </xdr:to>
    <xdr:pic>
      <xdr:nvPicPr>
        <xdr:cNvPr id="4188132" name="Рисунок 539">
          <a:extLst>
            <a:ext uri="{FF2B5EF4-FFF2-40B4-BE49-F238E27FC236}">
              <a16:creationId xmlns:a16="http://schemas.microsoft.com/office/drawing/2014/main" xmlns="" id="{6C8AB2DF-44EE-4317-9305-14608B507D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43940" y="131597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198120</xdr:colOff>
      <xdr:row>14</xdr:row>
      <xdr:rowOff>45720</xdr:rowOff>
    </xdr:from>
    <xdr:to>
      <xdr:col>3</xdr:col>
      <xdr:colOff>1539240</xdr:colOff>
      <xdr:row>14</xdr:row>
      <xdr:rowOff>815340</xdr:rowOff>
    </xdr:to>
    <xdr:pic>
      <xdr:nvPicPr>
        <xdr:cNvPr id="4188133" name="Рисунок 540">
          <a:extLst>
            <a:ext uri="{FF2B5EF4-FFF2-40B4-BE49-F238E27FC236}">
              <a16:creationId xmlns:a16="http://schemas.microsoft.com/office/drawing/2014/main" xmlns="" id="{73B889B3-4BDD-4CC4-8A82-78CBD86A71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12520" y="11399520"/>
          <a:ext cx="134112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297180</xdr:colOff>
      <xdr:row>17</xdr:row>
      <xdr:rowOff>68580</xdr:rowOff>
    </xdr:from>
    <xdr:to>
      <xdr:col>3</xdr:col>
      <xdr:colOff>1638300</xdr:colOff>
      <xdr:row>17</xdr:row>
      <xdr:rowOff>838200</xdr:rowOff>
    </xdr:to>
    <xdr:pic>
      <xdr:nvPicPr>
        <xdr:cNvPr id="4188134" name="Рисунок 542">
          <a:extLst>
            <a:ext uri="{FF2B5EF4-FFF2-40B4-BE49-F238E27FC236}">
              <a16:creationId xmlns:a16="http://schemas.microsoft.com/office/drawing/2014/main" xmlns="" id="{4B7F4435-36E1-4B5C-9DA9-718CD0A053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1580" y="14074140"/>
          <a:ext cx="134112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594360</xdr:colOff>
      <xdr:row>18</xdr:row>
      <xdr:rowOff>45720</xdr:rowOff>
    </xdr:from>
    <xdr:to>
      <xdr:col>3</xdr:col>
      <xdr:colOff>1318260</xdr:colOff>
      <xdr:row>18</xdr:row>
      <xdr:rowOff>838200</xdr:rowOff>
    </xdr:to>
    <xdr:pic>
      <xdr:nvPicPr>
        <xdr:cNvPr id="4188135" name="Рисунок 50">
          <a:extLst>
            <a:ext uri="{FF2B5EF4-FFF2-40B4-BE49-F238E27FC236}">
              <a16:creationId xmlns:a16="http://schemas.microsoft.com/office/drawing/2014/main" xmlns="" id="{A7638197-CBA5-4F58-B187-52FE44B89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08760" y="14935200"/>
          <a:ext cx="72390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579120</xdr:colOff>
      <xdr:row>19</xdr:row>
      <xdr:rowOff>121920</xdr:rowOff>
    </xdr:from>
    <xdr:to>
      <xdr:col>3</xdr:col>
      <xdr:colOff>1348740</xdr:colOff>
      <xdr:row>19</xdr:row>
      <xdr:rowOff>1082040</xdr:rowOff>
    </xdr:to>
    <xdr:pic>
      <xdr:nvPicPr>
        <xdr:cNvPr id="4188136" name="Рисунок 51">
          <a:extLst>
            <a:ext uri="{FF2B5EF4-FFF2-40B4-BE49-F238E27FC236}">
              <a16:creationId xmlns:a16="http://schemas.microsoft.com/office/drawing/2014/main" xmlns="" id="{0AC9A9E2-D91C-4E3C-97F8-FC5AAC598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93520" y="15895320"/>
          <a:ext cx="769620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518160</xdr:colOff>
      <xdr:row>26</xdr:row>
      <xdr:rowOff>45720</xdr:rowOff>
    </xdr:from>
    <xdr:to>
      <xdr:col>3</xdr:col>
      <xdr:colOff>1264920</xdr:colOff>
      <xdr:row>27</xdr:row>
      <xdr:rowOff>845820</xdr:rowOff>
    </xdr:to>
    <xdr:pic>
      <xdr:nvPicPr>
        <xdr:cNvPr id="4188137" name="Рисунок 70">
          <a:extLst>
            <a:ext uri="{FF2B5EF4-FFF2-40B4-BE49-F238E27FC236}">
              <a16:creationId xmlns:a16="http://schemas.microsoft.com/office/drawing/2014/main" xmlns="" id="{13C4B49D-4036-41E7-9E95-C1FFCC519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32560" y="22318980"/>
          <a:ext cx="746760" cy="1684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495300</xdr:colOff>
      <xdr:row>28</xdr:row>
      <xdr:rowOff>114300</xdr:rowOff>
    </xdr:from>
    <xdr:to>
      <xdr:col>3</xdr:col>
      <xdr:colOff>1310640</xdr:colOff>
      <xdr:row>29</xdr:row>
      <xdr:rowOff>754380</xdr:rowOff>
    </xdr:to>
    <xdr:pic>
      <xdr:nvPicPr>
        <xdr:cNvPr id="4188138" name="Рисунок 71" descr="http://easylink.hafele.com/is-bin/intershop.static/WFS/HDE-INT-EasyLink_HDE-INT-Site/HDE-INT-EasyLink_HDE-INT/en_EN/Img/B/82/00862882_0.jpg">
          <a:extLst>
            <a:ext uri="{FF2B5EF4-FFF2-40B4-BE49-F238E27FC236}">
              <a16:creationId xmlns:a16="http://schemas.microsoft.com/office/drawing/2014/main" xmlns="" id="{2B2AD823-02B4-4CF5-B9E2-80CF7AE3E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09700" y="24155400"/>
          <a:ext cx="81534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548640</xdr:colOff>
      <xdr:row>30</xdr:row>
      <xdr:rowOff>106680</xdr:rowOff>
    </xdr:from>
    <xdr:to>
      <xdr:col>3</xdr:col>
      <xdr:colOff>1165860</xdr:colOff>
      <xdr:row>31</xdr:row>
      <xdr:rowOff>800100</xdr:rowOff>
    </xdr:to>
    <xdr:pic>
      <xdr:nvPicPr>
        <xdr:cNvPr id="4188139" name="Рисунок 72" descr="http://www.hafele-shop.com/upload/iblock/7c9/7c9c376ac1d46e0f243d836f6385a290.jpg">
          <a:extLst>
            <a:ext uri="{FF2B5EF4-FFF2-40B4-BE49-F238E27FC236}">
              <a16:creationId xmlns:a16="http://schemas.microsoft.com/office/drawing/2014/main" xmlns="" id="{81E58DD7-D127-4E78-9B81-F34C0E61C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7669" r="39728"/>
        <a:stretch>
          <a:fillRect/>
        </a:stretch>
      </xdr:blipFill>
      <xdr:spPr bwMode="auto">
        <a:xfrm>
          <a:off x="1463040" y="25915620"/>
          <a:ext cx="617220" cy="1577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327660</xdr:rowOff>
    </xdr:to>
    <xdr:pic>
      <xdr:nvPicPr>
        <xdr:cNvPr id="4188140" name="Рисунок 32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xmlns="" id="{1F47F8A4-9DB7-47AC-A785-2AA4CE0C0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188141" name="Рисунок 33" descr="http://intranet.hkg.hafele.corp/international/bilder/Haefele_Logo_4c_CMYK_n_2mm.png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00053FA6-A86A-4143-9435-1104CD7C7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6</xdr:row>
      <xdr:rowOff>0</xdr:rowOff>
    </xdr:from>
    <xdr:to>
      <xdr:col>3</xdr:col>
      <xdr:colOff>1417320</xdr:colOff>
      <xdr:row>6</xdr:row>
      <xdr:rowOff>0</xdr:rowOff>
    </xdr:to>
    <xdr:pic>
      <xdr:nvPicPr>
        <xdr:cNvPr id="4205173" name="Рисунок 165">
          <a:extLst>
            <a:ext uri="{FF2B5EF4-FFF2-40B4-BE49-F238E27FC236}">
              <a16:creationId xmlns:a16="http://schemas.microsoft.com/office/drawing/2014/main" xmlns="" id="{2EE9D359-5AB9-4D4B-AF4D-4DBCE71A30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4282440"/>
          <a:ext cx="1341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6</xdr:row>
      <xdr:rowOff>45720</xdr:rowOff>
    </xdr:from>
    <xdr:to>
      <xdr:col>3</xdr:col>
      <xdr:colOff>1363980</xdr:colOff>
      <xdr:row>6</xdr:row>
      <xdr:rowOff>822960</xdr:rowOff>
    </xdr:to>
    <xdr:pic>
      <xdr:nvPicPr>
        <xdr:cNvPr id="4205174" name="Рисунок 166">
          <a:extLst>
            <a:ext uri="{FF2B5EF4-FFF2-40B4-BE49-F238E27FC236}">
              <a16:creationId xmlns:a16="http://schemas.microsoft.com/office/drawing/2014/main" xmlns="" id="{DD592C4A-26C7-4DC7-98E8-C677FBF2E1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4328160"/>
          <a:ext cx="12877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7</xdr:row>
      <xdr:rowOff>0</xdr:rowOff>
    </xdr:from>
    <xdr:to>
      <xdr:col>3</xdr:col>
      <xdr:colOff>1417320</xdr:colOff>
      <xdr:row>7</xdr:row>
      <xdr:rowOff>0</xdr:rowOff>
    </xdr:to>
    <xdr:pic>
      <xdr:nvPicPr>
        <xdr:cNvPr id="4205175" name="Рисунок 167">
          <a:extLst>
            <a:ext uri="{FF2B5EF4-FFF2-40B4-BE49-F238E27FC236}">
              <a16:creationId xmlns:a16="http://schemas.microsoft.com/office/drawing/2014/main" xmlns="" id="{9C2DDC08-8E28-4B7B-842D-FDF14179CF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5166360"/>
          <a:ext cx="1341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85165</xdr:colOff>
      <xdr:row>7</xdr:row>
      <xdr:rowOff>18826</xdr:rowOff>
    </xdr:from>
    <xdr:to>
      <xdr:col>3</xdr:col>
      <xdr:colOff>1403425</xdr:colOff>
      <xdr:row>7</xdr:row>
      <xdr:rowOff>788446</xdr:rowOff>
    </xdr:to>
    <xdr:pic>
      <xdr:nvPicPr>
        <xdr:cNvPr id="4205176" name="Рисунок 168">
          <a:extLst>
            <a:ext uri="{FF2B5EF4-FFF2-40B4-BE49-F238E27FC236}">
              <a16:creationId xmlns:a16="http://schemas.microsoft.com/office/drawing/2014/main" xmlns="" id="{BC9F9FF1-D68D-45F2-AB9B-02F3DCA3BE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9565" y="5209391"/>
          <a:ext cx="131826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8</xdr:row>
      <xdr:rowOff>45720</xdr:rowOff>
    </xdr:from>
    <xdr:to>
      <xdr:col>3</xdr:col>
      <xdr:colOff>1348740</xdr:colOff>
      <xdr:row>8</xdr:row>
      <xdr:rowOff>822960</xdr:rowOff>
    </xdr:to>
    <xdr:pic>
      <xdr:nvPicPr>
        <xdr:cNvPr id="4205177" name="Рисунок 170">
          <a:extLst>
            <a:ext uri="{FF2B5EF4-FFF2-40B4-BE49-F238E27FC236}">
              <a16:creationId xmlns:a16="http://schemas.microsoft.com/office/drawing/2014/main" xmlns="" id="{CB5705CF-1350-4F2E-9044-0FEC783606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6096000"/>
          <a:ext cx="127254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9</xdr:row>
      <xdr:rowOff>38100</xdr:rowOff>
    </xdr:from>
    <xdr:to>
      <xdr:col>3</xdr:col>
      <xdr:colOff>1417320</xdr:colOff>
      <xdr:row>9</xdr:row>
      <xdr:rowOff>876300</xdr:rowOff>
    </xdr:to>
    <xdr:pic>
      <xdr:nvPicPr>
        <xdr:cNvPr id="4205178" name="Рисунок 172">
          <a:extLst>
            <a:ext uri="{FF2B5EF4-FFF2-40B4-BE49-F238E27FC236}">
              <a16:creationId xmlns:a16="http://schemas.microsoft.com/office/drawing/2014/main" xmlns="" id="{0CAF97F2-01D0-4ACA-B659-B125AC92AED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69723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60960</xdr:colOff>
      <xdr:row>10</xdr:row>
      <xdr:rowOff>38100</xdr:rowOff>
    </xdr:from>
    <xdr:to>
      <xdr:col>3</xdr:col>
      <xdr:colOff>2019300</xdr:colOff>
      <xdr:row>10</xdr:row>
      <xdr:rowOff>876300</xdr:rowOff>
    </xdr:to>
    <xdr:pic>
      <xdr:nvPicPr>
        <xdr:cNvPr id="4205179" name="Рисунок 173">
          <a:extLst>
            <a:ext uri="{FF2B5EF4-FFF2-40B4-BE49-F238E27FC236}">
              <a16:creationId xmlns:a16="http://schemas.microsoft.com/office/drawing/2014/main" xmlns="" id="{511BCBAE-0913-463B-B7DA-D0C76B1D03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7856220"/>
          <a:ext cx="195834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11</xdr:row>
      <xdr:rowOff>45720</xdr:rowOff>
    </xdr:from>
    <xdr:to>
      <xdr:col>3</xdr:col>
      <xdr:colOff>1417320</xdr:colOff>
      <xdr:row>11</xdr:row>
      <xdr:rowOff>1203960</xdr:rowOff>
    </xdr:to>
    <xdr:pic>
      <xdr:nvPicPr>
        <xdr:cNvPr id="4205180" name="Рисунок 174">
          <a:extLst>
            <a:ext uri="{FF2B5EF4-FFF2-40B4-BE49-F238E27FC236}">
              <a16:creationId xmlns:a16="http://schemas.microsoft.com/office/drawing/2014/main" xmlns="" id="{3A4F9155-9F30-412A-A50F-BD3CD37520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87477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12</xdr:row>
      <xdr:rowOff>45720</xdr:rowOff>
    </xdr:from>
    <xdr:to>
      <xdr:col>3</xdr:col>
      <xdr:colOff>1417320</xdr:colOff>
      <xdr:row>12</xdr:row>
      <xdr:rowOff>1203960</xdr:rowOff>
    </xdr:to>
    <xdr:pic>
      <xdr:nvPicPr>
        <xdr:cNvPr id="4205181" name="Рисунок 175">
          <a:extLst>
            <a:ext uri="{FF2B5EF4-FFF2-40B4-BE49-F238E27FC236}">
              <a16:creationId xmlns:a16="http://schemas.microsoft.com/office/drawing/2014/main" xmlns="" id="{4F193D34-7368-434B-9444-E05815C1A7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96316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13</xdr:row>
      <xdr:rowOff>45720</xdr:rowOff>
    </xdr:from>
    <xdr:to>
      <xdr:col>3</xdr:col>
      <xdr:colOff>1417320</xdr:colOff>
      <xdr:row>13</xdr:row>
      <xdr:rowOff>1196340</xdr:rowOff>
    </xdr:to>
    <xdr:pic>
      <xdr:nvPicPr>
        <xdr:cNvPr id="4205182" name="Рисунок 176">
          <a:extLst>
            <a:ext uri="{FF2B5EF4-FFF2-40B4-BE49-F238E27FC236}">
              <a16:creationId xmlns:a16="http://schemas.microsoft.com/office/drawing/2014/main" xmlns="" id="{1B0F5C0D-6F7F-40B5-8A02-B6D4EEBC37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05156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14</xdr:row>
      <xdr:rowOff>45720</xdr:rowOff>
    </xdr:from>
    <xdr:to>
      <xdr:col>3</xdr:col>
      <xdr:colOff>1417320</xdr:colOff>
      <xdr:row>14</xdr:row>
      <xdr:rowOff>1203960</xdr:rowOff>
    </xdr:to>
    <xdr:pic>
      <xdr:nvPicPr>
        <xdr:cNvPr id="4205183" name="Рисунок 177">
          <a:extLst>
            <a:ext uri="{FF2B5EF4-FFF2-40B4-BE49-F238E27FC236}">
              <a16:creationId xmlns:a16="http://schemas.microsoft.com/office/drawing/2014/main" xmlns="" id="{B9119622-2BD2-48F1-8694-9280A67FC7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13995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15</xdr:row>
      <xdr:rowOff>45720</xdr:rowOff>
    </xdr:from>
    <xdr:to>
      <xdr:col>3</xdr:col>
      <xdr:colOff>1417320</xdr:colOff>
      <xdr:row>15</xdr:row>
      <xdr:rowOff>1196340</xdr:rowOff>
    </xdr:to>
    <xdr:pic>
      <xdr:nvPicPr>
        <xdr:cNvPr id="4205184" name="Рисунок 178">
          <a:extLst>
            <a:ext uri="{FF2B5EF4-FFF2-40B4-BE49-F238E27FC236}">
              <a16:creationId xmlns:a16="http://schemas.microsoft.com/office/drawing/2014/main" xmlns="" id="{B78DD0F0-737D-4701-9C56-D8C8FA731C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22834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16</xdr:row>
      <xdr:rowOff>45720</xdr:rowOff>
    </xdr:from>
    <xdr:to>
      <xdr:col>3</xdr:col>
      <xdr:colOff>1417320</xdr:colOff>
      <xdr:row>16</xdr:row>
      <xdr:rowOff>1203960</xdr:rowOff>
    </xdr:to>
    <xdr:pic>
      <xdr:nvPicPr>
        <xdr:cNvPr id="4205185" name="Рисунок 179">
          <a:extLst>
            <a:ext uri="{FF2B5EF4-FFF2-40B4-BE49-F238E27FC236}">
              <a16:creationId xmlns:a16="http://schemas.microsoft.com/office/drawing/2014/main" xmlns="" id="{2B440992-B6FD-4456-94EE-41032A12C1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31673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17</xdr:row>
      <xdr:rowOff>45720</xdr:rowOff>
    </xdr:from>
    <xdr:to>
      <xdr:col>3</xdr:col>
      <xdr:colOff>1417320</xdr:colOff>
      <xdr:row>17</xdr:row>
      <xdr:rowOff>1203960</xdr:rowOff>
    </xdr:to>
    <xdr:pic>
      <xdr:nvPicPr>
        <xdr:cNvPr id="4205186" name="Рисунок 180">
          <a:extLst>
            <a:ext uri="{FF2B5EF4-FFF2-40B4-BE49-F238E27FC236}">
              <a16:creationId xmlns:a16="http://schemas.microsoft.com/office/drawing/2014/main" xmlns="" id="{37DB62A0-F5D2-4FE6-810D-6CEA03CDAC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40512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24</xdr:row>
      <xdr:rowOff>45720</xdr:rowOff>
    </xdr:from>
    <xdr:to>
      <xdr:col>3</xdr:col>
      <xdr:colOff>1417320</xdr:colOff>
      <xdr:row>24</xdr:row>
      <xdr:rowOff>1196340</xdr:rowOff>
    </xdr:to>
    <xdr:pic>
      <xdr:nvPicPr>
        <xdr:cNvPr id="4205187" name="Рисунок 181">
          <a:extLst>
            <a:ext uri="{FF2B5EF4-FFF2-40B4-BE49-F238E27FC236}">
              <a16:creationId xmlns:a16="http://schemas.microsoft.com/office/drawing/2014/main" xmlns="" id="{3DDC8C00-1990-4A2F-836E-9C6E6E1623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02387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25</xdr:row>
      <xdr:rowOff>45720</xdr:rowOff>
    </xdr:from>
    <xdr:to>
      <xdr:col>3</xdr:col>
      <xdr:colOff>1417320</xdr:colOff>
      <xdr:row>25</xdr:row>
      <xdr:rowOff>1196340</xdr:rowOff>
    </xdr:to>
    <xdr:pic>
      <xdr:nvPicPr>
        <xdr:cNvPr id="4205188" name="Рисунок 182">
          <a:extLst>
            <a:ext uri="{FF2B5EF4-FFF2-40B4-BE49-F238E27FC236}">
              <a16:creationId xmlns:a16="http://schemas.microsoft.com/office/drawing/2014/main" xmlns="" id="{4C08E231-C089-4D5C-A659-7BE4CE4092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11226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26</xdr:row>
      <xdr:rowOff>45720</xdr:rowOff>
    </xdr:from>
    <xdr:to>
      <xdr:col>3</xdr:col>
      <xdr:colOff>1417320</xdr:colOff>
      <xdr:row>26</xdr:row>
      <xdr:rowOff>1196340</xdr:rowOff>
    </xdr:to>
    <xdr:pic>
      <xdr:nvPicPr>
        <xdr:cNvPr id="4205189" name="Рисунок 183">
          <a:extLst>
            <a:ext uri="{FF2B5EF4-FFF2-40B4-BE49-F238E27FC236}">
              <a16:creationId xmlns:a16="http://schemas.microsoft.com/office/drawing/2014/main" xmlns="" id="{745836DF-9A2B-4AEE-9552-1E26CF087E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20065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27</xdr:row>
      <xdr:rowOff>45720</xdr:rowOff>
    </xdr:from>
    <xdr:to>
      <xdr:col>3</xdr:col>
      <xdr:colOff>1417320</xdr:colOff>
      <xdr:row>27</xdr:row>
      <xdr:rowOff>1203960</xdr:rowOff>
    </xdr:to>
    <xdr:pic>
      <xdr:nvPicPr>
        <xdr:cNvPr id="4205190" name="Рисунок 184">
          <a:extLst>
            <a:ext uri="{FF2B5EF4-FFF2-40B4-BE49-F238E27FC236}">
              <a16:creationId xmlns:a16="http://schemas.microsoft.com/office/drawing/2014/main" xmlns="" id="{B6564F52-F91B-40F1-AE4F-5CBEA0A9369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28904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19</xdr:row>
      <xdr:rowOff>45720</xdr:rowOff>
    </xdr:from>
    <xdr:to>
      <xdr:col>3</xdr:col>
      <xdr:colOff>1417320</xdr:colOff>
      <xdr:row>19</xdr:row>
      <xdr:rowOff>1196340</xdr:rowOff>
    </xdr:to>
    <xdr:pic>
      <xdr:nvPicPr>
        <xdr:cNvPr id="4205191" name="Рисунок 185">
          <a:extLst>
            <a:ext uri="{FF2B5EF4-FFF2-40B4-BE49-F238E27FC236}">
              <a16:creationId xmlns:a16="http://schemas.microsoft.com/office/drawing/2014/main" xmlns="" id="{FB2A2470-216D-46DD-B26C-DBCD23D87A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58191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20</xdr:row>
      <xdr:rowOff>45720</xdr:rowOff>
    </xdr:from>
    <xdr:to>
      <xdr:col>3</xdr:col>
      <xdr:colOff>1417320</xdr:colOff>
      <xdr:row>20</xdr:row>
      <xdr:rowOff>1203960</xdr:rowOff>
    </xdr:to>
    <xdr:pic>
      <xdr:nvPicPr>
        <xdr:cNvPr id="4205192" name="Рисунок 186">
          <a:extLst>
            <a:ext uri="{FF2B5EF4-FFF2-40B4-BE49-F238E27FC236}">
              <a16:creationId xmlns:a16="http://schemas.microsoft.com/office/drawing/2014/main" xmlns="" id="{79CF6688-9184-4289-A238-9D7B3CA294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67030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21</xdr:row>
      <xdr:rowOff>45720</xdr:rowOff>
    </xdr:from>
    <xdr:to>
      <xdr:col>3</xdr:col>
      <xdr:colOff>1417320</xdr:colOff>
      <xdr:row>21</xdr:row>
      <xdr:rowOff>1203960</xdr:rowOff>
    </xdr:to>
    <xdr:pic>
      <xdr:nvPicPr>
        <xdr:cNvPr id="4205193" name="Рисунок 187">
          <a:extLst>
            <a:ext uri="{FF2B5EF4-FFF2-40B4-BE49-F238E27FC236}">
              <a16:creationId xmlns:a16="http://schemas.microsoft.com/office/drawing/2014/main" xmlns="" id="{B52E4E55-CF81-430F-A72F-6FD6AD8D07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75869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22</xdr:row>
      <xdr:rowOff>45720</xdr:rowOff>
    </xdr:from>
    <xdr:to>
      <xdr:col>3</xdr:col>
      <xdr:colOff>1417320</xdr:colOff>
      <xdr:row>22</xdr:row>
      <xdr:rowOff>1203960</xdr:rowOff>
    </xdr:to>
    <xdr:pic>
      <xdr:nvPicPr>
        <xdr:cNvPr id="4205194" name="Рисунок 188">
          <a:extLst>
            <a:ext uri="{FF2B5EF4-FFF2-40B4-BE49-F238E27FC236}">
              <a16:creationId xmlns:a16="http://schemas.microsoft.com/office/drawing/2014/main" xmlns="" id="{F197435C-0967-4A67-AFEE-F3667EF372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84708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23</xdr:row>
      <xdr:rowOff>45720</xdr:rowOff>
    </xdr:from>
    <xdr:to>
      <xdr:col>3</xdr:col>
      <xdr:colOff>1417320</xdr:colOff>
      <xdr:row>23</xdr:row>
      <xdr:rowOff>1203960</xdr:rowOff>
    </xdr:to>
    <xdr:pic>
      <xdr:nvPicPr>
        <xdr:cNvPr id="4205195" name="Рисунок 189">
          <a:extLst>
            <a:ext uri="{FF2B5EF4-FFF2-40B4-BE49-F238E27FC236}">
              <a16:creationId xmlns:a16="http://schemas.microsoft.com/office/drawing/2014/main" xmlns="" id="{71A5AD9C-4F6A-488D-95CF-F56AFBA44C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93548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24</xdr:row>
      <xdr:rowOff>45720</xdr:rowOff>
    </xdr:from>
    <xdr:to>
      <xdr:col>3</xdr:col>
      <xdr:colOff>1417320</xdr:colOff>
      <xdr:row>24</xdr:row>
      <xdr:rowOff>1196340</xdr:rowOff>
    </xdr:to>
    <xdr:pic>
      <xdr:nvPicPr>
        <xdr:cNvPr id="4205196" name="Рисунок 190">
          <a:extLst>
            <a:ext uri="{FF2B5EF4-FFF2-40B4-BE49-F238E27FC236}">
              <a16:creationId xmlns:a16="http://schemas.microsoft.com/office/drawing/2014/main" xmlns="" id="{6021D97D-571C-4948-98B7-F9DF0C4197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02387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28</xdr:row>
      <xdr:rowOff>45720</xdr:rowOff>
    </xdr:from>
    <xdr:to>
      <xdr:col>3</xdr:col>
      <xdr:colOff>1417320</xdr:colOff>
      <xdr:row>28</xdr:row>
      <xdr:rowOff>1196340</xdr:rowOff>
    </xdr:to>
    <xdr:pic>
      <xdr:nvPicPr>
        <xdr:cNvPr id="4205197" name="Рисунок 191">
          <a:extLst>
            <a:ext uri="{FF2B5EF4-FFF2-40B4-BE49-F238E27FC236}">
              <a16:creationId xmlns:a16="http://schemas.microsoft.com/office/drawing/2014/main" xmlns="" id="{638F399A-1A1C-416B-A1DE-AA0F19FDD5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37744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29</xdr:row>
      <xdr:rowOff>45720</xdr:rowOff>
    </xdr:from>
    <xdr:to>
      <xdr:col>3</xdr:col>
      <xdr:colOff>1417320</xdr:colOff>
      <xdr:row>29</xdr:row>
      <xdr:rowOff>1196340</xdr:rowOff>
    </xdr:to>
    <xdr:pic>
      <xdr:nvPicPr>
        <xdr:cNvPr id="4205198" name="Рисунок 192">
          <a:extLst>
            <a:ext uri="{FF2B5EF4-FFF2-40B4-BE49-F238E27FC236}">
              <a16:creationId xmlns:a16="http://schemas.microsoft.com/office/drawing/2014/main" xmlns="" id="{FE700B80-5F95-4A47-8888-C841057619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46583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30</xdr:row>
      <xdr:rowOff>45720</xdr:rowOff>
    </xdr:from>
    <xdr:to>
      <xdr:col>3</xdr:col>
      <xdr:colOff>1417320</xdr:colOff>
      <xdr:row>30</xdr:row>
      <xdr:rowOff>1196340</xdr:rowOff>
    </xdr:to>
    <xdr:pic>
      <xdr:nvPicPr>
        <xdr:cNvPr id="4205199" name="Рисунок 193">
          <a:extLst>
            <a:ext uri="{FF2B5EF4-FFF2-40B4-BE49-F238E27FC236}">
              <a16:creationId xmlns:a16="http://schemas.microsoft.com/office/drawing/2014/main" xmlns="" id="{491A7BF5-C135-458B-BDDB-FD815E8C0E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55422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31</xdr:row>
      <xdr:rowOff>45720</xdr:rowOff>
    </xdr:from>
    <xdr:to>
      <xdr:col>3</xdr:col>
      <xdr:colOff>1417320</xdr:colOff>
      <xdr:row>31</xdr:row>
      <xdr:rowOff>1196340</xdr:rowOff>
    </xdr:to>
    <xdr:pic>
      <xdr:nvPicPr>
        <xdr:cNvPr id="4205200" name="Рисунок 194">
          <a:extLst>
            <a:ext uri="{FF2B5EF4-FFF2-40B4-BE49-F238E27FC236}">
              <a16:creationId xmlns:a16="http://schemas.microsoft.com/office/drawing/2014/main" xmlns="" id="{B1AD5015-A6BB-405C-87D0-1C8D7F09F5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64261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32</xdr:row>
      <xdr:rowOff>45720</xdr:rowOff>
    </xdr:from>
    <xdr:to>
      <xdr:col>3</xdr:col>
      <xdr:colOff>1417320</xdr:colOff>
      <xdr:row>32</xdr:row>
      <xdr:rowOff>1196340</xdr:rowOff>
    </xdr:to>
    <xdr:pic>
      <xdr:nvPicPr>
        <xdr:cNvPr id="4205201" name="Рисунок 195">
          <a:extLst>
            <a:ext uri="{FF2B5EF4-FFF2-40B4-BE49-F238E27FC236}">
              <a16:creationId xmlns:a16="http://schemas.microsoft.com/office/drawing/2014/main" xmlns="" id="{ED2163FE-93B8-460C-9576-5FD9B751F5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73100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33</xdr:row>
      <xdr:rowOff>45720</xdr:rowOff>
    </xdr:from>
    <xdr:to>
      <xdr:col>3</xdr:col>
      <xdr:colOff>1417320</xdr:colOff>
      <xdr:row>33</xdr:row>
      <xdr:rowOff>1196340</xdr:rowOff>
    </xdr:to>
    <xdr:pic>
      <xdr:nvPicPr>
        <xdr:cNvPr id="4205202" name="Рисунок 196">
          <a:extLst>
            <a:ext uri="{FF2B5EF4-FFF2-40B4-BE49-F238E27FC236}">
              <a16:creationId xmlns:a16="http://schemas.microsoft.com/office/drawing/2014/main" xmlns="" id="{82DA3066-893E-4516-8D81-FC7D7256AC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81940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34</xdr:row>
      <xdr:rowOff>0</xdr:rowOff>
    </xdr:from>
    <xdr:to>
      <xdr:col>3</xdr:col>
      <xdr:colOff>1417320</xdr:colOff>
      <xdr:row>34</xdr:row>
      <xdr:rowOff>0</xdr:rowOff>
    </xdr:to>
    <xdr:pic>
      <xdr:nvPicPr>
        <xdr:cNvPr id="4205203" name="Рисунок 197">
          <a:extLst>
            <a:ext uri="{FF2B5EF4-FFF2-40B4-BE49-F238E27FC236}">
              <a16:creationId xmlns:a16="http://schemas.microsoft.com/office/drawing/2014/main" xmlns="" id="{850598F1-CF68-4C44-ACA9-5F5C0E7624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9032200"/>
          <a:ext cx="1341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34</xdr:row>
      <xdr:rowOff>45720</xdr:rowOff>
    </xdr:from>
    <xdr:to>
      <xdr:col>3</xdr:col>
      <xdr:colOff>1417320</xdr:colOff>
      <xdr:row>34</xdr:row>
      <xdr:rowOff>1196340</xdr:rowOff>
    </xdr:to>
    <xdr:pic>
      <xdr:nvPicPr>
        <xdr:cNvPr id="4205204" name="Рисунок 198">
          <a:extLst>
            <a:ext uri="{FF2B5EF4-FFF2-40B4-BE49-F238E27FC236}">
              <a16:creationId xmlns:a16="http://schemas.microsoft.com/office/drawing/2014/main" xmlns="" id="{47F4802C-48B3-4BCD-AD70-01F1D17501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90779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35</xdr:row>
      <xdr:rowOff>45720</xdr:rowOff>
    </xdr:from>
    <xdr:to>
      <xdr:col>3</xdr:col>
      <xdr:colOff>1417320</xdr:colOff>
      <xdr:row>35</xdr:row>
      <xdr:rowOff>1196340</xdr:rowOff>
    </xdr:to>
    <xdr:pic>
      <xdr:nvPicPr>
        <xdr:cNvPr id="4205205" name="Рисунок 199">
          <a:extLst>
            <a:ext uri="{FF2B5EF4-FFF2-40B4-BE49-F238E27FC236}">
              <a16:creationId xmlns:a16="http://schemas.microsoft.com/office/drawing/2014/main" xmlns="" id="{E6BACCAB-2E49-46C8-BA19-37307663B7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99618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36</xdr:row>
      <xdr:rowOff>45720</xdr:rowOff>
    </xdr:from>
    <xdr:to>
      <xdr:col>3</xdr:col>
      <xdr:colOff>1417320</xdr:colOff>
      <xdr:row>36</xdr:row>
      <xdr:rowOff>1196340</xdr:rowOff>
    </xdr:to>
    <xdr:pic>
      <xdr:nvPicPr>
        <xdr:cNvPr id="4205206" name="Рисунок 200">
          <a:extLst>
            <a:ext uri="{FF2B5EF4-FFF2-40B4-BE49-F238E27FC236}">
              <a16:creationId xmlns:a16="http://schemas.microsoft.com/office/drawing/2014/main" xmlns="" id="{1C9A7C0C-4107-4CE6-B70F-EC225126A9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08457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37</xdr:row>
      <xdr:rowOff>45720</xdr:rowOff>
    </xdr:from>
    <xdr:to>
      <xdr:col>3</xdr:col>
      <xdr:colOff>1417320</xdr:colOff>
      <xdr:row>37</xdr:row>
      <xdr:rowOff>1203960</xdr:rowOff>
    </xdr:to>
    <xdr:pic>
      <xdr:nvPicPr>
        <xdr:cNvPr id="4205207" name="Рисунок 201">
          <a:extLst>
            <a:ext uri="{FF2B5EF4-FFF2-40B4-BE49-F238E27FC236}">
              <a16:creationId xmlns:a16="http://schemas.microsoft.com/office/drawing/2014/main" xmlns="" id="{5BC8EB98-E877-42A1-B4E8-513F60F138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17296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38</xdr:row>
      <xdr:rowOff>45720</xdr:rowOff>
    </xdr:from>
    <xdr:to>
      <xdr:col>3</xdr:col>
      <xdr:colOff>1417320</xdr:colOff>
      <xdr:row>38</xdr:row>
      <xdr:rowOff>1196340</xdr:rowOff>
    </xdr:to>
    <xdr:pic>
      <xdr:nvPicPr>
        <xdr:cNvPr id="4205208" name="Рисунок 202">
          <a:extLst>
            <a:ext uri="{FF2B5EF4-FFF2-40B4-BE49-F238E27FC236}">
              <a16:creationId xmlns:a16="http://schemas.microsoft.com/office/drawing/2014/main" xmlns="" id="{A2932C41-21B4-4682-BB2D-9EC9F14246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26136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39</xdr:row>
      <xdr:rowOff>45720</xdr:rowOff>
    </xdr:from>
    <xdr:to>
      <xdr:col>3</xdr:col>
      <xdr:colOff>1417320</xdr:colOff>
      <xdr:row>39</xdr:row>
      <xdr:rowOff>1196340</xdr:rowOff>
    </xdr:to>
    <xdr:pic>
      <xdr:nvPicPr>
        <xdr:cNvPr id="4205209" name="Рисунок 203">
          <a:extLst>
            <a:ext uri="{FF2B5EF4-FFF2-40B4-BE49-F238E27FC236}">
              <a16:creationId xmlns:a16="http://schemas.microsoft.com/office/drawing/2014/main" xmlns="" id="{25D93AF8-AA4A-4222-A2E3-5CC7487C1F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34975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40</xdr:row>
      <xdr:rowOff>0</xdr:rowOff>
    </xdr:from>
    <xdr:to>
      <xdr:col>3</xdr:col>
      <xdr:colOff>1417320</xdr:colOff>
      <xdr:row>40</xdr:row>
      <xdr:rowOff>0</xdr:rowOff>
    </xdr:to>
    <xdr:pic>
      <xdr:nvPicPr>
        <xdr:cNvPr id="4205210" name="Рисунок 205">
          <a:extLst>
            <a:ext uri="{FF2B5EF4-FFF2-40B4-BE49-F238E27FC236}">
              <a16:creationId xmlns:a16="http://schemas.microsoft.com/office/drawing/2014/main" xmlns="" id="{456BD670-DD21-47D1-8B87-F861E18277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4335720"/>
          <a:ext cx="1341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40</xdr:row>
      <xdr:rowOff>45720</xdr:rowOff>
    </xdr:from>
    <xdr:to>
      <xdr:col>3</xdr:col>
      <xdr:colOff>1417320</xdr:colOff>
      <xdr:row>40</xdr:row>
      <xdr:rowOff>1203960</xdr:rowOff>
    </xdr:to>
    <xdr:pic>
      <xdr:nvPicPr>
        <xdr:cNvPr id="4205211" name="Рисунок 206">
          <a:extLst>
            <a:ext uri="{FF2B5EF4-FFF2-40B4-BE49-F238E27FC236}">
              <a16:creationId xmlns:a16="http://schemas.microsoft.com/office/drawing/2014/main" xmlns="" id="{5B95E151-9C22-49A1-B84C-C906C7BD61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43814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41</xdr:row>
      <xdr:rowOff>0</xdr:rowOff>
    </xdr:from>
    <xdr:to>
      <xdr:col>3</xdr:col>
      <xdr:colOff>1417320</xdr:colOff>
      <xdr:row>41</xdr:row>
      <xdr:rowOff>0</xdr:rowOff>
    </xdr:to>
    <xdr:pic>
      <xdr:nvPicPr>
        <xdr:cNvPr id="4205212" name="Рисунок 207">
          <a:extLst>
            <a:ext uri="{FF2B5EF4-FFF2-40B4-BE49-F238E27FC236}">
              <a16:creationId xmlns:a16="http://schemas.microsoft.com/office/drawing/2014/main" xmlns="" id="{F03AEC63-FAF8-462E-97E8-8D72966B5E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5219640"/>
          <a:ext cx="1341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41</xdr:row>
      <xdr:rowOff>45720</xdr:rowOff>
    </xdr:from>
    <xdr:to>
      <xdr:col>3</xdr:col>
      <xdr:colOff>1417320</xdr:colOff>
      <xdr:row>41</xdr:row>
      <xdr:rowOff>1203960</xdr:rowOff>
    </xdr:to>
    <xdr:pic>
      <xdr:nvPicPr>
        <xdr:cNvPr id="4205213" name="Рисунок 208">
          <a:extLst>
            <a:ext uri="{FF2B5EF4-FFF2-40B4-BE49-F238E27FC236}">
              <a16:creationId xmlns:a16="http://schemas.microsoft.com/office/drawing/2014/main" xmlns="" id="{A12FBB91-44CE-450B-A58B-0DF81711DE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52653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42</xdr:row>
      <xdr:rowOff>45720</xdr:rowOff>
    </xdr:from>
    <xdr:to>
      <xdr:col>3</xdr:col>
      <xdr:colOff>1417320</xdr:colOff>
      <xdr:row>42</xdr:row>
      <xdr:rowOff>1196340</xdr:rowOff>
    </xdr:to>
    <xdr:pic>
      <xdr:nvPicPr>
        <xdr:cNvPr id="4205214" name="Рисунок 209">
          <a:extLst>
            <a:ext uri="{FF2B5EF4-FFF2-40B4-BE49-F238E27FC236}">
              <a16:creationId xmlns:a16="http://schemas.microsoft.com/office/drawing/2014/main" xmlns="" id="{BCFF7085-2F5B-470F-B3E7-6A8B3FFE5F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614928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43</xdr:row>
      <xdr:rowOff>45720</xdr:rowOff>
    </xdr:from>
    <xdr:to>
      <xdr:col>3</xdr:col>
      <xdr:colOff>1417320</xdr:colOff>
      <xdr:row>43</xdr:row>
      <xdr:rowOff>1203960</xdr:rowOff>
    </xdr:to>
    <xdr:pic>
      <xdr:nvPicPr>
        <xdr:cNvPr id="4205215" name="Рисунок 210">
          <a:extLst>
            <a:ext uri="{FF2B5EF4-FFF2-40B4-BE49-F238E27FC236}">
              <a16:creationId xmlns:a16="http://schemas.microsoft.com/office/drawing/2014/main" xmlns="" id="{6D699181-CF1A-44D3-B991-26F99DACD0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703320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44</xdr:row>
      <xdr:rowOff>45720</xdr:rowOff>
    </xdr:from>
    <xdr:to>
      <xdr:col>3</xdr:col>
      <xdr:colOff>1417320</xdr:colOff>
      <xdr:row>44</xdr:row>
      <xdr:rowOff>1196340</xdr:rowOff>
    </xdr:to>
    <xdr:pic>
      <xdr:nvPicPr>
        <xdr:cNvPr id="4205216" name="Рисунок 211">
          <a:extLst>
            <a:ext uri="{FF2B5EF4-FFF2-40B4-BE49-F238E27FC236}">
              <a16:creationId xmlns:a16="http://schemas.microsoft.com/office/drawing/2014/main" xmlns="" id="{F3DABBB5-359C-47DB-A4B9-8C01381BB4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791712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45</xdr:row>
      <xdr:rowOff>45720</xdr:rowOff>
    </xdr:from>
    <xdr:to>
      <xdr:col>3</xdr:col>
      <xdr:colOff>1417320</xdr:colOff>
      <xdr:row>45</xdr:row>
      <xdr:rowOff>1196340</xdr:rowOff>
    </xdr:to>
    <xdr:pic>
      <xdr:nvPicPr>
        <xdr:cNvPr id="4205217" name="Рисунок 212">
          <a:extLst>
            <a:ext uri="{FF2B5EF4-FFF2-40B4-BE49-F238E27FC236}">
              <a16:creationId xmlns:a16="http://schemas.microsoft.com/office/drawing/2014/main" xmlns="" id="{010818BA-30A1-436B-AA3E-9DBCC9036A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880104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76200</xdr:colOff>
      <xdr:row>46</xdr:row>
      <xdr:rowOff>45720</xdr:rowOff>
    </xdr:from>
    <xdr:to>
      <xdr:col>3</xdr:col>
      <xdr:colOff>1417320</xdr:colOff>
      <xdr:row>46</xdr:row>
      <xdr:rowOff>1188720</xdr:rowOff>
    </xdr:to>
    <xdr:pic>
      <xdr:nvPicPr>
        <xdr:cNvPr id="4205218" name="Рисунок 213">
          <a:extLst>
            <a:ext uri="{FF2B5EF4-FFF2-40B4-BE49-F238E27FC236}">
              <a16:creationId xmlns:a16="http://schemas.microsoft.com/office/drawing/2014/main" xmlns="" id="{FFCB909E-612D-46FC-AD48-60E97A3E2A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39684960"/>
          <a:ext cx="13411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53340</xdr:colOff>
      <xdr:row>2</xdr:row>
      <xdr:rowOff>38100</xdr:rowOff>
    </xdr:from>
    <xdr:to>
      <xdr:col>3</xdr:col>
      <xdr:colOff>1394460</xdr:colOff>
      <xdr:row>2</xdr:row>
      <xdr:rowOff>807720</xdr:rowOff>
    </xdr:to>
    <xdr:pic>
      <xdr:nvPicPr>
        <xdr:cNvPr id="4205219" name="Рисунок 216">
          <a:extLst>
            <a:ext uri="{FF2B5EF4-FFF2-40B4-BE49-F238E27FC236}">
              <a16:creationId xmlns:a16="http://schemas.microsoft.com/office/drawing/2014/main" xmlns="" id="{5549F576-D81F-4ADF-9BF6-E8123C02B0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784860"/>
          <a:ext cx="134112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53340</xdr:colOff>
      <xdr:row>3</xdr:row>
      <xdr:rowOff>38100</xdr:rowOff>
    </xdr:from>
    <xdr:to>
      <xdr:col>3</xdr:col>
      <xdr:colOff>1394460</xdr:colOff>
      <xdr:row>3</xdr:row>
      <xdr:rowOff>807720</xdr:rowOff>
    </xdr:to>
    <xdr:pic>
      <xdr:nvPicPr>
        <xdr:cNvPr id="4205220" name="Рисунок 217">
          <a:extLst>
            <a:ext uri="{FF2B5EF4-FFF2-40B4-BE49-F238E27FC236}">
              <a16:creationId xmlns:a16="http://schemas.microsoft.com/office/drawing/2014/main" xmlns="" id="{AE113AEB-1E45-482C-A9BB-DD1D809DE5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1668780"/>
          <a:ext cx="134112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53340</xdr:colOff>
      <xdr:row>4</xdr:row>
      <xdr:rowOff>38100</xdr:rowOff>
    </xdr:from>
    <xdr:to>
      <xdr:col>3</xdr:col>
      <xdr:colOff>1394460</xdr:colOff>
      <xdr:row>4</xdr:row>
      <xdr:rowOff>807720</xdr:rowOff>
    </xdr:to>
    <xdr:pic>
      <xdr:nvPicPr>
        <xdr:cNvPr id="4205221" name="Рисунок 218">
          <a:extLst>
            <a:ext uri="{FF2B5EF4-FFF2-40B4-BE49-F238E27FC236}">
              <a16:creationId xmlns:a16="http://schemas.microsoft.com/office/drawing/2014/main" xmlns="" id="{8DB38860-D9CB-494E-9F9F-72FAA02EF62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2552700"/>
          <a:ext cx="134112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53340</xdr:colOff>
      <xdr:row>5</xdr:row>
      <xdr:rowOff>38100</xdr:rowOff>
    </xdr:from>
    <xdr:to>
      <xdr:col>3</xdr:col>
      <xdr:colOff>1394460</xdr:colOff>
      <xdr:row>5</xdr:row>
      <xdr:rowOff>807720</xdr:rowOff>
    </xdr:to>
    <xdr:pic>
      <xdr:nvPicPr>
        <xdr:cNvPr id="4205222" name="Рисунок 219">
          <a:extLst>
            <a:ext uri="{FF2B5EF4-FFF2-40B4-BE49-F238E27FC236}">
              <a16:creationId xmlns:a16="http://schemas.microsoft.com/office/drawing/2014/main" xmlns="" id="{491999A3-01F0-4C7A-B0CF-2339450F54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7740" y="3436620"/>
          <a:ext cx="1341120" cy="769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18</xdr:row>
      <xdr:rowOff>106680</xdr:rowOff>
    </xdr:from>
    <xdr:to>
      <xdr:col>3</xdr:col>
      <xdr:colOff>1211580</xdr:colOff>
      <xdr:row>18</xdr:row>
      <xdr:rowOff>830580</xdr:rowOff>
    </xdr:to>
    <xdr:pic>
      <xdr:nvPicPr>
        <xdr:cNvPr id="4205223" name="Рисунок 1">
          <a:extLst>
            <a:ext uri="{FF2B5EF4-FFF2-40B4-BE49-F238E27FC236}">
              <a16:creationId xmlns:a16="http://schemas.microsoft.com/office/drawing/2014/main" xmlns="" id="{3DE6733B-C505-4104-B764-0D18117A7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14996160"/>
          <a:ext cx="97536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327660</xdr:rowOff>
    </xdr:to>
    <xdr:pic>
      <xdr:nvPicPr>
        <xdr:cNvPr id="4205224" name="Рисунок 53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xmlns="" id="{2D5CD3AB-439B-4CAA-BEAF-92CF6E48D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205225" name="Рисунок 54" descr="http://intranet.hkg.hafele.corp/international/bilder/Haefele_Logo_4c_CMYK_n_2mm.png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xmlns="" id="{4AD8DB53-BD45-4F31-ACF9-7F44AFC32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68580</xdr:colOff>
      <xdr:row>2</xdr:row>
      <xdr:rowOff>30480</xdr:rowOff>
    </xdr:from>
    <xdr:to>
      <xdr:col>3</xdr:col>
      <xdr:colOff>510540</xdr:colOff>
      <xdr:row>4</xdr:row>
      <xdr:rowOff>131445</xdr:rowOff>
    </xdr:to>
    <xdr:pic>
      <xdr:nvPicPr>
        <xdr:cNvPr id="4209028" name="Рисунок 3">
          <a:extLst>
            <a:ext uri="{FF2B5EF4-FFF2-40B4-BE49-F238E27FC236}">
              <a16:creationId xmlns:a16="http://schemas.microsoft.com/office/drawing/2014/main" xmlns="" id="{E63B7BC7-4D79-4489-BBC2-94D7D1706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777240"/>
          <a:ext cx="43434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693420</xdr:colOff>
      <xdr:row>192</xdr:row>
      <xdr:rowOff>68580</xdr:rowOff>
    </xdr:from>
    <xdr:to>
      <xdr:col>4</xdr:col>
      <xdr:colOff>3028950</xdr:colOff>
      <xdr:row>204</xdr:row>
      <xdr:rowOff>152402</xdr:rowOff>
    </xdr:to>
    <xdr:pic>
      <xdr:nvPicPr>
        <xdr:cNvPr id="4209029" name="Рисунок 6">
          <a:extLst>
            <a:ext uri="{FF2B5EF4-FFF2-40B4-BE49-F238E27FC236}">
              <a16:creationId xmlns:a16="http://schemas.microsoft.com/office/drawing/2014/main" xmlns="" id="{935E1ED1-361E-4C17-9E09-9FD5EF2D6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443" t="22221" r="25961" b="15973"/>
        <a:stretch>
          <a:fillRect/>
        </a:stretch>
      </xdr:blipFill>
      <xdr:spPr bwMode="auto">
        <a:xfrm>
          <a:off x="3276600" y="18745200"/>
          <a:ext cx="2331720" cy="200406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411</xdr:row>
      <xdr:rowOff>38100</xdr:rowOff>
    </xdr:from>
    <xdr:to>
      <xdr:col>4</xdr:col>
      <xdr:colOff>628650</xdr:colOff>
      <xdr:row>423</xdr:row>
      <xdr:rowOff>63</xdr:rowOff>
    </xdr:to>
    <xdr:pic>
      <xdr:nvPicPr>
        <xdr:cNvPr id="4209030" name="Рисунок 2">
          <a:extLst>
            <a:ext uri="{FF2B5EF4-FFF2-40B4-BE49-F238E27FC236}">
              <a16:creationId xmlns:a16="http://schemas.microsoft.com/office/drawing/2014/main" xmlns="" id="{BD1B8520-C24C-4CB9-ADBB-7365247F0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54475380"/>
          <a:ext cx="2225040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762000</xdr:colOff>
      <xdr:row>411</xdr:row>
      <xdr:rowOff>182880</xdr:rowOff>
    </xdr:from>
    <xdr:to>
      <xdr:col>4</xdr:col>
      <xdr:colOff>2760345</xdr:colOff>
      <xdr:row>422</xdr:row>
      <xdr:rowOff>323851</xdr:rowOff>
    </xdr:to>
    <xdr:pic>
      <xdr:nvPicPr>
        <xdr:cNvPr id="4209031" name="Рисунок 4">
          <a:extLst>
            <a:ext uri="{FF2B5EF4-FFF2-40B4-BE49-F238E27FC236}">
              <a16:creationId xmlns:a16="http://schemas.microsoft.com/office/drawing/2014/main" xmlns="" id="{11EDDCF4-EE1F-41BA-BA29-4ABE95B5B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45180" y="54620160"/>
          <a:ext cx="2011680" cy="2232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175260</xdr:colOff>
      <xdr:row>671</xdr:row>
      <xdr:rowOff>45720</xdr:rowOff>
    </xdr:from>
    <xdr:to>
      <xdr:col>4</xdr:col>
      <xdr:colOff>321945</xdr:colOff>
      <xdr:row>683</xdr:row>
      <xdr:rowOff>97154</xdr:rowOff>
    </xdr:to>
    <xdr:pic>
      <xdr:nvPicPr>
        <xdr:cNvPr id="4209032" name="Рисунок 119">
          <a:extLst>
            <a:ext uri="{FF2B5EF4-FFF2-40B4-BE49-F238E27FC236}">
              <a16:creationId xmlns:a16="http://schemas.microsoft.com/office/drawing/2014/main" xmlns="" id="{C31B23FC-EA9E-4A01-B7E6-9AD1E1FCB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9660" y="83774280"/>
          <a:ext cx="182880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692</xdr:row>
      <xdr:rowOff>83820</xdr:rowOff>
    </xdr:from>
    <xdr:to>
      <xdr:col>4</xdr:col>
      <xdr:colOff>647700</xdr:colOff>
      <xdr:row>704</xdr:row>
      <xdr:rowOff>38100</xdr:rowOff>
    </xdr:to>
    <xdr:pic>
      <xdr:nvPicPr>
        <xdr:cNvPr id="4209033" name="Рисунок 1">
          <a:extLst>
            <a:ext uri="{FF2B5EF4-FFF2-40B4-BE49-F238E27FC236}">
              <a16:creationId xmlns:a16="http://schemas.microsoft.com/office/drawing/2014/main" xmlns="" id="{E943861A-62A9-409F-A966-7A9B2B997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804"/>
        <a:stretch>
          <a:fillRect/>
        </a:stretch>
      </xdr:blipFill>
      <xdr:spPr bwMode="auto">
        <a:xfrm>
          <a:off x="990600" y="87812880"/>
          <a:ext cx="2240280" cy="2240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712</xdr:row>
      <xdr:rowOff>60960</xdr:rowOff>
    </xdr:from>
    <xdr:to>
      <xdr:col>4</xdr:col>
      <xdr:colOff>664845</xdr:colOff>
      <xdr:row>724</xdr:row>
      <xdr:rowOff>114302</xdr:rowOff>
    </xdr:to>
    <xdr:pic>
      <xdr:nvPicPr>
        <xdr:cNvPr id="4209034" name="Рисунок 2">
          <a:extLst>
            <a:ext uri="{FF2B5EF4-FFF2-40B4-BE49-F238E27FC236}">
              <a16:creationId xmlns:a16="http://schemas.microsoft.com/office/drawing/2014/main" xmlns="" id="{8FB42AC2-34BE-4459-8D94-5FC98F3C4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6302"/>
        <a:stretch>
          <a:fillRect/>
        </a:stretch>
      </xdr:blipFill>
      <xdr:spPr bwMode="auto">
        <a:xfrm>
          <a:off x="990600" y="91600020"/>
          <a:ext cx="2270760" cy="2339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733</xdr:row>
      <xdr:rowOff>106680</xdr:rowOff>
    </xdr:from>
    <xdr:to>
      <xdr:col>4</xdr:col>
      <xdr:colOff>436245</xdr:colOff>
      <xdr:row>744</xdr:row>
      <xdr:rowOff>131445</xdr:rowOff>
    </xdr:to>
    <xdr:pic>
      <xdr:nvPicPr>
        <xdr:cNvPr id="4209035" name="Рисунок 4">
          <a:extLst>
            <a:ext uri="{FF2B5EF4-FFF2-40B4-BE49-F238E27FC236}">
              <a16:creationId xmlns:a16="http://schemas.microsoft.com/office/drawing/2014/main" xmlns="" id="{3EFB8C53-1B0A-4BE0-9B9A-8C57F7EEC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95646240"/>
          <a:ext cx="2049780" cy="2636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753</xdr:row>
      <xdr:rowOff>68580</xdr:rowOff>
    </xdr:from>
    <xdr:to>
      <xdr:col>4</xdr:col>
      <xdr:colOff>133350</xdr:colOff>
      <xdr:row>766</xdr:row>
      <xdr:rowOff>114298</xdr:rowOff>
    </xdr:to>
    <xdr:pic>
      <xdr:nvPicPr>
        <xdr:cNvPr id="4209036" name="Рисунок 6">
          <a:extLst>
            <a:ext uri="{FF2B5EF4-FFF2-40B4-BE49-F238E27FC236}">
              <a16:creationId xmlns:a16="http://schemas.microsoft.com/office/drawing/2014/main" xmlns="" id="{9FCADC6C-DC63-49C7-88E6-662661A2B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99959160"/>
          <a:ext cx="1737360" cy="2293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1051560</xdr:colOff>
      <xdr:row>788</xdr:row>
      <xdr:rowOff>129540</xdr:rowOff>
    </xdr:from>
    <xdr:to>
      <xdr:col>4</xdr:col>
      <xdr:colOff>3067050</xdr:colOff>
      <xdr:row>803</xdr:row>
      <xdr:rowOff>59054</xdr:rowOff>
    </xdr:to>
    <xdr:pic>
      <xdr:nvPicPr>
        <xdr:cNvPr id="4209037" name="Рисунок 10">
          <a:extLst>
            <a:ext uri="{FF2B5EF4-FFF2-40B4-BE49-F238E27FC236}">
              <a16:creationId xmlns:a16="http://schemas.microsoft.com/office/drawing/2014/main" xmlns="" id="{C824C12B-B174-41D5-BAF8-8A8BAC22D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34740" y="105826560"/>
          <a:ext cx="2011680" cy="2316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563</xdr:row>
      <xdr:rowOff>83820</xdr:rowOff>
    </xdr:from>
    <xdr:to>
      <xdr:col>4</xdr:col>
      <xdr:colOff>38100</xdr:colOff>
      <xdr:row>579</xdr:row>
      <xdr:rowOff>55247</xdr:rowOff>
    </xdr:to>
    <xdr:pic>
      <xdr:nvPicPr>
        <xdr:cNvPr id="4209038" name="Рисунок 102" descr="Beschl.Classic 40-L вариант">
          <a:extLst>
            <a:ext uri="{FF2B5EF4-FFF2-40B4-BE49-F238E27FC236}">
              <a16:creationId xmlns:a16="http://schemas.microsoft.com/office/drawing/2014/main" xmlns="" id="{737F2A22-0EB2-4778-8880-FF39610C0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77" r="47101"/>
        <a:stretch>
          <a:fillRect/>
        </a:stretch>
      </xdr:blipFill>
      <xdr:spPr bwMode="auto">
        <a:xfrm>
          <a:off x="990600" y="66370200"/>
          <a:ext cx="1630680" cy="2545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9</xdr:row>
      <xdr:rowOff>45720</xdr:rowOff>
    </xdr:from>
    <xdr:to>
      <xdr:col>4</xdr:col>
      <xdr:colOff>320040</xdr:colOff>
      <xdr:row>25</xdr:row>
      <xdr:rowOff>129540</xdr:rowOff>
    </xdr:to>
    <xdr:pic>
      <xdr:nvPicPr>
        <xdr:cNvPr id="4209039" name="Рисунок 2">
          <a:extLst>
            <a:ext uri="{FF2B5EF4-FFF2-40B4-BE49-F238E27FC236}">
              <a16:creationId xmlns:a16="http://schemas.microsoft.com/office/drawing/2014/main" xmlns="" id="{A9C06B4E-0144-41FB-B6D8-DFF7F1FF0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731" t="19128" b="9831"/>
        <a:stretch>
          <a:fillRect/>
        </a:stretch>
      </xdr:blipFill>
      <xdr:spPr bwMode="auto">
        <a:xfrm>
          <a:off x="952500" y="1912620"/>
          <a:ext cx="1943100" cy="2636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106680</xdr:colOff>
      <xdr:row>28</xdr:row>
      <xdr:rowOff>22860</xdr:rowOff>
    </xdr:from>
    <xdr:to>
      <xdr:col>3</xdr:col>
      <xdr:colOff>474345</xdr:colOff>
      <xdr:row>30</xdr:row>
      <xdr:rowOff>131447</xdr:rowOff>
    </xdr:to>
    <xdr:pic>
      <xdr:nvPicPr>
        <xdr:cNvPr id="4209040" name="Рисунок 2">
          <a:extLst>
            <a:ext uri="{FF2B5EF4-FFF2-40B4-BE49-F238E27FC236}">
              <a16:creationId xmlns:a16="http://schemas.microsoft.com/office/drawing/2014/main" xmlns="" id="{95FAF3CB-E983-4C9A-89BB-19FFAA8AF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1080" y="4800600"/>
          <a:ext cx="3810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</xdr:colOff>
      <xdr:row>35</xdr:row>
      <xdr:rowOff>22860</xdr:rowOff>
    </xdr:from>
    <xdr:to>
      <xdr:col>4</xdr:col>
      <xdr:colOff>245745</xdr:colOff>
      <xdr:row>51</xdr:row>
      <xdr:rowOff>114302</xdr:rowOff>
    </xdr:to>
    <xdr:pic>
      <xdr:nvPicPr>
        <xdr:cNvPr id="4209041" name="Рисунок 8">
          <a:extLst>
            <a:ext uri="{FF2B5EF4-FFF2-40B4-BE49-F238E27FC236}">
              <a16:creationId xmlns:a16="http://schemas.microsoft.com/office/drawing/2014/main" xmlns="" id="{BDE169FE-D83B-4962-94D7-AE9C8CBF0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4880" y="5920740"/>
          <a:ext cx="1897380" cy="2651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144780</xdr:colOff>
      <xdr:row>78</xdr:row>
      <xdr:rowOff>7620</xdr:rowOff>
    </xdr:from>
    <xdr:to>
      <xdr:col>3</xdr:col>
      <xdr:colOff>514350</xdr:colOff>
      <xdr:row>80</xdr:row>
      <xdr:rowOff>129540</xdr:rowOff>
    </xdr:to>
    <xdr:pic>
      <xdr:nvPicPr>
        <xdr:cNvPr id="4209042" name="Рисунок 5">
          <a:extLst>
            <a:ext uri="{FF2B5EF4-FFF2-40B4-BE49-F238E27FC236}">
              <a16:creationId xmlns:a16="http://schemas.microsoft.com/office/drawing/2014/main" xmlns="" id="{6DD59D79-6FAA-4D20-85D8-D30BE3199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9180" y="8816340"/>
          <a:ext cx="37338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191</xdr:row>
      <xdr:rowOff>68580</xdr:rowOff>
    </xdr:from>
    <xdr:to>
      <xdr:col>4</xdr:col>
      <xdr:colOff>586740</xdr:colOff>
      <xdr:row>207</xdr:row>
      <xdr:rowOff>135254</xdr:rowOff>
    </xdr:to>
    <xdr:pic>
      <xdr:nvPicPr>
        <xdr:cNvPr id="4209043" name="Рисунок 10">
          <a:extLst>
            <a:ext uri="{FF2B5EF4-FFF2-40B4-BE49-F238E27FC236}">
              <a16:creationId xmlns:a16="http://schemas.microsoft.com/office/drawing/2014/main" xmlns="" id="{ECE941F6-46E7-41BF-BAC1-75FD8616E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8548" r="13519"/>
        <a:stretch>
          <a:fillRect/>
        </a:stretch>
      </xdr:blipFill>
      <xdr:spPr bwMode="auto">
        <a:xfrm>
          <a:off x="982980" y="18585180"/>
          <a:ext cx="2179320" cy="2613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382904</xdr:colOff>
      <xdr:row>9</xdr:row>
      <xdr:rowOff>30480</xdr:rowOff>
    </xdr:from>
    <xdr:to>
      <xdr:col>4</xdr:col>
      <xdr:colOff>3009899</xdr:colOff>
      <xdr:row>21</xdr:row>
      <xdr:rowOff>69354</xdr:rowOff>
    </xdr:to>
    <xdr:pic>
      <xdr:nvPicPr>
        <xdr:cNvPr id="4209044" name="Рисунок 11">
          <a:extLst>
            <a:ext uri="{FF2B5EF4-FFF2-40B4-BE49-F238E27FC236}">
              <a16:creationId xmlns:a16="http://schemas.microsoft.com/office/drawing/2014/main" xmlns="" id="{812DF909-9D58-42A9-B5A7-6C4708233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43" r="5852"/>
        <a:stretch>
          <a:fillRect/>
        </a:stretch>
      </xdr:blipFill>
      <xdr:spPr bwMode="auto">
        <a:xfrm>
          <a:off x="2964179" y="1906905"/>
          <a:ext cx="2626995" cy="1981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303456</xdr:colOff>
      <xdr:row>35</xdr:row>
      <xdr:rowOff>51097</xdr:rowOff>
    </xdr:from>
    <xdr:to>
      <xdr:col>4</xdr:col>
      <xdr:colOff>3008556</xdr:colOff>
      <xdr:row>47</xdr:row>
      <xdr:rowOff>133013</xdr:rowOff>
    </xdr:to>
    <xdr:pic>
      <xdr:nvPicPr>
        <xdr:cNvPr id="4209045" name="Рисунок 125">
          <a:extLst>
            <a:ext uri="{FF2B5EF4-FFF2-40B4-BE49-F238E27FC236}">
              <a16:creationId xmlns:a16="http://schemas.microsoft.com/office/drawing/2014/main" xmlns="" id="{31C9345A-4EDA-4D2E-8904-941DA9462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43" r="5852"/>
        <a:stretch>
          <a:fillRect/>
        </a:stretch>
      </xdr:blipFill>
      <xdr:spPr bwMode="auto">
        <a:xfrm>
          <a:off x="2885291" y="10055709"/>
          <a:ext cx="2705100" cy="2027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609600</xdr:colOff>
      <xdr:row>85</xdr:row>
      <xdr:rowOff>53340</xdr:rowOff>
    </xdr:from>
    <xdr:to>
      <xdr:col>4</xdr:col>
      <xdr:colOff>2990850</xdr:colOff>
      <xdr:row>98</xdr:row>
      <xdr:rowOff>55247</xdr:rowOff>
    </xdr:to>
    <xdr:pic>
      <xdr:nvPicPr>
        <xdr:cNvPr id="4209046" name="Рисунок 130">
          <a:extLst>
            <a:ext uri="{FF2B5EF4-FFF2-40B4-BE49-F238E27FC236}">
              <a16:creationId xmlns:a16="http://schemas.microsoft.com/office/drawing/2014/main" xmlns="" id="{DB8E9336-A3BA-449F-AE21-A5DDBAC2A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43" r="5852"/>
        <a:stretch>
          <a:fillRect/>
        </a:stretch>
      </xdr:blipFill>
      <xdr:spPr bwMode="auto">
        <a:xfrm>
          <a:off x="3192780" y="9898380"/>
          <a:ext cx="2377440" cy="1897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464820</xdr:colOff>
      <xdr:row>116</xdr:row>
      <xdr:rowOff>83820</xdr:rowOff>
    </xdr:from>
    <xdr:to>
      <xdr:col>4</xdr:col>
      <xdr:colOff>3009900</xdr:colOff>
      <xdr:row>130</xdr:row>
      <xdr:rowOff>57150</xdr:rowOff>
    </xdr:to>
    <xdr:pic>
      <xdr:nvPicPr>
        <xdr:cNvPr id="4209047" name="Рисунок 12">
          <a:extLst>
            <a:ext uri="{FF2B5EF4-FFF2-40B4-BE49-F238E27FC236}">
              <a16:creationId xmlns:a16="http://schemas.microsoft.com/office/drawing/2014/main" xmlns="" id="{A86106D2-28DC-4A38-8EDD-A0EA39855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48000" y="14569440"/>
          <a:ext cx="2545080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91440</xdr:colOff>
      <xdr:row>116</xdr:row>
      <xdr:rowOff>83820</xdr:rowOff>
    </xdr:from>
    <xdr:to>
      <xdr:col>4</xdr:col>
      <xdr:colOff>396240</xdr:colOff>
      <xdr:row>132</xdr:row>
      <xdr:rowOff>95250</xdr:rowOff>
    </xdr:to>
    <xdr:pic>
      <xdr:nvPicPr>
        <xdr:cNvPr id="4209048" name="Рисунок 13">
          <a:extLst>
            <a:ext uri="{FF2B5EF4-FFF2-40B4-BE49-F238E27FC236}">
              <a16:creationId xmlns:a16="http://schemas.microsoft.com/office/drawing/2014/main" xmlns="" id="{C69A5B18-A348-4015-8D1A-ECD8F8CEF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8234"/>
        <a:stretch>
          <a:fillRect/>
        </a:stretch>
      </xdr:blipFill>
      <xdr:spPr bwMode="auto">
        <a:xfrm>
          <a:off x="1005840" y="14569440"/>
          <a:ext cx="1965960" cy="2575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85</xdr:row>
      <xdr:rowOff>91440</xdr:rowOff>
    </xdr:from>
    <xdr:to>
      <xdr:col>4</xdr:col>
      <xdr:colOff>473368</xdr:colOff>
      <xdr:row>107</xdr:row>
      <xdr:rowOff>21739</xdr:rowOff>
    </xdr:to>
    <xdr:pic>
      <xdr:nvPicPr>
        <xdr:cNvPr id="4209049" name="Рисунок 14">
          <a:extLst>
            <a:ext uri="{FF2B5EF4-FFF2-40B4-BE49-F238E27FC236}">
              <a16:creationId xmlns:a16="http://schemas.microsoft.com/office/drawing/2014/main" xmlns="" id="{CF9F751F-9C72-4E3B-9396-B621D3DD9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18119464"/>
          <a:ext cx="2095083" cy="3082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624840</xdr:colOff>
      <xdr:row>241</xdr:row>
      <xdr:rowOff>83820</xdr:rowOff>
    </xdr:from>
    <xdr:to>
      <xdr:col>4</xdr:col>
      <xdr:colOff>3027045</xdr:colOff>
      <xdr:row>253</xdr:row>
      <xdr:rowOff>20953</xdr:rowOff>
    </xdr:to>
    <xdr:pic>
      <xdr:nvPicPr>
        <xdr:cNvPr id="4209050" name="Рисунок 15">
          <a:extLst>
            <a:ext uri="{FF2B5EF4-FFF2-40B4-BE49-F238E27FC236}">
              <a16:creationId xmlns:a16="http://schemas.microsoft.com/office/drawing/2014/main" xmlns="" id="{8307BD28-292A-4EBD-B79B-027BFEF14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208020" y="26852880"/>
          <a:ext cx="2415540" cy="184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241</xdr:row>
      <xdr:rowOff>83820</xdr:rowOff>
    </xdr:from>
    <xdr:to>
      <xdr:col>4</xdr:col>
      <xdr:colOff>609600</xdr:colOff>
      <xdr:row>257</xdr:row>
      <xdr:rowOff>97154</xdr:rowOff>
    </xdr:to>
    <xdr:pic>
      <xdr:nvPicPr>
        <xdr:cNvPr id="4209051" name="Рисунок 16">
          <a:extLst>
            <a:ext uri="{FF2B5EF4-FFF2-40B4-BE49-F238E27FC236}">
              <a16:creationId xmlns:a16="http://schemas.microsoft.com/office/drawing/2014/main" xmlns="" id="{ACCF8117-2E8C-4AA3-B554-69C59195B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26852880"/>
          <a:ext cx="2209800" cy="2560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304800</xdr:colOff>
      <xdr:row>279</xdr:row>
      <xdr:rowOff>38100</xdr:rowOff>
    </xdr:from>
    <xdr:to>
      <xdr:col>4</xdr:col>
      <xdr:colOff>2838450</xdr:colOff>
      <xdr:row>291</xdr:row>
      <xdr:rowOff>207645</xdr:rowOff>
    </xdr:to>
    <xdr:pic>
      <xdr:nvPicPr>
        <xdr:cNvPr id="4209052" name="Рисунок 17">
          <a:extLst>
            <a:ext uri="{FF2B5EF4-FFF2-40B4-BE49-F238E27FC236}">
              <a16:creationId xmlns:a16="http://schemas.microsoft.com/office/drawing/2014/main" xmlns="" id="{59B4F1D3-D73B-4FF2-B10B-14F0C01A7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87980" y="33886140"/>
          <a:ext cx="2529840" cy="2529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279</xdr:row>
      <xdr:rowOff>30480</xdr:rowOff>
    </xdr:from>
    <xdr:to>
      <xdr:col>4</xdr:col>
      <xdr:colOff>133350</xdr:colOff>
      <xdr:row>291</xdr:row>
      <xdr:rowOff>243840</xdr:rowOff>
    </xdr:to>
    <xdr:pic>
      <xdr:nvPicPr>
        <xdr:cNvPr id="4209053" name="Рисунок 18">
          <a:extLst>
            <a:ext uri="{FF2B5EF4-FFF2-40B4-BE49-F238E27FC236}">
              <a16:creationId xmlns:a16="http://schemas.microsoft.com/office/drawing/2014/main" xmlns="" id="{885C9476-0864-4A89-9D2F-7E5583E0D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33878520"/>
          <a:ext cx="1767840" cy="255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563880</xdr:colOff>
      <xdr:row>300</xdr:row>
      <xdr:rowOff>15240</xdr:rowOff>
    </xdr:from>
    <xdr:to>
      <xdr:col>4</xdr:col>
      <xdr:colOff>3027045</xdr:colOff>
      <xdr:row>312</xdr:row>
      <xdr:rowOff>1</xdr:rowOff>
    </xdr:to>
    <xdr:pic>
      <xdr:nvPicPr>
        <xdr:cNvPr id="4209054" name="Рисунок 19">
          <a:extLst>
            <a:ext uri="{FF2B5EF4-FFF2-40B4-BE49-F238E27FC236}">
              <a16:creationId xmlns:a16="http://schemas.microsoft.com/office/drawing/2014/main" xmlns="" id="{408C4AC1-C116-42C5-BFE7-0C9763E53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47060" y="38031420"/>
          <a:ext cx="2476500" cy="2270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</xdr:colOff>
      <xdr:row>300</xdr:row>
      <xdr:rowOff>30480</xdr:rowOff>
    </xdr:from>
    <xdr:to>
      <xdr:col>4</xdr:col>
      <xdr:colOff>514350</xdr:colOff>
      <xdr:row>312</xdr:row>
      <xdr:rowOff>171451</xdr:rowOff>
    </xdr:to>
    <xdr:pic>
      <xdr:nvPicPr>
        <xdr:cNvPr id="4209055" name="Рисунок 21">
          <a:extLst>
            <a:ext uri="{FF2B5EF4-FFF2-40B4-BE49-F238E27FC236}">
              <a16:creationId xmlns:a16="http://schemas.microsoft.com/office/drawing/2014/main" xmlns="" id="{AFFE1A1D-80B3-4B97-A6F4-4A78B89F2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4880" y="38046660"/>
          <a:ext cx="2156460" cy="2423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281940</xdr:colOff>
      <xdr:row>321</xdr:row>
      <xdr:rowOff>15240</xdr:rowOff>
    </xdr:from>
    <xdr:to>
      <xdr:col>4</xdr:col>
      <xdr:colOff>2876550</xdr:colOff>
      <xdr:row>332</xdr:row>
      <xdr:rowOff>209550</xdr:rowOff>
    </xdr:to>
    <xdr:pic>
      <xdr:nvPicPr>
        <xdr:cNvPr id="4209056" name="Рисунок 22">
          <a:extLst>
            <a:ext uri="{FF2B5EF4-FFF2-40B4-BE49-F238E27FC236}">
              <a16:creationId xmlns:a16="http://schemas.microsoft.com/office/drawing/2014/main" xmlns="" id="{C533DE6B-4844-4619-A9BD-A247AD569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65120" y="42245280"/>
          <a:ext cx="259842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</xdr:colOff>
      <xdr:row>321</xdr:row>
      <xdr:rowOff>68580</xdr:rowOff>
    </xdr:from>
    <xdr:to>
      <xdr:col>4</xdr:col>
      <xdr:colOff>95250</xdr:colOff>
      <xdr:row>332</xdr:row>
      <xdr:rowOff>209550</xdr:rowOff>
    </xdr:to>
    <xdr:pic>
      <xdr:nvPicPr>
        <xdr:cNvPr id="4209057" name="Рисунок 23">
          <a:extLst>
            <a:ext uri="{FF2B5EF4-FFF2-40B4-BE49-F238E27FC236}">
              <a16:creationId xmlns:a16="http://schemas.microsoft.com/office/drawing/2014/main" xmlns="" id="{2FB67DA4-8217-4DBA-A2AE-478931B81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6986" b="4134"/>
        <a:stretch>
          <a:fillRect/>
        </a:stretch>
      </xdr:blipFill>
      <xdr:spPr bwMode="auto">
        <a:xfrm>
          <a:off x="960120" y="42298620"/>
          <a:ext cx="1714500" cy="2537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647700</xdr:colOff>
      <xdr:row>361</xdr:row>
      <xdr:rowOff>45720</xdr:rowOff>
    </xdr:from>
    <xdr:to>
      <xdr:col>4</xdr:col>
      <xdr:colOff>2990850</xdr:colOff>
      <xdr:row>377</xdr:row>
      <xdr:rowOff>133351</xdr:rowOff>
    </xdr:to>
    <xdr:pic>
      <xdr:nvPicPr>
        <xdr:cNvPr id="4209058" name="Рисунок 1">
          <a:extLst>
            <a:ext uri="{FF2B5EF4-FFF2-40B4-BE49-F238E27FC236}">
              <a16:creationId xmlns:a16="http://schemas.microsoft.com/office/drawing/2014/main" xmlns="" id="{58813592-0E2E-4BC8-8826-1923D595E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230880" y="46207680"/>
          <a:ext cx="2339340" cy="2651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361</xdr:row>
      <xdr:rowOff>91440</xdr:rowOff>
    </xdr:from>
    <xdr:to>
      <xdr:col>4</xdr:col>
      <xdr:colOff>398145</xdr:colOff>
      <xdr:row>377</xdr:row>
      <xdr:rowOff>114301</xdr:rowOff>
    </xdr:to>
    <xdr:pic>
      <xdr:nvPicPr>
        <xdr:cNvPr id="4209059" name="Рисунок 2">
          <a:extLst>
            <a:ext uri="{FF2B5EF4-FFF2-40B4-BE49-F238E27FC236}">
              <a16:creationId xmlns:a16="http://schemas.microsoft.com/office/drawing/2014/main" xmlns="" id="{A3D00816-3E2F-4E7C-845C-7B5954793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6635"/>
        <a:stretch>
          <a:fillRect/>
        </a:stretch>
      </xdr:blipFill>
      <xdr:spPr bwMode="auto">
        <a:xfrm>
          <a:off x="990600" y="46253400"/>
          <a:ext cx="2004060" cy="2583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</xdr:colOff>
      <xdr:row>386</xdr:row>
      <xdr:rowOff>76200</xdr:rowOff>
    </xdr:from>
    <xdr:to>
      <xdr:col>4</xdr:col>
      <xdr:colOff>321945</xdr:colOff>
      <xdr:row>402</xdr:row>
      <xdr:rowOff>76201</xdr:rowOff>
    </xdr:to>
    <xdr:pic>
      <xdr:nvPicPr>
        <xdr:cNvPr id="4209060" name="Рисунок 4">
          <a:extLst>
            <a:ext uri="{FF2B5EF4-FFF2-40B4-BE49-F238E27FC236}">
              <a16:creationId xmlns:a16="http://schemas.microsoft.com/office/drawing/2014/main" xmlns="" id="{8A8DC56A-EFA3-410D-99C3-96B6F8FAE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" y="50269140"/>
          <a:ext cx="1958340" cy="2560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502920</xdr:colOff>
      <xdr:row>386</xdr:row>
      <xdr:rowOff>45720</xdr:rowOff>
    </xdr:from>
    <xdr:to>
      <xdr:col>4</xdr:col>
      <xdr:colOff>2988945</xdr:colOff>
      <xdr:row>402</xdr:row>
      <xdr:rowOff>55246</xdr:rowOff>
    </xdr:to>
    <xdr:pic>
      <xdr:nvPicPr>
        <xdr:cNvPr id="4209061" name="Рисунок 5">
          <a:extLst>
            <a:ext uri="{FF2B5EF4-FFF2-40B4-BE49-F238E27FC236}">
              <a16:creationId xmlns:a16="http://schemas.microsoft.com/office/drawing/2014/main" xmlns="" id="{3E28DCFC-AA49-4038-8C95-C0982C35C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86100" y="50238660"/>
          <a:ext cx="2499360" cy="2583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513</xdr:row>
      <xdr:rowOff>76200</xdr:rowOff>
    </xdr:from>
    <xdr:to>
      <xdr:col>4</xdr:col>
      <xdr:colOff>0</xdr:colOff>
      <xdr:row>529</xdr:row>
      <xdr:rowOff>152399</xdr:rowOff>
    </xdr:to>
    <xdr:pic>
      <xdr:nvPicPr>
        <xdr:cNvPr id="4209062" name="Рисунок 6">
          <a:extLst>
            <a:ext uri="{FF2B5EF4-FFF2-40B4-BE49-F238E27FC236}">
              <a16:creationId xmlns:a16="http://schemas.microsoft.com/office/drawing/2014/main" xmlns="" id="{80D0FF76-6E70-40A9-9DBF-F6FC72234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1618"/>
        <a:stretch>
          <a:fillRect/>
        </a:stretch>
      </xdr:blipFill>
      <xdr:spPr bwMode="auto">
        <a:xfrm>
          <a:off x="982980" y="58300620"/>
          <a:ext cx="1600200" cy="2636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</xdr:colOff>
      <xdr:row>513</xdr:row>
      <xdr:rowOff>76200</xdr:rowOff>
    </xdr:from>
    <xdr:to>
      <xdr:col>4</xdr:col>
      <xdr:colOff>3027045</xdr:colOff>
      <xdr:row>528</xdr:row>
      <xdr:rowOff>76199</xdr:rowOff>
    </xdr:to>
    <xdr:pic>
      <xdr:nvPicPr>
        <xdr:cNvPr id="4209063" name="Рисунок 7">
          <a:extLst>
            <a:ext uri="{FF2B5EF4-FFF2-40B4-BE49-F238E27FC236}">
              <a16:creationId xmlns:a16="http://schemas.microsoft.com/office/drawing/2014/main" xmlns="" id="{797A8E65-6FFA-414F-8BE4-16A5479C6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44140" y="58300620"/>
          <a:ext cx="2979420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538</xdr:row>
      <xdr:rowOff>76200</xdr:rowOff>
    </xdr:from>
    <xdr:to>
      <xdr:col>4</xdr:col>
      <xdr:colOff>3048000</xdr:colOff>
      <xdr:row>553</xdr:row>
      <xdr:rowOff>57150</xdr:rowOff>
    </xdr:to>
    <xdr:pic>
      <xdr:nvPicPr>
        <xdr:cNvPr id="4209064" name="Рисунок 92">
          <a:extLst>
            <a:ext uri="{FF2B5EF4-FFF2-40B4-BE49-F238E27FC236}">
              <a16:creationId xmlns:a16="http://schemas.microsoft.com/office/drawing/2014/main" xmlns="" id="{F668E8E9-EE52-4C4D-9E5D-B72E983D3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51760" y="62331600"/>
          <a:ext cx="2979420" cy="2377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</xdr:colOff>
      <xdr:row>538</xdr:row>
      <xdr:rowOff>53340</xdr:rowOff>
    </xdr:from>
    <xdr:to>
      <xdr:col>4</xdr:col>
      <xdr:colOff>57150</xdr:colOff>
      <xdr:row>554</xdr:row>
      <xdr:rowOff>76199</xdr:rowOff>
    </xdr:to>
    <xdr:pic>
      <xdr:nvPicPr>
        <xdr:cNvPr id="4209065" name="Рисунок 12">
          <a:extLst>
            <a:ext uri="{FF2B5EF4-FFF2-40B4-BE49-F238E27FC236}">
              <a16:creationId xmlns:a16="http://schemas.microsoft.com/office/drawing/2014/main" xmlns="" id="{EA59694D-78D0-4170-A162-6E20E31D7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26" r="54021"/>
        <a:stretch>
          <a:fillRect/>
        </a:stretch>
      </xdr:blipFill>
      <xdr:spPr bwMode="auto">
        <a:xfrm>
          <a:off x="960120" y="62308740"/>
          <a:ext cx="1684020" cy="2583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68580</xdr:colOff>
      <xdr:row>563</xdr:row>
      <xdr:rowOff>76200</xdr:rowOff>
    </xdr:from>
    <xdr:to>
      <xdr:col>4</xdr:col>
      <xdr:colOff>3048000</xdr:colOff>
      <xdr:row>578</xdr:row>
      <xdr:rowOff>57152</xdr:rowOff>
    </xdr:to>
    <xdr:pic>
      <xdr:nvPicPr>
        <xdr:cNvPr id="4209066" name="Рисунок 94">
          <a:extLst>
            <a:ext uri="{FF2B5EF4-FFF2-40B4-BE49-F238E27FC236}">
              <a16:creationId xmlns:a16="http://schemas.microsoft.com/office/drawing/2014/main" xmlns="" id="{2F5C98AF-49C0-4E32-90BA-369AA68CE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51760" y="66362580"/>
          <a:ext cx="2979420" cy="2377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506</xdr:row>
      <xdr:rowOff>38100</xdr:rowOff>
    </xdr:from>
    <xdr:to>
      <xdr:col>3</xdr:col>
      <xdr:colOff>438150</xdr:colOff>
      <xdr:row>508</xdr:row>
      <xdr:rowOff>76200</xdr:rowOff>
    </xdr:to>
    <xdr:pic>
      <xdr:nvPicPr>
        <xdr:cNvPr id="4209067" name="Рисунок 3">
          <a:extLst>
            <a:ext uri="{FF2B5EF4-FFF2-40B4-BE49-F238E27FC236}">
              <a16:creationId xmlns:a16="http://schemas.microsoft.com/office/drawing/2014/main" xmlns="" id="{A3B14BB3-60C6-43C9-A2C6-9CA48BF7C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57142380"/>
          <a:ext cx="37338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</xdr:colOff>
      <xdr:row>531</xdr:row>
      <xdr:rowOff>38100</xdr:rowOff>
    </xdr:from>
    <xdr:to>
      <xdr:col>3</xdr:col>
      <xdr:colOff>419100</xdr:colOff>
      <xdr:row>533</xdr:row>
      <xdr:rowOff>137157</xdr:rowOff>
    </xdr:to>
    <xdr:pic>
      <xdr:nvPicPr>
        <xdr:cNvPr id="4209068" name="Рисунок 2">
          <a:extLst>
            <a:ext uri="{FF2B5EF4-FFF2-40B4-BE49-F238E27FC236}">
              <a16:creationId xmlns:a16="http://schemas.microsoft.com/office/drawing/2014/main" xmlns="" id="{BF2FB7F0-1EE8-484F-8A6F-A79327343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0120" y="61173360"/>
          <a:ext cx="37338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556</xdr:row>
      <xdr:rowOff>30480</xdr:rowOff>
    </xdr:from>
    <xdr:to>
      <xdr:col>3</xdr:col>
      <xdr:colOff>476250</xdr:colOff>
      <xdr:row>558</xdr:row>
      <xdr:rowOff>131447</xdr:rowOff>
    </xdr:to>
    <xdr:pic>
      <xdr:nvPicPr>
        <xdr:cNvPr id="4209069" name="Рисунок 5">
          <a:extLst>
            <a:ext uri="{FF2B5EF4-FFF2-40B4-BE49-F238E27FC236}">
              <a16:creationId xmlns:a16="http://schemas.microsoft.com/office/drawing/2014/main" xmlns="" id="{21A5F956-EB66-415E-A083-9B9FA008E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65196720"/>
          <a:ext cx="40386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</xdr:colOff>
      <xdr:row>590</xdr:row>
      <xdr:rowOff>15240</xdr:rowOff>
    </xdr:from>
    <xdr:to>
      <xdr:col>4</xdr:col>
      <xdr:colOff>243840</xdr:colOff>
      <xdr:row>603</xdr:row>
      <xdr:rowOff>133350</xdr:rowOff>
    </xdr:to>
    <xdr:pic>
      <xdr:nvPicPr>
        <xdr:cNvPr id="4209070" name="Рисунок 8">
          <a:extLst>
            <a:ext uri="{FF2B5EF4-FFF2-40B4-BE49-F238E27FC236}">
              <a16:creationId xmlns:a16="http://schemas.microsoft.com/office/drawing/2014/main" xmlns="" id="{0C850AAB-D079-485F-9988-682A19BC1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8853" r="8379"/>
        <a:stretch>
          <a:fillRect/>
        </a:stretch>
      </xdr:blipFill>
      <xdr:spPr bwMode="auto">
        <a:xfrm>
          <a:off x="937260" y="70584060"/>
          <a:ext cx="1882140" cy="209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426720</xdr:colOff>
      <xdr:row>590</xdr:row>
      <xdr:rowOff>22860</xdr:rowOff>
    </xdr:from>
    <xdr:to>
      <xdr:col>4</xdr:col>
      <xdr:colOff>2987040</xdr:colOff>
      <xdr:row>603</xdr:row>
      <xdr:rowOff>114300</xdr:rowOff>
    </xdr:to>
    <xdr:pic>
      <xdr:nvPicPr>
        <xdr:cNvPr id="4209071" name="Рисунок 103">
          <a:extLst>
            <a:ext uri="{FF2B5EF4-FFF2-40B4-BE49-F238E27FC236}">
              <a16:creationId xmlns:a16="http://schemas.microsoft.com/office/drawing/2014/main" xmlns="" id="{A16D2C47-B5C9-41B7-AEAA-77FE2D2E6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009900" y="70591680"/>
          <a:ext cx="2552700" cy="2072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1508760</xdr:colOff>
      <xdr:row>616</xdr:row>
      <xdr:rowOff>121920</xdr:rowOff>
    </xdr:from>
    <xdr:to>
      <xdr:col>4</xdr:col>
      <xdr:colOff>2952750</xdr:colOff>
      <xdr:row>626</xdr:row>
      <xdr:rowOff>59054</xdr:rowOff>
    </xdr:to>
    <xdr:pic>
      <xdr:nvPicPr>
        <xdr:cNvPr id="4209072" name="Рисунок 9">
          <a:extLst>
            <a:ext uri="{FF2B5EF4-FFF2-40B4-BE49-F238E27FC236}">
              <a16:creationId xmlns:a16="http://schemas.microsoft.com/office/drawing/2014/main" xmlns="" id="{9ECAE4D6-935F-44CF-8B37-08110A37E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126" r="57593" b="18124"/>
        <a:stretch>
          <a:fillRect/>
        </a:stretch>
      </xdr:blipFill>
      <xdr:spPr bwMode="auto">
        <a:xfrm>
          <a:off x="4091940" y="74775060"/>
          <a:ext cx="144018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68580</xdr:colOff>
      <xdr:row>615</xdr:row>
      <xdr:rowOff>38100</xdr:rowOff>
    </xdr:from>
    <xdr:to>
      <xdr:col>4</xdr:col>
      <xdr:colOff>1352550</xdr:colOff>
      <xdr:row>638</xdr:row>
      <xdr:rowOff>15242</xdr:rowOff>
    </xdr:to>
    <xdr:pic>
      <xdr:nvPicPr>
        <xdr:cNvPr id="4209073" name="Рисунок 10">
          <a:extLst>
            <a:ext uri="{FF2B5EF4-FFF2-40B4-BE49-F238E27FC236}">
              <a16:creationId xmlns:a16="http://schemas.microsoft.com/office/drawing/2014/main" xmlns="" id="{D5D0C9A4-22CA-42AA-9B2E-2EFD97428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82980" y="74531220"/>
          <a:ext cx="2956560" cy="364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1447800</xdr:colOff>
      <xdr:row>615</xdr:row>
      <xdr:rowOff>7620</xdr:rowOff>
    </xdr:from>
    <xdr:to>
      <xdr:col>4</xdr:col>
      <xdr:colOff>2990850</xdr:colOff>
      <xdr:row>616</xdr:row>
      <xdr:rowOff>129544</xdr:rowOff>
    </xdr:to>
    <xdr:pic>
      <xdr:nvPicPr>
        <xdr:cNvPr id="4209074" name="Рисунок 105">
          <a:extLst>
            <a:ext uri="{FF2B5EF4-FFF2-40B4-BE49-F238E27FC236}">
              <a16:creationId xmlns:a16="http://schemas.microsoft.com/office/drawing/2014/main" xmlns="" id="{5A88C2A7-2786-4082-B74B-0D423663B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37080" b="86365"/>
        <a:stretch>
          <a:fillRect/>
        </a:stretch>
      </xdr:blipFill>
      <xdr:spPr bwMode="auto">
        <a:xfrm>
          <a:off x="4030980" y="74500740"/>
          <a:ext cx="1539240" cy="274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1394460</xdr:colOff>
      <xdr:row>628</xdr:row>
      <xdr:rowOff>91440</xdr:rowOff>
    </xdr:from>
    <xdr:to>
      <xdr:col>4</xdr:col>
      <xdr:colOff>2988945</xdr:colOff>
      <xdr:row>638</xdr:row>
      <xdr:rowOff>17145</xdr:rowOff>
    </xdr:to>
    <xdr:pic>
      <xdr:nvPicPr>
        <xdr:cNvPr id="4209075" name="Рисунок 106">
          <a:extLst>
            <a:ext uri="{FF2B5EF4-FFF2-40B4-BE49-F238E27FC236}">
              <a16:creationId xmlns:a16="http://schemas.microsoft.com/office/drawing/2014/main" xmlns="" id="{F96259D0-7AB6-4403-AD11-FC5E76C02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571" t="13374" r="3494" b="17876"/>
        <a:stretch>
          <a:fillRect/>
        </a:stretch>
      </xdr:blipFill>
      <xdr:spPr bwMode="auto">
        <a:xfrm>
          <a:off x="3977640" y="76664820"/>
          <a:ext cx="1607820" cy="1539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1409700</xdr:colOff>
      <xdr:row>638</xdr:row>
      <xdr:rowOff>144780</xdr:rowOff>
    </xdr:from>
    <xdr:to>
      <xdr:col>4</xdr:col>
      <xdr:colOff>2990850</xdr:colOff>
      <xdr:row>640</xdr:row>
      <xdr:rowOff>131446</xdr:rowOff>
    </xdr:to>
    <xdr:pic>
      <xdr:nvPicPr>
        <xdr:cNvPr id="4209076" name="Рисунок 107">
          <a:extLst>
            <a:ext uri="{FF2B5EF4-FFF2-40B4-BE49-F238E27FC236}">
              <a16:creationId xmlns:a16="http://schemas.microsoft.com/office/drawing/2014/main" xmlns="" id="{72689F65-6925-4CD0-892A-F5BB4407A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9679" t="81126" r="23915" b="1373"/>
        <a:stretch>
          <a:fillRect/>
        </a:stretch>
      </xdr:blipFill>
      <xdr:spPr bwMode="auto">
        <a:xfrm>
          <a:off x="3992880" y="78318360"/>
          <a:ext cx="157734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708660</xdr:colOff>
      <xdr:row>671</xdr:row>
      <xdr:rowOff>60960</xdr:rowOff>
    </xdr:from>
    <xdr:to>
      <xdr:col>4</xdr:col>
      <xdr:colOff>2876550</xdr:colOff>
      <xdr:row>683</xdr:row>
      <xdr:rowOff>135254</xdr:rowOff>
    </xdr:to>
    <xdr:pic>
      <xdr:nvPicPr>
        <xdr:cNvPr id="4209077" name="Рисунок 11">
          <a:extLst>
            <a:ext uri="{FF2B5EF4-FFF2-40B4-BE49-F238E27FC236}">
              <a16:creationId xmlns:a16="http://schemas.microsoft.com/office/drawing/2014/main" xmlns="" id="{BC71BEA4-4FB9-442E-A273-A2E0EF552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291840" y="83789520"/>
          <a:ext cx="2164080" cy="2346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723900</xdr:colOff>
      <xdr:row>692</xdr:row>
      <xdr:rowOff>76200</xdr:rowOff>
    </xdr:from>
    <xdr:to>
      <xdr:col>4</xdr:col>
      <xdr:colOff>2914650</xdr:colOff>
      <xdr:row>704</xdr:row>
      <xdr:rowOff>91440</xdr:rowOff>
    </xdr:to>
    <xdr:pic>
      <xdr:nvPicPr>
        <xdr:cNvPr id="4209078" name="Рисунок 12">
          <a:extLst>
            <a:ext uri="{FF2B5EF4-FFF2-40B4-BE49-F238E27FC236}">
              <a16:creationId xmlns:a16="http://schemas.microsoft.com/office/drawing/2014/main" xmlns="" id="{F13F3FDA-693B-4E04-B839-CBE9D8721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07080" y="87805260"/>
          <a:ext cx="2194560" cy="2293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777240</xdr:colOff>
      <xdr:row>712</xdr:row>
      <xdr:rowOff>60960</xdr:rowOff>
    </xdr:from>
    <xdr:to>
      <xdr:col>4</xdr:col>
      <xdr:colOff>3025140</xdr:colOff>
      <xdr:row>724</xdr:row>
      <xdr:rowOff>57152</xdr:rowOff>
    </xdr:to>
    <xdr:pic>
      <xdr:nvPicPr>
        <xdr:cNvPr id="4209079" name="Рисунок 13">
          <a:extLst>
            <a:ext uri="{FF2B5EF4-FFF2-40B4-BE49-F238E27FC236}">
              <a16:creationId xmlns:a16="http://schemas.microsoft.com/office/drawing/2014/main" xmlns="" id="{0ED3B3E7-1A57-4BE4-8EE3-83A7A76BE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60420" y="91600020"/>
          <a:ext cx="2240280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830580</xdr:colOff>
      <xdr:row>733</xdr:row>
      <xdr:rowOff>60960</xdr:rowOff>
    </xdr:from>
    <xdr:to>
      <xdr:col>4</xdr:col>
      <xdr:colOff>3009900</xdr:colOff>
      <xdr:row>744</xdr:row>
      <xdr:rowOff>133350</xdr:rowOff>
    </xdr:to>
    <xdr:pic>
      <xdr:nvPicPr>
        <xdr:cNvPr id="4209080" name="Рисунок 14">
          <a:extLst>
            <a:ext uri="{FF2B5EF4-FFF2-40B4-BE49-F238E27FC236}">
              <a16:creationId xmlns:a16="http://schemas.microsoft.com/office/drawing/2014/main" xmlns="" id="{8BC33F35-5FD9-4133-AA6D-3D03220D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13760" y="95600520"/>
          <a:ext cx="217932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906780</xdr:colOff>
      <xdr:row>753</xdr:row>
      <xdr:rowOff>53340</xdr:rowOff>
    </xdr:from>
    <xdr:to>
      <xdr:col>4</xdr:col>
      <xdr:colOff>2781300</xdr:colOff>
      <xdr:row>766</xdr:row>
      <xdr:rowOff>114298</xdr:rowOff>
    </xdr:to>
    <xdr:pic>
      <xdr:nvPicPr>
        <xdr:cNvPr id="4209081" name="Рисунок 15">
          <a:extLst>
            <a:ext uri="{FF2B5EF4-FFF2-40B4-BE49-F238E27FC236}">
              <a16:creationId xmlns:a16="http://schemas.microsoft.com/office/drawing/2014/main" xmlns="" id="{06297375-2635-4406-9662-6F9CACC8E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89960" y="99943920"/>
          <a:ext cx="1874520" cy="2308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1021080</xdr:colOff>
      <xdr:row>774</xdr:row>
      <xdr:rowOff>45720</xdr:rowOff>
    </xdr:from>
    <xdr:to>
      <xdr:col>4</xdr:col>
      <xdr:colOff>2988945</xdr:colOff>
      <xdr:row>788</xdr:row>
      <xdr:rowOff>1</xdr:rowOff>
    </xdr:to>
    <xdr:pic>
      <xdr:nvPicPr>
        <xdr:cNvPr id="4209082" name="Рисунок 16">
          <a:extLst>
            <a:ext uri="{FF2B5EF4-FFF2-40B4-BE49-F238E27FC236}">
              <a16:creationId xmlns:a16="http://schemas.microsoft.com/office/drawing/2014/main" xmlns="" id="{C9D64A6F-88DA-42B7-A3B5-EA2C26B8B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4260" y="103502460"/>
          <a:ext cx="1981200" cy="2194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774</xdr:row>
      <xdr:rowOff>76200</xdr:rowOff>
    </xdr:from>
    <xdr:to>
      <xdr:col>4</xdr:col>
      <xdr:colOff>1005840</xdr:colOff>
      <xdr:row>803</xdr:row>
      <xdr:rowOff>131445</xdr:rowOff>
    </xdr:to>
    <xdr:pic>
      <xdr:nvPicPr>
        <xdr:cNvPr id="4209083" name="Рисунок 17">
          <a:extLst>
            <a:ext uri="{FF2B5EF4-FFF2-40B4-BE49-F238E27FC236}">
              <a16:creationId xmlns:a16="http://schemas.microsoft.com/office/drawing/2014/main" xmlns="" id="{78C67475-169C-4C76-BC22-5BE47153F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8804"/>
        <a:stretch>
          <a:fillRect/>
        </a:stretch>
      </xdr:blipFill>
      <xdr:spPr bwMode="auto">
        <a:xfrm>
          <a:off x="975360" y="103532940"/>
          <a:ext cx="2606040" cy="4709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2339787</xdr:colOff>
      <xdr:row>28</xdr:row>
      <xdr:rowOff>67235</xdr:rowOff>
    </xdr:from>
    <xdr:to>
      <xdr:col>4</xdr:col>
      <xdr:colOff>2989693</xdr:colOff>
      <xdr:row>32</xdr:row>
      <xdr:rowOff>58158</xdr:rowOff>
    </xdr:to>
    <xdr:pic>
      <xdr:nvPicPr>
        <xdr:cNvPr id="120" name="Рисунок 119">
          <a:extLst>
            <a:ext uri="{FF2B5EF4-FFF2-40B4-BE49-F238E27FC236}">
              <a16:creationId xmlns:a16="http://schemas.microsoft.com/office/drawing/2014/main" xmlns="" id="{8717B457-5C78-4875-8FFA-7497B36E4861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4921622" y="11362764"/>
          <a:ext cx="659431" cy="623047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2324997</xdr:colOff>
      <xdr:row>78</xdr:row>
      <xdr:rowOff>74856</xdr:rowOff>
    </xdr:from>
    <xdr:to>
      <xdr:col>4</xdr:col>
      <xdr:colOff>2992048</xdr:colOff>
      <xdr:row>82</xdr:row>
      <xdr:rowOff>115742</xdr:rowOff>
    </xdr:to>
    <xdr:pic>
      <xdr:nvPicPr>
        <xdr:cNvPr id="121" name="Рисунок 120">
          <a:extLst>
            <a:ext uri="{FF2B5EF4-FFF2-40B4-BE49-F238E27FC236}">
              <a16:creationId xmlns:a16="http://schemas.microsoft.com/office/drawing/2014/main" xmlns="" id="{061A7F14-EA8F-4AAD-B4E9-AFD6B667083A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84240" y="9080267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2350994</xdr:colOff>
      <xdr:row>109</xdr:row>
      <xdr:rowOff>48409</xdr:rowOff>
    </xdr:from>
    <xdr:to>
      <xdr:col>4</xdr:col>
      <xdr:colOff>3010880</xdr:colOff>
      <xdr:row>113</xdr:row>
      <xdr:rowOff>37330</xdr:rowOff>
    </xdr:to>
    <xdr:pic>
      <xdr:nvPicPr>
        <xdr:cNvPr id="122" name="Рисунок 121">
          <a:extLst>
            <a:ext uri="{FF2B5EF4-FFF2-40B4-BE49-F238E27FC236}">
              <a16:creationId xmlns:a16="http://schemas.microsoft.com/office/drawing/2014/main" xmlns="" id="{DF0878CD-962A-46C0-86BF-BC03E4DC1875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917857" y="13260060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2336203</xdr:colOff>
      <xdr:row>184</xdr:row>
      <xdr:rowOff>54348</xdr:rowOff>
    </xdr:from>
    <xdr:to>
      <xdr:col>4</xdr:col>
      <xdr:colOff>2989789</xdr:colOff>
      <xdr:row>188</xdr:row>
      <xdr:rowOff>22398</xdr:rowOff>
    </xdr:to>
    <xdr:pic>
      <xdr:nvPicPr>
        <xdr:cNvPr id="123" name="Рисунок 122">
          <a:extLst>
            <a:ext uri="{FF2B5EF4-FFF2-40B4-BE49-F238E27FC236}">
              <a16:creationId xmlns:a16="http://schemas.microsoft.com/office/drawing/2014/main" xmlns="" id="{F961C122-BC70-4933-BCC4-5D124DB57C0C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95446" y="17439854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2336202</xdr:colOff>
      <xdr:row>234</xdr:row>
      <xdr:rowOff>82028</xdr:rowOff>
    </xdr:from>
    <xdr:to>
      <xdr:col>4</xdr:col>
      <xdr:colOff>2989788</xdr:colOff>
      <xdr:row>238</xdr:row>
      <xdr:rowOff>117955</xdr:rowOff>
    </xdr:to>
    <xdr:pic>
      <xdr:nvPicPr>
        <xdr:cNvPr id="124" name="Рисунок 123">
          <a:extLst>
            <a:ext uri="{FF2B5EF4-FFF2-40B4-BE49-F238E27FC236}">
              <a16:creationId xmlns:a16="http://schemas.microsoft.com/office/drawing/2014/main" xmlns="" id="{EAA46189-6F22-44DD-AF80-38D53F4BB43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95445" y="21675679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2285440</xdr:colOff>
      <xdr:row>272</xdr:row>
      <xdr:rowOff>86061</xdr:rowOff>
    </xdr:from>
    <xdr:to>
      <xdr:col>4</xdr:col>
      <xdr:colOff>2952736</xdr:colOff>
      <xdr:row>275</xdr:row>
      <xdr:rowOff>60763</xdr:rowOff>
    </xdr:to>
    <xdr:pic>
      <xdr:nvPicPr>
        <xdr:cNvPr id="125" name="Рисунок 124">
          <a:extLst>
            <a:ext uri="{FF2B5EF4-FFF2-40B4-BE49-F238E27FC236}">
              <a16:creationId xmlns:a16="http://schemas.microsoft.com/office/drawing/2014/main" xmlns="" id="{C6179C3B-FD8B-497F-8C16-1E0DE53598D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61828" y="29046347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2336203</xdr:colOff>
      <xdr:row>293</xdr:row>
      <xdr:rowOff>63649</xdr:rowOff>
    </xdr:from>
    <xdr:to>
      <xdr:col>4</xdr:col>
      <xdr:colOff>2989789</xdr:colOff>
      <xdr:row>296</xdr:row>
      <xdr:rowOff>136348</xdr:rowOff>
    </xdr:to>
    <xdr:pic>
      <xdr:nvPicPr>
        <xdr:cNvPr id="126" name="Рисунок 125">
          <a:extLst>
            <a:ext uri="{FF2B5EF4-FFF2-40B4-BE49-F238E27FC236}">
              <a16:creationId xmlns:a16="http://schemas.microsoft.com/office/drawing/2014/main" xmlns="" id="{FDBAF39A-9A4F-4174-9D9F-D1A60B7F2A9D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95446" y="33214935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2306171</xdr:colOff>
      <xdr:row>314</xdr:row>
      <xdr:rowOff>67235</xdr:rowOff>
    </xdr:from>
    <xdr:to>
      <xdr:col>4</xdr:col>
      <xdr:colOff>2968108</xdr:colOff>
      <xdr:row>317</xdr:row>
      <xdr:rowOff>78420</xdr:rowOff>
    </xdr:to>
    <xdr:pic>
      <xdr:nvPicPr>
        <xdr:cNvPr id="127" name="Рисунок 126">
          <a:extLst>
            <a:ext uri="{FF2B5EF4-FFF2-40B4-BE49-F238E27FC236}">
              <a16:creationId xmlns:a16="http://schemas.microsoft.com/office/drawing/2014/main" xmlns="" id="{CA4002E4-3ED5-40BC-8834-E2D93413B1F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73034" y="37226641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2336203</xdr:colOff>
      <xdr:row>354</xdr:row>
      <xdr:rowOff>48409</xdr:rowOff>
    </xdr:from>
    <xdr:to>
      <xdr:col>4</xdr:col>
      <xdr:colOff>2989789</xdr:colOff>
      <xdr:row>358</xdr:row>
      <xdr:rowOff>18409</xdr:rowOff>
    </xdr:to>
    <xdr:pic>
      <xdr:nvPicPr>
        <xdr:cNvPr id="128" name="Рисунок 127">
          <a:extLst>
            <a:ext uri="{FF2B5EF4-FFF2-40B4-BE49-F238E27FC236}">
              <a16:creationId xmlns:a16="http://schemas.microsoft.com/office/drawing/2014/main" xmlns="" id="{21A17E1A-2CC4-4A46-9E5F-A0C4D10B6A54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95446" y="41406435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2285439</xdr:colOff>
      <xdr:row>379</xdr:row>
      <xdr:rowOff>89647</xdr:rowOff>
    </xdr:from>
    <xdr:to>
      <xdr:col>4</xdr:col>
      <xdr:colOff>2952735</xdr:colOff>
      <xdr:row>383</xdr:row>
      <xdr:rowOff>95740</xdr:rowOff>
    </xdr:to>
    <xdr:pic>
      <xdr:nvPicPr>
        <xdr:cNvPr id="129" name="Рисунок 128">
          <a:extLst>
            <a:ext uri="{FF2B5EF4-FFF2-40B4-BE49-F238E27FC236}">
              <a16:creationId xmlns:a16="http://schemas.microsoft.com/office/drawing/2014/main" xmlns="" id="{9A4EEF9F-0D31-43D2-A488-0A234C16169D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61827" y="45631053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2283535</xdr:colOff>
      <xdr:row>404</xdr:row>
      <xdr:rowOff>30368</xdr:rowOff>
    </xdr:from>
    <xdr:to>
      <xdr:col>4</xdr:col>
      <xdr:colOff>2964166</xdr:colOff>
      <xdr:row>407</xdr:row>
      <xdr:rowOff>110850</xdr:rowOff>
    </xdr:to>
    <xdr:pic>
      <xdr:nvPicPr>
        <xdr:cNvPr id="130" name="Рисунок 129">
          <a:extLst>
            <a:ext uri="{FF2B5EF4-FFF2-40B4-BE49-F238E27FC236}">
              <a16:creationId xmlns:a16="http://schemas.microsoft.com/office/drawing/2014/main" xmlns="" id="{E6EB84C4-8B20-4767-9250-A91D5C8C96C2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4864810" y="70220093"/>
          <a:ext cx="680631" cy="651982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2339789</xdr:colOff>
      <xdr:row>531</xdr:row>
      <xdr:rowOff>74855</xdr:rowOff>
    </xdr:from>
    <xdr:to>
      <xdr:col>4</xdr:col>
      <xdr:colOff>2989695</xdr:colOff>
      <xdr:row>535</xdr:row>
      <xdr:rowOff>56084</xdr:rowOff>
    </xdr:to>
    <xdr:pic>
      <xdr:nvPicPr>
        <xdr:cNvPr id="132" name="Рисунок 131">
          <a:extLst>
            <a:ext uri="{FF2B5EF4-FFF2-40B4-BE49-F238E27FC236}">
              <a16:creationId xmlns:a16="http://schemas.microsoft.com/office/drawing/2014/main" xmlns="" id="{83597D8F-C27B-435D-8CE5-0A27A383BE08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906652" y="57991141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2339789</xdr:colOff>
      <xdr:row>556</xdr:row>
      <xdr:rowOff>73174</xdr:rowOff>
    </xdr:from>
    <xdr:to>
      <xdr:col>4</xdr:col>
      <xdr:colOff>2989695</xdr:colOff>
      <xdr:row>560</xdr:row>
      <xdr:rowOff>37478</xdr:rowOff>
    </xdr:to>
    <xdr:pic>
      <xdr:nvPicPr>
        <xdr:cNvPr id="133" name="Рисунок 132">
          <a:extLst>
            <a:ext uri="{FF2B5EF4-FFF2-40B4-BE49-F238E27FC236}">
              <a16:creationId xmlns:a16="http://schemas.microsoft.com/office/drawing/2014/main" xmlns="" id="{5DBCB0A6-F3D2-4DA1-A771-7481323DCF0E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906652" y="62170935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2393573</xdr:colOff>
      <xdr:row>581</xdr:row>
      <xdr:rowOff>123881</xdr:rowOff>
    </xdr:from>
    <xdr:to>
      <xdr:col>4</xdr:col>
      <xdr:colOff>3047153</xdr:colOff>
      <xdr:row>586</xdr:row>
      <xdr:rowOff>263</xdr:rowOff>
    </xdr:to>
    <xdr:pic>
      <xdr:nvPicPr>
        <xdr:cNvPr id="134" name="Рисунок 133">
          <a:extLst>
            <a:ext uri="{FF2B5EF4-FFF2-40B4-BE49-F238E27FC236}">
              <a16:creationId xmlns:a16="http://schemas.microsoft.com/office/drawing/2014/main" xmlns="" id="{8A7A7B4F-131F-4D4E-884F-C671E157E801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954721" y="66422167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2350993</xdr:colOff>
      <xdr:row>609</xdr:row>
      <xdr:rowOff>54348</xdr:rowOff>
    </xdr:from>
    <xdr:to>
      <xdr:col>4</xdr:col>
      <xdr:colOff>3010879</xdr:colOff>
      <xdr:row>613</xdr:row>
      <xdr:rowOff>22721</xdr:rowOff>
    </xdr:to>
    <xdr:pic>
      <xdr:nvPicPr>
        <xdr:cNvPr id="135" name="Рисунок 134">
          <a:extLst>
            <a:ext uri="{FF2B5EF4-FFF2-40B4-BE49-F238E27FC236}">
              <a16:creationId xmlns:a16="http://schemas.microsoft.com/office/drawing/2014/main" xmlns="" id="{54886E16-763E-4E3B-BA16-7F3913381FCE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917856" y="71065604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2336202</xdr:colOff>
      <xdr:row>664</xdr:row>
      <xdr:rowOff>117997</xdr:rowOff>
    </xdr:from>
    <xdr:to>
      <xdr:col>4</xdr:col>
      <xdr:colOff>2989788</xdr:colOff>
      <xdr:row>667</xdr:row>
      <xdr:rowOff>173821</xdr:rowOff>
    </xdr:to>
    <xdr:pic>
      <xdr:nvPicPr>
        <xdr:cNvPr id="136" name="Рисунок 135">
          <a:extLst>
            <a:ext uri="{FF2B5EF4-FFF2-40B4-BE49-F238E27FC236}">
              <a16:creationId xmlns:a16="http://schemas.microsoft.com/office/drawing/2014/main" xmlns="" id="{177AC852-0441-4173-B1BF-A0C632D2AE6A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95445" y="80503758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2285439</xdr:colOff>
      <xdr:row>685</xdr:row>
      <xdr:rowOff>63649</xdr:rowOff>
    </xdr:from>
    <xdr:to>
      <xdr:col>4</xdr:col>
      <xdr:colOff>2952735</xdr:colOff>
      <xdr:row>688</xdr:row>
      <xdr:rowOff>134503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xmlns="" id="{ECDE57C9-2AEA-4E68-A727-109F5747E673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61827" y="84459435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2249917</xdr:colOff>
      <xdr:row>706</xdr:row>
      <xdr:rowOff>117998</xdr:rowOff>
    </xdr:from>
    <xdr:to>
      <xdr:col>4</xdr:col>
      <xdr:colOff>2917417</xdr:colOff>
      <xdr:row>709</xdr:row>
      <xdr:rowOff>173652</xdr:rowOff>
    </xdr:to>
    <xdr:pic>
      <xdr:nvPicPr>
        <xdr:cNvPr id="138" name="Рисунок 137">
          <a:extLst>
            <a:ext uri="{FF2B5EF4-FFF2-40B4-BE49-F238E27FC236}">
              <a16:creationId xmlns:a16="http://schemas.microsoft.com/office/drawing/2014/main" xmlns="" id="{755741F9-CE9C-490D-B812-08183022188A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28210" y="88504759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2242521</xdr:colOff>
      <xdr:row>726</xdr:row>
      <xdr:rowOff>89647</xdr:rowOff>
    </xdr:from>
    <xdr:to>
      <xdr:col>4</xdr:col>
      <xdr:colOff>2898288</xdr:colOff>
      <xdr:row>729</xdr:row>
      <xdr:rowOff>169956</xdr:rowOff>
    </xdr:to>
    <xdr:pic>
      <xdr:nvPicPr>
        <xdr:cNvPr id="139" name="Рисунок 138">
          <a:extLst>
            <a:ext uri="{FF2B5EF4-FFF2-40B4-BE49-F238E27FC236}">
              <a16:creationId xmlns:a16="http://schemas.microsoft.com/office/drawing/2014/main" xmlns="" id="{BECA480A-755D-44A3-B98C-BDA20E7362C3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17004" y="92303553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2306169</xdr:colOff>
      <xdr:row>746</xdr:row>
      <xdr:rowOff>52668</xdr:rowOff>
    </xdr:from>
    <xdr:to>
      <xdr:col>4</xdr:col>
      <xdr:colOff>2968106</xdr:colOff>
      <xdr:row>749</xdr:row>
      <xdr:rowOff>97417</xdr:rowOff>
    </xdr:to>
    <xdr:pic>
      <xdr:nvPicPr>
        <xdr:cNvPr id="140" name="Рисунок 139">
          <a:extLst>
            <a:ext uri="{FF2B5EF4-FFF2-40B4-BE49-F238E27FC236}">
              <a16:creationId xmlns:a16="http://schemas.microsoft.com/office/drawing/2014/main" xmlns="" id="{DDE997F4-E03E-477B-8E37-4D00942EA374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73032" y="96629024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2272552</xdr:colOff>
      <xdr:row>768</xdr:row>
      <xdr:rowOff>106120</xdr:rowOff>
    </xdr:from>
    <xdr:to>
      <xdr:col>4</xdr:col>
      <xdr:colOff>2918304</xdr:colOff>
      <xdr:row>772</xdr:row>
      <xdr:rowOff>112185</xdr:rowOff>
    </xdr:to>
    <xdr:pic>
      <xdr:nvPicPr>
        <xdr:cNvPr id="141" name="Рисунок 140">
          <a:extLst>
            <a:ext uri="{FF2B5EF4-FFF2-40B4-BE49-F238E27FC236}">
              <a16:creationId xmlns:a16="http://schemas.microsoft.com/office/drawing/2014/main" xmlns="" id="{A28DCB50-CB7A-4525-ACB1-0C38D5DC6DDA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39415" y="100719171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5</xdr:col>
      <xdr:colOff>68580</xdr:colOff>
      <xdr:row>259</xdr:row>
      <xdr:rowOff>60960</xdr:rowOff>
    </xdr:from>
    <xdr:to>
      <xdr:col>6</xdr:col>
      <xdr:colOff>819150</xdr:colOff>
      <xdr:row>261</xdr:row>
      <xdr:rowOff>266700</xdr:rowOff>
    </xdr:to>
    <xdr:pic>
      <xdr:nvPicPr>
        <xdr:cNvPr id="4209107" name="Рисунок 1">
          <a:extLst>
            <a:ext uri="{FF2B5EF4-FFF2-40B4-BE49-F238E27FC236}">
              <a16:creationId xmlns:a16="http://schemas.microsoft.com/office/drawing/2014/main" xmlns="" id="{1CC65810-F8DB-445A-8C73-37D033E44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430" t="6882" r="15901" b="5733"/>
        <a:stretch>
          <a:fillRect/>
        </a:stretch>
      </xdr:blipFill>
      <xdr:spPr bwMode="auto">
        <a:xfrm>
          <a:off x="5737860" y="29740860"/>
          <a:ext cx="108966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144780</xdr:colOff>
      <xdr:row>268</xdr:row>
      <xdr:rowOff>68580</xdr:rowOff>
    </xdr:from>
    <xdr:to>
      <xdr:col>6</xdr:col>
      <xdr:colOff>666750</xdr:colOff>
      <xdr:row>270</xdr:row>
      <xdr:rowOff>245745</xdr:rowOff>
    </xdr:to>
    <xdr:pic>
      <xdr:nvPicPr>
        <xdr:cNvPr id="4209108" name="Рисунок 2">
          <a:extLst>
            <a:ext uri="{FF2B5EF4-FFF2-40B4-BE49-F238E27FC236}">
              <a16:creationId xmlns:a16="http://schemas.microsoft.com/office/drawing/2014/main" xmlns="" id="{6EFA090E-1B35-4B1B-B2CF-E945436F1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14060" y="31531560"/>
          <a:ext cx="86868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30480</xdr:colOff>
      <xdr:row>265</xdr:row>
      <xdr:rowOff>38100</xdr:rowOff>
    </xdr:from>
    <xdr:to>
      <xdr:col>6</xdr:col>
      <xdr:colOff>741045</xdr:colOff>
      <xdr:row>267</xdr:row>
      <xdr:rowOff>266700</xdr:rowOff>
    </xdr:to>
    <xdr:pic>
      <xdr:nvPicPr>
        <xdr:cNvPr id="4209109" name="Рисунок 3">
          <a:extLst>
            <a:ext uri="{FF2B5EF4-FFF2-40B4-BE49-F238E27FC236}">
              <a16:creationId xmlns:a16="http://schemas.microsoft.com/office/drawing/2014/main" xmlns="" id="{0CA97EED-5D62-4C55-A734-2987806F0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99760" y="30609540"/>
          <a:ext cx="1066800" cy="822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45720</xdr:colOff>
      <xdr:row>645</xdr:row>
      <xdr:rowOff>91440</xdr:rowOff>
    </xdr:from>
    <xdr:to>
      <xdr:col>6</xdr:col>
      <xdr:colOff>779145</xdr:colOff>
      <xdr:row>650</xdr:row>
      <xdr:rowOff>38102</xdr:rowOff>
    </xdr:to>
    <xdr:pic>
      <xdr:nvPicPr>
        <xdr:cNvPr id="4209110" name="Рисунок 102">
          <a:extLst>
            <a:ext uri="{FF2B5EF4-FFF2-40B4-BE49-F238E27FC236}">
              <a16:creationId xmlns:a16="http://schemas.microsoft.com/office/drawing/2014/main" xmlns="" id="{E43A051F-2BBF-42EF-A3A1-D37C6553E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430" t="6882" r="15901" b="5733"/>
        <a:stretch>
          <a:fillRect/>
        </a:stretch>
      </xdr:blipFill>
      <xdr:spPr bwMode="auto">
        <a:xfrm>
          <a:off x="5715000" y="79415640"/>
          <a:ext cx="1089660" cy="746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129540</xdr:colOff>
      <xdr:row>651</xdr:row>
      <xdr:rowOff>38100</xdr:rowOff>
    </xdr:from>
    <xdr:to>
      <xdr:col>6</xdr:col>
      <xdr:colOff>590550</xdr:colOff>
      <xdr:row>656</xdr:row>
      <xdr:rowOff>76199</xdr:rowOff>
    </xdr:to>
    <xdr:pic>
      <xdr:nvPicPr>
        <xdr:cNvPr id="4209111" name="Рисунок 4">
          <a:extLst>
            <a:ext uri="{FF2B5EF4-FFF2-40B4-BE49-F238E27FC236}">
              <a16:creationId xmlns:a16="http://schemas.microsoft.com/office/drawing/2014/main" xmlns="" id="{F3FD3122-9A6F-467D-95CE-86D5FBE35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98820" y="80322420"/>
          <a:ext cx="80772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182880</xdr:colOff>
      <xdr:row>657</xdr:row>
      <xdr:rowOff>76200</xdr:rowOff>
    </xdr:from>
    <xdr:to>
      <xdr:col>6</xdr:col>
      <xdr:colOff>628650</xdr:colOff>
      <xdr:row>662</xdr:row>
      <xdr:rowOff>97154</xdr:rowOff>
    </xdr:to>
    <xdr:pic>
      <xdr:nvPicPr>
        <xdr:cNvPr id="4209112" name="Рисунок 5">
          <a:extLst>
            <a:ext uri="{FF2B5EF4-FFF2-40B4-BE49-F238E27FC236}">
              <a16:creationId xmlns:a16="http://schemas.microsoft.com/office/drawing/2014/main" xmlns="" id="{CEDA9204-DCE3-4196-AAF4-BF92E2DE7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52160" y="81320640"/>
          <a:ext cx="79248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218</xdr:row>
      <xdr:rowOff>76200</xdr:rowOff>
    </xdr:from>
    <xdr:to>
      <xdr:col>4</xdr:col>
      <xdr:colOff>281940</xdr:colOff>
      <xdr:row>232</xdr:row>
      <xdr:rowOff>133351</xdr:rowOff>
    </xdr:to>
    <xdr:pic>
      <xdr:nvPicPr>
        <xdr:cNvPr id="4209113" name="Рисунок 10">
          <a:extLst>
            <a:ext uri="{FF2B5EF4-FFF2-40B4-BE49-F238E27FC236}">
              <a16:creationId xmlns:a16="http://schemas.microsoft.com/office/drawing/2014/main" xmlns="" id="{5980DF61-5D07-418C-AD1D-0C865E007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8548" r="13519"/>
        <a:stretch>
          <a:fillRect/>
        </a:stretch>
      </xdr:blipFill>
      <xdr:spPr bwMode="auto">
        <a:xfrm>
          <a:off x="990600" y="22943820"/>
          <a:ext cx="1866900" cy="2293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2336203</xdr:colOff>
      <xdr:row>209</xdr:row>
      <xdr:rowOff>54348</xdr:rowOff>
    </xdr:from>
    <xdr:to>
      <xdr:col>4</xdr:col>
      <xdr:colOff>2989789</xdr:colOff>
      <xdr:row>213</xdr:row>
      <xdr:rowOff>38852</xdr:rowOff>
    </xdr:to>
    <xdr:pic>
      <xdr:nvPicPr>
        <xdr:cNvPr id="103" name="Рисунок 102">
          <a:extLst>
            <a:ext uri="{FF2B5EF4-FFF2-40B4-BE49-F238E27FC236}">
              <a16:creationId xmlns:a16="http://schemas.microsoft.com/office/drawing/2014/main" xmlns="" id="{53E0F763-691F-4F29-854A-F0AE4BCDD5FE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3895446" y="17761323"/>
          <a:ext cx="648000" cy="648000"/>
        </a:xfrm>
        <a:prstGeom prst="ellipse">
          <a:avLst/>
        </a:prstGeom>
      </xdr:spPr>
    </xdr:pic>
    <xdr:clientData/>
  </xdr:twoCellAnchor>
  <xdr:twoCellAnchor editAs="oneCell">
    <xdr:from>
      <xdr:col>4</xdr:col>
      <xdr:colOff>342900</xdr:colOff>
      <xdr:row>222</xdr:row>
      <xdr:rowOff>7620</xdr:rowOff>
    </xdr:from>
    <xdr:to>
      <xdr:col>4</xdr:col>
      <xdr:colOff>2988945</xdr:colOff>
      <xdr:row>229</xdr:row>
      <xdr:rowOff>53340</xdr:rowOff>
    </xdr:to>
    <xdr:pic>
      <xdr:nvPicPr>
        <xdr:cNvPr id="4209115" name="Рисунок 1">
          <a:extLst>
            <a:ext uri="{FF2B5EF4-FFF2-40B4-BE49-F238E27FC236}">
              <a16:creationId xmlns:a16="http://schemas.microsoft.com/office/drawing/2014/main" xmlns="" id="{532CCA23-FAC9-4F2D-B362-2FBECA9CB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26080" y="23515320"/>
          <a:ext cx="2659380" cy="1158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586740</xdr:colOff>
      <xdr:row>1</xdr:row>
      <xdr:rowOff>321945</xdr:rowOff>
    </xdr:to>
    <xdr:pic>
      <xdr:nvPicPr>
        <xdr:cNvPr id="4209116" name="Рисунок 90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xmlns="" id="{975D9601-54C5-4EE7-B573-5BA26FA14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1539240</xdr:colOff>
      <xdr:row>0</xdr:row>
      <xdr:rowOff>304800</xdr:rowOff>
    </xdr:to>
    <xdr:pic>
      <xdr:nvPicPr>
        <xdr:cNvPr id="4209117" name="Рисунок 91" descr="http://intranet.hkg.hafele.corp/international/bilder/Haefele_Logo_4c_CMYK_n_2mm.png">
          <a:hlinkClick xmlns:r="http://schemas.openxmlformats.org/officeDocument/2006/relationships" r:id="rId55"/>
          <a:extLst>
            <a:ext uri="{FF2B5EF4-FFF2-40B4-BE49-F238E27FC236}">
              <a16:creationId xmlns:a16="http://schemas.microsoft.com/office/drawing/2014/main" xmlns="" id="{EEFC14D9-AD86-4F5A-BBDC-C2DA0B0F1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316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118534</xdr:colOff>
      <xdr:row>433</xdr:row>
      <xdr:rowOff>14206</xdr:rowOff>
    </xdr:from>
    <xdr:to>
      <xdr:col>4</xdr:col>
      <xdr:colOff>2993390</xdr:colOff>
      <xdr:row>445</xdr:row>
      <xdr:rowOff>112608</xdr:rowOff>
    </xdr:to>
    <xdr:pic>
      <xdr:nvPicPr>
        <xdr:cNvPr id="95" name="Picture 2" descr="ÐÐ°ÑÑÐ¸Ð½ÐºÐ¸ Ð¿Ð¾ Ð·Ð°Ð¿ÑÐ¾ÑÑ COMPACK LIVING">
          <a:extLst>
            <a:ext uri="{FF2B5EF4-FFF2-40B4-BE49-F238E27FC236}">
              <a16:creationId xmlns:a16="http://schemas.microsoft.com/office/drawing/2014/main" xmlns="" id="{4B049E00-5844-4F9B-82AF-7BC88AC56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32934" y="58520566"/>
          <a:ext cx="4547446" cy="20186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149014</xdr:colOff>
      <xdr:row>443</xdr:row>
      <xdr:rowOff>66550</xdr:rowOff>
    </xdr:from>
    <xdr:to>
      <xdr:col>3</xdr:col>
      <xdr:colOff>477048</xdr:colOff>
      <xdr:row>445</xdr:row>
      <xdr:rowOff>59504</xdr:rowOff>
    </xdr:to>
    <xdr:pic>
      <xdr:nvPicPr>
        <xdr:cNvPr id="100" name="Рисунок 9">
          <a:extLst>
            <a:ext uri="{FF2B5EF4-FFF2-40B4-BE49-F238E27FC236}">
              <a16:creationId xmlns:a16="http://schemas.microsoft.com/office/drawing/2014/main" xmlns="" id="{F8CFD32B-9885-4AD0-814D-4DAAB49A4D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68403" r="90868" b="18124"/>
        <a:stretch/>
      </xdr:blipFill>
      <xdr:spPr bwMode="auto">
        <a:xfrm>
          <a:off x="1063414" y="60211210"/>
          <a:ext cx="324224" cy="3091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775913</xdr:colOff>
      <xdr:row>443</xdr:row>
      <xdr:rowOff>38872</xdr:rowOff>
    </xdr:from>
    <xdr:to>
      <xdr:col>4</xdr:col>
      <xdr:colOff>1047750</xdr:colOff>
      <xdr:row>445</xdr:row>
      <xdr:rowOff>16193</xdr:rowOff>
    </xdr:to>
    <xdr:pic>
      <xdr:nvPicPr>
        <xdr:cNvPr id="101" name="Рисунок 106">
          <a:extLst>
            <a:ext uri="{FF2B5EF4-FFF2-40B4-BE49-F238E27FC236}">
              <a16:creationId xmlns:a16="http://schemas.microsoft.com/office/drawing/2014/main" xmlns="" id="{F77C1372-89BF-41A6-8D8C-F5575CDBEF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988" t="68615" r="42073" b="18086"/>
        <a:stretch/>
      </xdr:blipFill>
      <xdr:spPr bwMode="auto">
        <a:xfrm>
          <a:off x="3359093" y="60145432"/>
          <a:ext cx="268027" cy="29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485</xdr:row>
      <xdr:rowOff>158116</xdr:rowOff>
    </xdr:from>
    <xdr:to>
      <xdr:col>4</xdr:col>
      <xdr:colOff>3028950</xdr:colOff>
      <xdr:row>502</xdr:row>
      <xdr:rowOff>28575</xdr:rowOff>
    </xdr:to>
    <xdr:pic>
      <xdr:nvPicPr>
        <xdr:cNvPr id="102" name="Рисунок 101" descr="ÐÐ°ÑÑÐ¸Ð½ÐºÐ¸ Ð¿Ð¾ Ð·Ð°Ð¿ÑÐ¾ÑÑ ergon living">
          <a:extLst>
            <a:ext uri="{FF2B5EF4-FFF2-40B4-BE49-F238E27FC236}">
              <a16:creationId xmlns:a16="http://schemas.microsoft.com/office/drawing/2014/main" xmlns="" id="{F0D4B611-5A37-4E33-8058-CF2B0C30BF9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299" b="48841"/>
        <a:stretch/>
      </xdr:blipFill>
      <xdr:spPr bwMode="auto">
        <a:xfrm>
          <a:off x="952500" y="85244941"/>
          <a:ext cx="4657725" cy="2194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106680</xdr:colOff>
      <xdr:row>53</xdr:row>
      <xdr:rowOff>22860</xdr:rowOff>
    </xdr:from>
    <xdr:to>
      <xdr:col>3</xdr:col>
      <xdr:colOff>474345</xdr:colOff>
      <xdr:row>55</xdr:row>
      <xdr:rowOff>131447</xdr:rowOff>
    </xdr:to>
    <xdr:pic>
      <xdr:nvPicPr>
        <xdr:cNvPr id="142" name="Рисунок 2">
          <a:extLst>
            <a:ext uri="{FF2B5EF4-FFF2-40B4-BE49-F238E27FC236}">
              <a16:creationId xmlns:a16="http://schemas.microsoft.com/office/drawing/2014/main" xmlns="" id="{E2DB5BE7-B8B6-49B8-A8DE-6D848C2BA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1080" y="4836907"/>
          <a:ext cx="381000" cy="444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2321860</xdr:colOff>
      <xdr:row>53</xdr:row>
      <xdr:rowOff>71718</xdr:rowOff>
    </xdr:from>
    <xdr:to>
      <xdr:col>4</xdr:col>
      <xdr:colOff>2988911</xdr:colOff>
      <xdr:row>57</xdr:row>
      <xdr:rowOff>58832</xdr:rowOff>
    </xdr:to>
    <xdr:pic>
      <xdr:nvPicPr>
        <xdr:cNvPr id="143" name="Рисунок 142">
          <a:extLst>
            <a:ext uri="{FF2B5EF4-FFF2-40B4-BE49-F238E27FC236}">
              <a16:creationId xmlns:a16="http://schemas.microsoft.com/office/drawing/2014/main" xmlns="" id="{29B0729F-DFBB-4107-A9BA-6CB4B68CD284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4903695" y="4885765"/>
          <a:ext cx="659431" cy="623047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2350994</xdr:colOff>
      <xdr:row>134</xdr:row>
      <xdr:rowOff>48409</xdr:rowOff>
    </xdr:from>
    <xdr:to>
      <xdr:col>4</xdr:col>
      <xdr:colOff>3010880</xdr:colOff>
      <xdr:row>138</xdr:row>
      <xdr:rowOff>37330</xdr:rowOff>
    </xdr:to>
    <xdr:pic>
      <xdr:nvPicPr>
        <xdr:cNvPr id="155" name="Рисунок 154">
          <a:extLst>
            <a:ext uri="{FF2B5EF4-FFF2-40B4-BE49-F238E27FC236}">
              <a16:creationId xmlns:a16="http://schemas.microsoft.com/office/drawing/2014/main" xmlns="" id="{85EF7F02-433E-4CD3-81A8-42CE9FA0D812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4932829" y="13181703"/>
          <a:ext cx="659886" cy="634380"/>
        </a:xfrm>
        <a:prstGeom prst="ellipse">
          <a:avLst/>
        </a:prstGeom>
      </xdr:spPr>
    </xdr:pic>
    <xdr:clientData/>
  </xdr:twoCellAnchor>
  <xdr:twoCellAnchor editAs="oneCell">
    <xdr:from>
      <xdr:col>4</xdr:col>
      <xdr:colOff>2350994</xdr:colOff>
      <xdr:row>159</xdr:row>
      <xdr:rowOff>48409</xdr:rowOff>
    </xdr:from>
    <xdr:to>
      <xdr:col>4</xdr:col>
      <xdr:colOff>3010880</xdr:colOff>
      <xdr:row>163</xdr:row>
      <xdr:rowOff>37331</xdr:rowOff>
    </xdr:to>
    <xdr:pic>
      <xdr:nvPicPr>
        <xdr:cNvPr id="157" name="Рисунок 156">
          <a:extLst>
            <a:ext uri="{FF2B5EF4-FFF2-40B4-BE49-F238E27FC236}">
              <a16:creationId xmlns:a16="http://schemas.microsoft.com/office/drawing/2014/main" xmlns="" id="{EE4AA6CB-D0EF-4B69-9364-09C5366EFBEE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4932829" y="17242715"/>
          <a:ext cx="659886" cy="634380"/>
        </a:xfrm>
        <a:prstGeom prst="ellipse">
          <a:avLst/>
        </a:prstGeom>
      </xdr:spPr>
    </xdr:pic>
    <xdr:clientData/>
  </xdr:twoCellAnchor>
  <xdr:oneCellAnchor>
    <xdr:from>
      <xdr:col>4</xdr:col>
      <xdr:colOff>2306171</xdr:colOff>
      <xdr:row>334</xdr:row>
      <xdr:rowOff>67235</xdr:rowOff>
    </xdr:from>
    <xdr:ext cx="661937" cy="683538"/>
    <xdr:pic>
      <xdr:nvPicPr>
        <xdr:cNvPr id="112" name="Рисунок 111">
          <a:extLst>
            <a:ext uri="{FF2B5EF4-FFF2-40B4-BE49-F238E27FC236}">
              <a16:creationId xmlns:a16="http://schemas.microsoft.com/office/drawing/2014/main" xmlns="" id="{EE228EFE-0FDB-4189-81A0-F53216981625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46"/>
        <a:srcRect l="5085" t="4096" r="7627" b="5236"/>
        <a:stretch/>
      </xdr:blipFill>
      <xdr:spPr>
        <a:xfrm>
          <a:off x="4888006" y="65151000"/>
          <a:ext cx="661937" cy="683538"/>
        </a:xfrm>
        <a:prstGeom prst="ellipse">
          <a:avLst/>
        </a:prstGeom>
      </xdr:spPr>
    </xdr:pic>
    <xdr:clientData/>
  </xdr:oneCellAnchor>
  <xdr:twoCellAnchor editAs="oneCell">
    <xdr:from>
      <xdr:col>3</xdr:col>
      <xdr:colOff>26896</xdr:colOff>
      <xdr:row>341</xdr:row>
      <xdr:rowOff>143436</xdr:rowOff>
    </xdr:from>
    <xdr:to>
      <xdr:col>4</xdr:col>
      <xdr:colOff>212688</xdr:colOff>
      <xdr:row>352</xdr:row>
      <xdr:rowOff>75017</xdr:rowOff>
    </xdr:to>
    <xdr:pic>
      <xdr:nvPicPr>
        <xdr:cNvPr id="113" name="Рисунок 112" descr="http://hafeleshop.com.ua/uploads/shop/products/large/02238340_0.jpg">
          <a:extLst>
            <a:ext uri="{FF2B5EF4-FFF2-40B4-BE49-F238E27FC236}">
              <a16:creationId xmlns:a16="http://schemas.microsoft.com/office/drawing/2014/main" xmlns="" id="{47B7E62C-0CF5-43E6-9EC4-E25030451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1296" y="71206660"/>
          <a:ext cx="1864657" cy="2361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259977</xdr:colOff>
      <xdr:row>341</xdr:row>
      <xdr:rowOff>153891</xdr:rowOff>
    </xdr:from>
    <xdr:to>
      <xdr:col>4</xdr:col>
      <xdr:colOff>2990403</xdr:colOff>
      <xdr:row>352</xdr:row>
      <xdr:rowOff>92112</xdr:rowOff>
    </xdr:to>
    <xdr:pic>
      <xdr:nvPicPr>
        <xdr:cNvPr id="118" name="Рисунок 117" descr="http://hafeleshop.com.ua/uploads/shop/products/additional/5321dc1b03a210045b782dbab576ef0e.jpg">
          <a:extLst>
            <a:ext uri="{FF2B5EF4-FFF2-40B4-BE49-F238E27FC236}">
              <a16:creationId xmlns:a16="http://schemas.microsoft.com/office/drawing/2014/main" xmlns="" id="{764DC53F-93AC-44B7-A202-0ED00D9EF9A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1059"/>
        <a:stretch/>
      </xdr:blipFill>
      <xdr:spPr bwMode="auto">
        <a:xfrm>
          <a:off x="2841812" y="71217115"/>
          <a:ext cx="2734236" cy="2356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55245</xdr:colOff>
      <xdr:row>141</xdr:row>
      <xdr:rowOff>125505</xdr:rowOff>
    </xdr:from>
    <xdr:to>
      <xdr:col>4</xdr:col>
      <xdr:colOff>361950</xdr:colOff>
      <xdr:row>157</xdr:row>
      <xdr:rowOff>17865</xdr:rowOff>
    </xdr:to>
    <xdr:pic>
      <xdr:nvPicPr>
        <xdr:cNvPr id="146" name="Рисунок 14">
          <a:extLst>
            <a:ext uri="{FF2B5EF4-FFF2-40B4-BE49-F238E27FC236}">
              <a16:creationId xmlns:a16="http://schemas.microsoft.com/office/drawing/2014/main" xmlns="" id="{FC734F66-05B3-4AEE-9970-EB922914E8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356" r="6012"/>
        <a:stretch/>
      </xdr:blipFill>
      <xdr:spPr bwMode="auto">
        <a:xfrm>
          <a:off x="969645" y="22814055"/>
          <a:ext cx="1973580" cy="24945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125506</xdr:colOff>
      <xdr:row>166</xdr:row>
      <xdr:rowOff>62751</xdr:rowOff>
    </xdr:from>
    <xdr:to>
      <xdr:col>4</xdr:col>
      <xdr:colOff>209791</xdr:colOff>
      <xdr:row>182</xdr:row>
      <xdr:rowOff>93457</xdr:rowOff>
    </xdr:to>
    <xdr:pic>
      <xdr:nvPicPr>
        <xdr:cNvPr id="147" name="Рисунок 146">
          <a:extLst>
            <a:ext uri="{FF2B5EF4-FFF2-40B4-BE49-F238E27FC236}">
              <a16:creationId xmlns:a16="http://schemas.microsoft.com/office/drawing/2014/main" xmlns="" id="{2BF6B5CF-61D1-413D-9C8E-695AF3201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1039906" y="34890633"/>
          <a:ext cx="1742195" cy="2608731"/>
        </a:xfrm>
        <a:prstGeom prst="rect">
          <a:avLst/>
        </a:prstGeom>
      </xdr:spPr>
    </xdr:pic>
    <xdr:clientData/>
  </xdr:twoCellAnchor>
  <xdr:twoCellAnchor>
    <xdr:from>
      <xdr:col>4</xdr:col>
      <xdr:colOff>464820</xdr:colOff>
      <xdr:row>141</xdr:row>
      <xdr:rowOff>83820</xdr:rowOff>
    </xdr:from>
    <xdr:to>
      <xdr:col>4</xdr:col>
      <xdr:colOff>3009900</xdr:colOff>
      <xdr:row>155</xdr:row>
      <xdr:rowOff>53340</xdr:rowOff>
    </xdr:to>
    <xdr:grpSp>
      <xdr:nvGrpSpPr>
        <xdr:cNvPr id="3" name="Группа 2">
          <a:extLst>
            <a:ext uri="{FF2B5EF4-FFF2-40B4-BE49-F238E27FC236}">
              <a16:creationId xmlns:a16="http://schemas.microsoft.com/office/drawing/2014/main" xmlns="" id="{1758A83A-2FE1-4D1D-8462-91BC2D4C2386}"/>
            </a:ext>
          </a:extLst>
        </xdr:cNvPr>
        <xdr:cNvGrpSpPr/>
      </xdr:nvGrpSpPr>
      <xdr:grpSpPr>
        <a:xfrm>
          <a:off x="3046095" y="23115270"/>
          <a:ext cx="2545080" cy="2236470"/>
          <a:chOff x="3045110" y="26422744"/>
          <a:chExt cx="2545080" cy="2176693"/>
        </a:xfrm>
      </xdr:grpSpPr>
      <xdr:pic>
        <xdr:nvPicPr>
          <xdr:cNvPr id="154" name="Рисунок 12">
            <a:extLst>
              <a:ext uri="{FF2B5EF4-FFF2-40B4-BE49-F238E27FC236}">
                <a16:creationId xmlns:a16="http://schemas.microsoft.com/office/drawing/2014/main" xmlns="" id="{3F4A1EEA-9E2C-4FC4-8DA1-739E7CE6A7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3045110" y="26422744"/>
            <a:ext cx="2545080" cy="21766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" name="Рисунок 1">
            <a:extLst>
              <a:ext uri="{FF2B5EF4-FFF2-40B4-BE49-F238E27FC236}">
                <a16:creationId xmlns:a16="http://schemas.microsoft.com/office/drawing/2014/main" xmlns="" id="{A0F15412-B06A-4161-8787-A8F01717CB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/>
          <a:stretch>
            <a:fillRect/>
          </a:stretch>
        </xdr:blipFill>
        <xdr:spPr>
          <a:xfrm>
            <a:off x="4540469" y="26764594"/>
            <a:ext cx="867102" cy="1514195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648504</xdr:colOff>
      <xdr:row>166</xdr:row>
      <xdr:rowOff>6373</xdr:rowOff>
    </xdr:from>
    <xdr:to>
      <xdr:col>4</xdr:col>
      <xdr:colOff>2668183</xdr:colOff>
      <xdr:row>177</xdr:row>
      <xdr:rowOff>9525</xdr:rowOff>
    </xdr:to>
    <xdr:grpSp>
      <xdr:nvGrpSpPr>
        <xdr:cNvPr id="115" name="Группа 114">
          <a:extLst>
            <a:ext uri="{FF2B5EF4-FFF2-40B4-BE49-F238E27FC236}">
              <a16:creationId xmlns:a16="http://schemas.microsoft.com/office/drawing/2014/main" xmlns="" id="{55D9B69F-14D3-4D24-8773-B18DA1B7DE50}"/>
            </a:ext>
          </a:extLst>
        </xdr:cNvPr>
        <xdr:cNvGrpSpPr/>
      </xdr:nvGrpSpPr>
      <xdr:grpSpPr>
        <a:xfrm>
          <a:off x="3229779" y="27114523"/>
          <a:ext cx="2019679" cy="1784327"/>
          <a:chOff x="3045110" y="26422744"/>
          <a:chExt cx="2545080" cy="2176693"/>
        </a:xfrm>
      </xdr:grpSpPr>
      <xdr:pic>
        <xdr:nvPicPr>
          <xdr:cNvPr id="145" name="Рисунок 12">
            <a:extLst>
              <a:ext uri="{FF2B5EF4-FFF2-40B4-BE49-F238E27FC236}">
                <a16:creationId xmlns:a16="http://schemas.microsoft.com/office/drawing/2014/main" xmlns="" id="{0E605892-549F-4DC1-935C-A487043990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3045110" y="26422744"/>
            <a:ext cx="2545080" cy="21766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8" name="Рисунок 147">
            <a:extLst>
              <a:ext uri="{FF2B5EF4-FFF2-40B4-BE49-F238E27FC236}">
                <a16:creationId xmlns:a16="http://schemas.microsoft.com/office/drawing/2014/main" xmlns="" id="{E143D8BC-48FE-4D28-A5E3-5FD35CDA48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/>
          <a:stretch>
            <a:fillRect/>
          </a:stretch>
        </xdr:blipFill>
        <xdr:spPr>
          <a:xfrm>
            <a:off x="4540469" y="26764594"/>
            <a:ext cx="867102" cy="1514195"/>
          </a:xfrm>
          <a:prstGeom prst="rect">
            <a:avLst/>
          </a:prstGeom>
        </xdr:spPr>
      </xdr:pic>
    </xdr:grpSp>
    <xdr:clientData/>
  </xdr:twoCellAnchor>
  <xdr:oneCellAnchor>
    <xdr:from>
      <xdr:col>3</xdr:col>
      <xdr:colOff>57150</xdr:colOff>
      <xdr:row>457</xdr:row>
      <xdr:rowOff>120016</xdr:rowOff>
    </xdr:from>
    <xdr:ext cx="4654475" cy="2156459"/>
    <xdr:pic>
      <xdr:nvPicPr>
        <xdr:cNvPr id="151" name="Рисунок 150" descr="ÐÐ°ÑÑÐ¸Ð½ÐºÐ¸ Ð¿Ð¾ Ð·Ð°Ð¿ÑÐ¾ÑÑ ergon living">
          <a:extLst>
            <a:ext uri="{FF2B5EF4-FFF2-40B4-BE49-F238E27FC236}">
              <a16:creationId xmlns:a16="http://schemas.microsoft.com/office/drawing/2014/main" xmlns="" id="{C8FA983C-E946-4DDB-AEF8-5AFFF00B94C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300" b="49199"/>
        <a:stretch/>
      </xdr:blipFill>
      <xdr:spPr bwMode="auto">
        <a:xfrm>
          <a:off x="971550" y="80730091"/>
          <a:ext cx="4654475" cy="2156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4</xdr:col>
      <xdr:colOff>328477</xdr:colOff>
      <xdr:row>60</xdr:row>
      <xdr:rowOff>142256</xdr:rowOff>
    </xdr:from>
    <xdr:to>
      <xdr:col>4</xdr:col>
      <xdr:colOff>3003369</xdr:colOff>
      <xdr:row>69</xdr:row>
      <xdr:rowOff>162126</xdr:rowOff>
    </xdr:to>
    <xdr:grpSp>
      <xdr:nvGrpSpPr>
        <xdr:cNvPr id="158" name="Группа 157">
          <a:extLst>
            <a:ext uri="{FF2B5EF4-FFF2-40B4-BE49-F238E27FC236}">
              <a16:creationId xmlns:a16="http://schemas.microsoft.com/office/drawing/2014/main" xmlns="" id="{EF1EF6A0-E118-47BE-99F0-EA621C677C5C}"/>
            </a:ext>
          </a:extLst>
        </xdr:cNvPr>
        <xdr:cNvGrpSpPr/>
      </xdr:nvGrpSpPr>
      <xdr:grpSpPr>
        <a:xfrm>
          <a:off x="2909752" y="10514981"/>
          <a:ext cx="2674892" cy="1477195"/>
          <a:chOff x="566409" y="804246"/>
          <a:chExt cx="8108351" cy="4531770"/>
        </a:xfrm>
      </xdr:grpSpPr>
      <xdr:pic>
        <xdr:nvPicPr>
          <xdr:cNvPr id="159" name="Рисунок 158">
            <a:extLst>
              <a:ext uri="{FF2B5EF4-FFF2-40B4-BE49-F238E27FC236}">
                <a16:creationId xmlns:a16="http://schemas.microsoft.com/office/drawing/2014/main" xmlns="" id="{7A34D2AE-B2F0-4BAB-8A07-A8616A5970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/>
          <a:stretch>
            <a:fillRect/>
          </a:stretch>
        </xdr:blipFill>
        <xdr:spPr>
          <a:xfrm>
            <a:off x="566409" y="804246"/>
            <a:ext cx="8038039" cy="4482001"/>
          </a:xfrm>
          <a:prstGeom prst="rect">
            <a:avLst/>
          </a:prstGeom>
        </xdr:spPr>
      </xdr:pic>
      <xdr:grpSp>
        <xdr:nvGrpSpPr>
          <xdr:cNvPr id="160" name="Группа 159">
            <a:extLst>
              <a:ext uri="{FF2B5EF4-FFF2-40B4-BE49-F238E27FC236}">
                <a16:creationId xmlns:a16="http://schemas.microsoft.com/office/drawing/2014/main" xmlns="" id="{4549BCE9-6574-441F-A2A1-6CBD7BCD8548}"/>
              </a:ext>
            </a:extLst>
          </xdr:cNvPr>
          <xdr:cNvGrpSpPr/>
        </xdr:nvGrpSpPr>
        <xdr:grpSpPr>
          <a:xfrm>
            <a:off x="703830" y="854016"/>
            <a:ext cx="7970930" cy="4482000"/>
            <a:chOff x="703830" y="854016"/>
            <a:chExt cx="7970930" cy="4482000"/>
          </a:xfrm>
        </xdr:grpSpPr>
        <xdr:pic>
          <xdr:nvPicPr>
            <xdr:cNvPr id="161" name="Рисунок 160">
              <a:extLst>
                <a:ext uri="{FF2B5EF4-FFF2-40B4-BE49-F238E27FC236}">
                  <a16:creationId xmlns:a16="http://schemas.microsoft.com/office/drawing/2014/main" xmlns="" id="{04F00229-4A8F-481C-809C-7C0F2F00758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6" cstate="print"/>
            <a:stretch>
              <a:fillRect/>
            </a:stretch>
          </xdr:blipFill>
          <xdr:spPr>
            <a:xfrm>
              <a:off x="5352438" y="854016"/>
              <a:ext cx="3322322" cy="4482000"/>
            </a:xfrm>
            <a:prstGeom prst="rect">
              <a:avLst/>
            </a:prstGeom>
          </xdr:spPr>
        </xdr:pic>
        <xdr:pic>
          <xdr:nvPicPr>
            <xdr:cNvPr id="162" name="Рисунок 161">
              <a:extLst>
                <a:ext uri="{FF2B5EF4-FFF2-40B4-BE49-F238E27FC236}">
                  <a16:creationId xmlns:a16="http://schemas.microsoft.com/office/drawing/2014/main" xmlns="" id="{82BCF43A-2A1F-4099-B332-0BAF0BBA625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7" cstate="print"/>
            <a:stretch>
              <a:fillRect/>
            </a:stretch>
          </xdr:blipFill>
          <xdr:spPr>
            <a:xfrm>
              <a:off x="703830" y="1034862"/>
              <a:ext cx="2932066" cy="3864777"/>
            </a:xfrm>
            <a:prstGeom prst="rect">
              <a:avLst/>
            </a:prstGeom>
          </xdr:spPr>
        </xdr:pic>
        <xdr:pic>
          <xdr:nvPicPr>
            <xdr:cNvPr id="163" name="Рисунок 162">
              <a:extLst>
                <a:ext uri="{FF2B5EF4-FFF2-40B4-BE49-F238E27FC236}">
                  <a16:creationId xmlns:a16="http://schemas.microsoft.com/office/drawing/2014/main" xmlns="" id="{AEE5AB80-0AC1-4AB7-A823-651AA8B06BD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8" cstate="print"/>
            <a:stretch>
              <a:fillRect/>
            </a:stretch>
          </xdr:blipFill>
          <xdr:spPr>
            <a:xfrm>
              <a:off x="3596638" y="1490663"/>
              <a:ext cx="1759061" cy="3072493"/>
            </a:xfrm>
            <a:prstGeom prst="rect">
              <a:avLst/>
            </a:prstGeom>
          </xdr:spPr>
        </xdr:pic>
      </xdr:grpSp>
    </xdr:grpSp>
    <xdr:clientData/>
  </xdr:twoCellAnchor>
  <xdr:twoCellAnchor editAs="oneCell">
    <xdr:from>
      <xdr:col>4</xdr:col>
      <xdr:colOff>571227</xdr:colOff>
      <xdr:row>70</xdr:row>
      <xdr:rowOff>39409</xdr:rowOff>
    </xdr:from>
    <xdr:to>
      <xdr:col>4</xdr:col>
      <xdr:colOff>2589166</xdr:colOff>
      <xdr:row>76</xdr:row>
      <xdr:rowOff>99059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xmlns="" id="{78AF66BA-5D68-4EFE-BEDB-EAD53A150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3170191" y="15891730"/>
          <a:ext cx="2017939" cy="104889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60</xdr:row>
      <xdr:rowOff>85725</xdr:rowOff>
    </xdr:from>
    <xdr:to>
      <xdr:col>4</xdr:col>
      <xdr:colOff>325531</xdr:colOff>
      <xdr:row>76</xdr:row>
      <xdr:rowOff>134944</xdr:rowOff>
    </xdr:to>
    <xdr:pic>
      <xdr:nvPicPr>
        <xdr:cNvPr id="170" name="Рисунок 30">
          <a:extLst>
            <a:ext uri="{FF2B5EF4-FFF2-40B4-BE49-F238E27FC236}">
              <a16:creationId xmlns:a16="http://schemas.microsoft.com/office/drawing/2014/main" xmlns="" id="{D3510DE4-B6D2-47E2-AD3F-7B1C5E2FE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42975" y="14192250"/>
          <a:ext cx="1950496" cy="26304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805815</xdr:colOff>
      <xdr:row>177</xdr:row>
      <xdr:rowOff>41773</xdr:rowOff>
    </xdr:from>
    <xdr:to>
      <xdr:col>4</xdr:col>
      <xdr:colOff>2421255</xdr:colOff>
      <xdr:row>182</xdr:row>
      <xdr:rowOff>130921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xmlns="" id="{9D98323C-8C38-453C-A0C4-14D949F36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3387090" y="28588198"/>
          <a:ext cx="1621155" cy="893058"/>
        </a:xfrm>
        <a:prstGeom prst="rect">
          <a:avLst/>
        </a:prstGeom>
      </xdr:spPr>
    </xdr:pic>
    <xdr:clientData/>
  </xdr:twoCellAnchor>
  <xdr:twoCellAnchor editAs="oneCell">
    <xdr:from>
      <xdr:col>4</xdr:col>
      <xdr:colOff>2038861</xdr:colOff>
      <xdr:row>2</xdr:row>
      <xdr:rowOff>85724</xdr:rowOff>
    </xdr:from>
    <xdr:to>
      <xdr:col>5</xdr:col>
      <xdr:colOff>207559</xdr:colOff>
      <xdr:row>5</xdr:row>
      <xdr:rowOff>152400</xdr:rowOff>
    </xdr:to>
    <xdr:pic>
      <xdr:nvPicPr>
        <xdr:cNvPr id="144" name="Рисунок 143" descr="Ð ÐµÐ·ÑÐ»ÑÑÐ°Ñ Ð¿Ð¾ÑÑÐºÑ Ð·Ð¾Ð±ÑÐ°Ð¶ÐµÐ½Ñ Ð·Ð° Ð·Ð°Ð¿Ð¸ÑÐ¾Ð¼ &quot;Ð°ÐºÑÑÑ&quot;">
          <a:extLst>
            <a:ext uri="{FF2B5EF4-FFF2-40B4-BE49-F238E27FC236}">
              <a16:creationId xmlns:a16="http://schemas.microsoft.com/office/drawing/2014/main" xmlns="" id="{82FE129E-A9AA-4B79-B497-C48B34D89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20136" y="828674"/>
          <a:ext cx="1254798" cy="552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1948415</xdr:colOff>
      <xdr:row>506</xdr:row>
      <xdr:rowOff>47624</xdr:rowOff>
    </xdr:from>
    <xdr:to>
      <xdr:col>5</xdr:col>
      <xdr:colOff>161925</xdr:colOff>
      <xdr:row>509</xdr:row>
      <xdr:rowOff>134030</xdr:rowOff>
    </xdr:to>
    <xdr:pic>
      <xdr:nvPicPr>
        <xdr:cNvPr id="149" name="Рисунок 148" descr="Ð ÐµÐ·ÑÐ»ÑÑÐ°Ñ Ð¿Ð¾ÑÑÐºÑ Ð·Ð¾Ð±ÑÐ°Ð¶ÐµÐ½Ñ Ð·Ð° Ð·Ð°Ð¿Ð¸ÑÐ¾Ð¼ &quot;Ð°ÐºÑÑÑ&quot;">
          <a:extLst>
            <a:ext uri="{FF2B5EF4-FFF2-40B4-BE49-F238E27FC236}">
              <a16:creationId xmlns:a16="http://schemas.microsoft.com/office/drawing/2014/main" xmlns="" id="{378317ED-080F-4222-A96D-1D7AA9FCC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529690" y="86715599"/>
          <a:ext cx="1299610" cy="572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200026</xdr:colOff>
      <xdr:row>262</xdr:row>
      <xdr:rowOff>47624</xdr:rowOff>
    </xdr:from>
    <xdr:to>
      <xdr:col>6</xdr:col>
      <xdr:colOff>632896</xdr:colOff>
      <xdr:row>264</xdr:row>
      <xdr:rowOff>295275</xdr:rowOff>
    </xdr:to>
    <xdr:pic>
      <xdr:nvPicPr>
        <xdr:cNvPr id="131" name="Рисунок 130" descr="https://www.haefele.de/prod-live/static/WFS/Haefele-HDE-Site/-/Haefele/en_DE/images/huge/clip-panel-for-running-track_940.43.120_x/00804753_0.jpg">
          <a:extLst>
            <a:ext uri="{FF2B5EF4-FFF2-40B4-BE49-F238E27FC236}">
              <a16:creationId xmlns:a16="http://schemas.microsoft.com/office/drawing/2014/main" xmlns="" id="{272243FA-09D8-4284-9D0F-1AE4E7D13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67401" y="43405424"/>
          <a:ext cx="775770" cy="971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388620</xdr:colOff>
      <xdr:row>2</xdr:row>
      <xdr:rowOff>83820</xdr:rowOff>
    </xdr:from>
    <xdr:to>
      <xdr:col>3</xdr:col>
      <xdr:colOff>1485900</xdr:colOff>
      <xdr:row>4</xdr:row>
      <xdr:rowOff>304800</xdr:rowOff>
    </xdr:to>
    <xdr:pic>
      <xdr:nvPicPr>
        <xdr:cNvPr id="4207840" name="Рисунок 2" descr="Türspione bis Türdicke 57 mm">
          <a:extLst>
            <a:ext uri="{FF2B5EF4-FFF2-40B4-BE49-F238E27FC236}">
              <a16:creationId xmlns:a16="http://schemas.microsoft.com/office/drawing/2014/main" xmlns="" id="{F3CE41E7-BE0C-447A-B21C-8C2698133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03020" y="830580"/>
          <a:ext cx="1097280" cy="98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358140</xdr:colOff>
      <xdr:row>5</xdr:row>
      <xdr:rowOff>53340</xdr:rowOff>
    </xdr:from>
    <xdr:to>
      <xdr:col>3</xdr:col>
      <xdr:colOff>1554480</xdr:colOff>
      <xdr:row>7</xdr:row>
      <xdr:rowOff>312420</xdr:rowOff>
    </xdr:to>
    <xdr:pic>
      <xdr:nvPicPr>
        <xdr:cNvPr id="4207841" name="Рисунок 3" descr="Türspione bis Türdicke 55 mm">
          <a:extLst>
            <a:ext uri="{FF2B5EF4-FFF2-40B4-BE49-F238E27FC236}">
              <a16:creationId xmlns:a16="http://schemas.microsoft.com/office/drawing/2014/main" xmlns="" id="{822C7D41-AF61-46D3-86A8-286508029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72540" y="1943100"/>
          <a:ext cx="1196340" cy="102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297180</xdr:colOff>
      <xdr:row>8</xdr:row>
      <xdr:rowOff>68580</xdr:rowOff>
    </xdr:from>
    <xdr:to>
      <xdr:col>3</xdr:col>
      <xdr:colOff>1508760</xdr:colOff>
      <xdr:row>10</xdr:row>
      <xdr:rowOff>274320</xdr:rowOff>
    </xdr:to>
    <xdr:pic>
      <xdr:nvPicPr>
        <xdr:cNvPr id="4207842" name="Рисунок 4" descr="Türspione bis Türdicke 70 mm">
          <a:extLst>
            <a:ext uri="{FF2B5EF4-FFF2-40B4-BE49-F238E27FC236}">
              <a16:creationId xmlns:a16="http://schemas.microsoft.com/office/drawing/2014/main" xmlns="" id="{C2416A6C-766D-4988-A993-A23893469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1580" y="3101340"/>
          <a:ext cx="1211580" cy="967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198120</xdr:colOff>
      <xdr:row>11</xdr:row>
      <xdr:rowOff>53340</xdr:rowOff>
    </xdr:from>
    <xdr:to>
      <xdr:col>3</xdr:col>
      <xdr:colOff>1539240</xdr:colOff>
      <xdr:row>13</xdr:row>
      <xdr:rowOff>236220</xdr:rowOff>
    </xdr:to>
    <xdr:pic>
      <xdr:nvPicPr>
        <xdr:cNvPr id="4207843" name="Рисунок 5" descr="Tuerspion 160G Messing verchromt     12mm">
          <a:extLst>
            <a:ext uri="{FF2B5EF4-FFF2-40B4-BE49-F238E27FC236}">
              <a16:creationId xmlns:a16="http://schemas.microsoft.com/office/drawing/2014/main" xmlns="" id="{D02AD368-6199-4BEB-88C4-8889B3902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12520" y="4229100"/>
          <a:ext cx="1341120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14</xdr:row>
      <xdr:rowOff>144780</xdr:rowOff>
    </xdr:from>
    <xdr:to>
      <xdr:col>3</xdr:col>
      <xdr:colOff>1478280</xdr:colOff>
      <xdr:row>16</xdr:row>
      <xdr:rowOff>289560</xdr:rowOff>
    </xdr:to>
    <xdr:pic>
      <xdr:nvPicPr>
        <xdr:cNvPr id="4207844" name="Рисунок 6" descr="Tuerspion 200Grad Messing poliert 14mm">
          <a:extLst>
            <a:ext uri="{FF2B5EF4-FFF2-40B4-BE49-F238E27FC236}">
              <a16:creationId xmlns:a16="http://schemas.microsoft.com/office/drawing/2014/main" xmlns="" id="{0665A092-C381-4D70-BEBA-D95236A54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5463540"/>
          <a:ext cx="1242060" cy="906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304800</xdr:colOff>
      <xdr:row>17</xdr:row>
      <xdr:rowOff>106680</xdr:rowOff>
    </xdr:from>
    <xdr:to>
      <xdr:col>3</xdr:col>
      <xdr:colOff>1539240</xdr:colOff>
      <xdr:row>19</xdr:row>
      <xdr:rowOff>236220</xdr:rowOff>
    </xdr:to>
    <xdr:pic>
      <xdr:nvPicPr>
        <xdr:cNvPr id="4207845" name="Рисунок 7" descr="Tuerspion 200Grad Messing verchromt  14mm">
          <a:extLst>
            <a:ext uri="{FF2B5EF4-FFF2-40B4-BE49-F238E27FC236}">
              <a16:creationId xmlns:a16="http://schemas.microsoft.com/office/drawing/2014/main" xmlns="" id="{9741F8AF-43E1-4D36-8FE6-9AC5215A4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19200" y="6568440"/>
          <a:ext cx="1234440" cy="891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335280</xdr:colOff>
      <xdr:row>20</xdr:row>
      <xdr:rowOff>45720</xdr:rowOff>
    </xdr:from>
    <xdr:to>
      <xdr:col>3</xdr:col>
      <xdr:colOff>1554480</xdr:colOff>
      <xdr:row>22</xdr:row>
      <xdr:rowOff>297180</xdr:rowOff>
    </xdr:to>
    <xdr:pic>
      <xdr:nvPicPr>
        <xdr:cNvPr id="4207846" name="Рисунок 8" descr="Tuerspion 200G Messing vernickelt    12mm">
          <a:extLst>
            <a:ext uri="{FF2B5EF4-FFF2-40B4-BE49-F238E27FC236}">
              <a16:creationId xmlns:a16="http://schemas.microsoft.com/office/drawing/2014/main" xmlns="" id="{05F53C43-A0CB-477B-83DA-0F6B11B21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9680" y="7650480"/>
          <a:ext cx="1219200" cy="1013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335280</xdr:colOff>
      <xdr:row>23</xdr:row>
      <xdr:rowOff>99060</xdr:rowOff>
    </xdr:from>
    <xdr:to>
      <xdr:col>3</xdr:col>
      <xdr:colOff>1516380</xdr:colOff>
      <xdr:row>25</xdr:row>
      <xdr:rowOff>266700</xdr:rowOff>
    </xdr:to>
    <xdr:pic>
      <xdr:nvPicPr>
        <xdr:cNvPr id="4207847" name="Рисунок 9" descr="Tuerspion 200G Messing vernickelt    12mm">
          <a:extLst>
            <a:ext uri="{FF2B5EF4-FFF2-40B4-BE49-F238E27FC236}">
              <a16:creationId xmlns:a16="http://schemas.microsoft.com/office/drawing/2014/main" xmlns="" id="{03BE666F-2453-4EA2-B830-7229A96ED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9680" y="8846820"/>
          <a:ext cx="1181100" cy="929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320040</xdr:colOff>
      <xdr:row>26</xdr:row>
      <xdr:rowOff>137160</xdr:rowOff>
    </xdr:from>
    <xdr:to>
      <xdr:col>3</xdr:col>
      <xdr:colOff>1539240</xdr:colOff>
      <xdr:row>28</xdr:row>
      <xdr:rowOff>220980</xdr:rowOff>
    </xdr:to>
    <xdr:pic>
      <xdr:nvPicPr>
        <xdr:cNvPr id="4207848" name="Рисунок 10" descr="Door spy 200° br.chr.FP   14mm">
          <a:extLst>
            <a:ext uri="{FF2B5EF4-FFF2-40B4-BE49-F238E27FC236}">
              <a16:creationId xmlns:a16="http://schemas.microsoft.com/office/drawing/2014/main" xmlns="" id="{7AB6C530-FC4C-426E-9200-E2424F5A3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4440" y="10027920"/>
          <a:ext cx="121920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320040</xdr:colOff>
      <xdr:row>29</xdr:row>
      <xdr:rowOff>137160</xdr:rowOff>
    </xdr:from>
    <xdr:to>
      <xdr:col>3</xdr:col>
      <xdr:colOff>1562100</xdr:colOff>
      <xdr:row>31</xdr:row>
      <xdr:rowOff>220980</xdr:rowOff>
    </xdr:to>
    <xdr:pic>
      <xdr:nvPicPr>
        <xdr:cNvPr id="4207849" name="Рисунок 11" descr="Door spy 200° br.chr.FP   14mm">
          <a:extLst>
            <a:ext uri="{FF2B5EF4-FFF2-40B4-BE49-F238E27FC236}">
              <a16:creationId xmlns:a16="http://schemas.microsoft.com/office/drawing/2014/main" xmlns="" id="{49CCA7BA-DA47-45E8-8542-0DE33B489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4440" y="11170920"/>
          <a:ext cx="1242060" cy="845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32</xdr:row>
      <xdr:rowOff>114300</xdr:rowOff>
    </xdr:from>
    <xdr:to>
      <xdr:col>3</xdr:col>
      <xdr:colOff>1623060</xdr:colOff>
      <xdr:row>34</xdr:row>
      <xdr:rowOff>228600</xdr:rowOff>
    </xdr:to>
    <xdr:pic>
      <xdr:nvPicPr>
        <xdr:cNvPr id="4207850" name="Рисунок 12" descr="Door spy 200° br.chr.FP   14mm">
          <a:extLst>
            <a:ext uri="{FF2B5EF4-FFF2-40B4-BE49-F238E27FC236}">
              <a16:creationId xmlns:a16="http://schemas.microsoft.com/office/drawing/2014/main" xmlns="" id="{EA5FAE63-A725-415A-9907-7C7B042488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2291060"/>
          <a:ext cx="135636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35</xdr:row>
      <xdr:rowOff>76200</xdr:rowOff>
    </xdr:from>
    <xdr:to>
      <xdr:col>3</xdr:col>
      <xdr:colOff>1470660</xdr:colOff>
      <xdr:row>35</xdr:row>
      <xdr:rowOff>1059180</xdr:rowOff>
    </xdr:to>
    <xdr:pic>
      <xdr:nvPicPr>
        <xdr:cNvPr id="4207851" name="Рисунок 102" descr="http://www.hafele-shop.ru/admin/pictures/1690s.jpg">
          <a:extLst>
            <a:ext uri="{FF2B5EF4-FFF2-40B4-BE49-F238E27FC236}">
              <a16:creationId xmlns:a16="http://schemas.microsoft.com/office/drawing/2014/main" xmlns="" id="{B5E9C662-C67B-492D-84C3-7ED6865B1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65860" y="13395960"/>
          <a:ext cx="1219200" cy="982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281940</xdr:colOff>
      <xdr:row>36</xdr:row>
      <xdr:rowOff>220980</xdr:rowOff>
    </xdr:from>
    <xdr:to>
      <xdr:col>3</xdr:col>
      <xdr:colOff>1546860</xdr:colOff>
      <xdr:row>36</xdr:row>
      <xdr:rowOff>1028700</xdr:rowOff>
    </xdr:to>
    <xdr:pic>
      <xdr:nvPicPr>
        <xdr:cNvPr id="4207852" name="Рисунок 103">
          <a:extLst>
            <a:ext uri="{FF2B5EF4-FFF2-40B4-BE49-F238E27FC236}">
              <a16:creationId xmlns:a16="http://schemas.microsoft.com/office/drawing/2014/main" xmlns="" id="{42ACA11E-C5E4-45B9-852F-A13C7AB70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6340" y="14683740"/>
          <a:ext cx="1264920" cy="80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37</xdr:row>
      <xdr:rowOff>144780</xdr:rowOff>
    </xdr:from>
    <xdr:to>
      <xdr:col>3</xdr:col>
      <xdr:colOff>1584960</xdr:colOff>
      <xdr:row>37</xdr:row>
      <xdr:rowOff>1013460</xdr:rowOff>
    </xdr:to>
    <xdr:pic>
      <xdr:nvPicPr>
        <xdr:cNvPr id="4207853" name="Рисунок 104">
          <a:extLst>
            <a:ext uri="{FF2B5EF4-FFF2-40B4-BE49-F238E27FC236}">
              <a16:creationId xmlns:a16="http://schemas.microsoft.com/office/drawing/2014/main" xmlns="" id="{0DDDB7B4-67E4-41F9-9C8B-7F2448999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15750540"/>
          <a:ext cx="1348740" cy="868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434340</xdr:colOff>
      <xdr:row>46</xdr:row>
      <xdr:rowOff>220980</xdr:rowOff>
    </xdr:from>
    <xdr:to>
      <xdr:col>3</xdr:col>
      <xdr:colOff>1424940</xdr:colOff>
      <xdr:row>46</xdr:row>
      <xdr:rowOff>906780</xdr:rowOff>
    </xdr:to>
    <xdr:pic>
      <xdr:nvPicPr>
        <xdr:cNvPr id="4207854" name="Рисунок 1">
          <a:extLst>
            <a:ext uri="{FF2B5EF4-FFF2-40B4-BE49-F238E27FC236}">
              <a16:creationId xmlns:a16="http://schemas.microsoft.com/office/drawing/2014/main" xmlns="" id="{9884AACA-52E3-4D63-8105-861DB1A32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8740" y="21541740"/>
          <a:ext cx="9906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335280</xdr:colOff>
      <xdr:row>47</xdr:row>
      <xdr:rowOff>167640</xdr:rowOff>
    </xdr:from>
    <xdr:to>
      <xdr:col>3</xdr:col>
      <xdr:colOff>1432560</xdr:colOff>
      <xdr:row>47</xdr:row>
      <xdr:rowOff>998220</xdr:rowOff>
    </xdr:to>
    <xdr:pic>
      <xdr:nvPicPr>
        <xdr:cNvPr id="4207855" name="Рисунок 2">
          <a:extLst>
            <a:ext uri="{FF2B5EF4-FFF2-40B4-BE49-F238E27FC236}">
              <a16:creationId xmlns:a16="http://schemas.microsoft.com/office/drawing/2014/main" xmlns="" id="{BD88F449-DF8F-489A-92B1-915BE0F97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49680" y="22631400"/>
          <a:ext cx="109728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441960</xdr:colOff>
      <xdr:row>48</xdr:row>
      <xdr:rowOff>167640</xdr:rowOff>
    </xdr:from>
    <xdr:to>
      <xdr:col>3</xdr:col>
      <xdr:colOff>1440180</xdr:colOff>
      <xdr:row>48</xdr:row>
      <xdr:rowOff>960120</xdr:rowOff>
    </xdr:to>
    <xdr:pic>
      <xdr:nvPicPr>
        <xdr:cNvPr id="4207856" name="Рисунок 3">
          <a:extLst>
            <a:ext uri="{FF2B5EF4-FFF2-40B4-BE49-F238E27FC236}">
              <a16:creationId xmlns:a16="http://schemas.microsoft.com/office/drawing/2014/main" xmlns="" id="{1F1A3B37-3332-4642-BE48-530314D99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56360" y="23774400"/>
          <a:ext cx="99822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373380</xdr:colOff>
      <xdr:row>49</xdr:row>
      <xdr:rowOff>220980</xdr:rowOff>
    </xdr:from>
    <xdr:to>
      <xdr:col>3</xdr:col>
      <xdr:colOff>1363980</xdr:colOff>
      <xdr:row>49</xdr:row>
      <xdr:rowOff>1013460</xdr:rowOff>
    </xdr:to>
    <xdr:pic>
      <xdr:nvPicPr>
        <xdr:cNvPr id="4207857" name="Рисунок 4">
          <a:extLst>
            <a:ext uri="{FF2B5EF4-FFF2-40B4-BE49-F238E27FC236}">
              <a16:creationId xmlns:a16="http://schemas.microsoft.com/office/drawing/2014/main" xmlns="" id="{FD92F54B-77F3-4A3D-B42E-AB7EF6A1B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87780" y="24970740"/>
          <a:ext cx="99060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381000</xdr:colOff>
      <xdr:row>50</xdr:row>
      <xdr:rowOff>266700</xdr:rowOff>
    </xdr:from>
    <xdr:to>
      <xdr:col>3</xdr:col>
      <xdr:colOff>1371600</xdr:colOff>
      <xdr:row>50</xdr:row>
      <xdr:rowOff>838200</xdr:rowOff>
    </xdr:to>
    <xdr:pic>
      <xdr:nvPicPr>
        <xdr:cNvPr id="4207858" name="Рисунок 5">
          <a:extLst>
            <a:ext uri="{FF2B5EF4-FFF2-40B4-BE49-F238E27FC236}">
              <a16:creationId xmlns:a16="http://schemas.microsoft.com/office/drawing/2014/main" xmlns="" id="{E8B50C0A-8A23-49B8-AFC7-C39111811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95400" y="26159460"/>
          <a:ext cx="9906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381000</xdr:colOff>
      <xdr:row>51</xdr:row>
      <xdr:rowOff>190500</xdr:rowOff>
    </xdr:from>
    <xdr:to>
      <xdr:col>3</xdr:col>
      <xdr:colOff>1386840</xdr:colOff>
      <xdr:row>51</xdr:row>
      <xdr:rowOff>944880</xdr:rowOff>
    </xdr:to>
    <xdr:pic>
      <xdr:nvPicPr>
        <xdr:cNvPr id="4207859" name="Рисунок 6">
          <a:extLst>
            <a:ext uri="{FF2B5EF4-FFF2-40B4-BE49-F238E27FC236}">
              <a16:creationId xmlns:a16="http://schemas.microsoft.com/office/drawing/2014/main" xmlns="" id="{8719D75B-8D20-4D36-AD37-102C48E25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95400" y="27226260"/>
          <a:ext cx="1005840" cy="754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266700</xdr:colOff>
      <xdr:row>39</xdr:row>
      <xdr:rowOff>121920</xdr:rowOff>
    </xdr:from>
    <xdr:to>
      <xdr:col>3</xdr:col>
      <xdr:colOff>1760220</xdr:colOff>
      <xdr:row>39</xdr:row>
      <xdr:rowOff>1082040</xdr:rowOff>
    </xdr:to>
    <xdr:pic>
      <xdr:nvPicPr>
        <xdr:cNvPr id="4207860" name="Рисунок 219">
          <a:extLst>
            <a:ext uri="{FF2B5EF4-FFF2-40B4-BE49-F238E27FC236}">
              <a16:creationId xmlns:a16="http://schemas.microsoft.com/office/drawing/2014/main" xmlns="" id="{93EB548B-2721-4C93-B984-6E35AD1AE8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18013680"/>
          <a:ext cx="1493520" cy="960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137160</xdr:colOff>
      <xdr:row>38</xdr:row>
      <xdr:rowOff>68580</xdr:rowOff>
    </xdr:from>
    <xdr:to>
      <xdr:col>3</xdr:col>
      <xdr:colOff>1767840</xdr:colOff>
      <xdr:row>38</xdr:row>
      <xdr:rowOff>1127760</xdr:rowOff>
    </xdr:to>
    <xdr:pic>
      <xdr:nvPicPr>
        <xdr:cNvPr id="4207861" name="Рисунок 221">
          <a:extLst>
            <a:ext uri="{FF2B5EF4-FFF2-40B4-BE49-F238E27FC236}">
              <a16:creationId xmlns:a16="http://schemas.microsoft.com/office/drawing/2014/main" xmlns="" id="{B4FF7E17-8F07-4D82-9439-CE6351313F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16817340"/>
          <a:ext cx="163068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236220</xdr:colOff>
      <xdr:row>40</xdr:row>
      <xdr:rowOff>137160</xdr:rowOff>
    </xdr:from>
    <xdr:to>
      <xdr:col>3</xdr:col>
      <xdr:colOff>1691640</xdr:colOff>
      <xdr:row>42</xdr:row>
      <xdr:rowOff>312420</xdr:rowOff>
    </xdr:to>
    <xdr:pic>
      <xdr:nvPicPr>
        <xdr:cNvPr id="4207862" name="Рисунок 291">
          <a:extLst>
            <a:ext uri="{FF2B5EF4-FFF2-40B4-BE49-F238E27FC236}">
              <a16:creationId xmlns:a16="http://schemas.microsoft.com/office/drawing/2014/main" xmlns="" id="{539CC425-6523-4368-A3B6-A1B1303F38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0620" y="19171920"/>
          <a:ext cx="1455420" cy="937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198120</xdr:colOff>
      <xdr:row>43</xdr:row>
      <xdr:rowOff>83820</xdr:rowOff>
    </xdr:from>
    <xdr:to>
      <xdr:col>3</xdr:col>
      <xdr:colOff>1676400</xdr:colOff>
      <xdr:row>45</xdr:row>
      <xdr:rowOff>274320</xdr:rowOff>
    </xdr:to>
    <xdr:pic>
      <xdr:nvPicPr>
        <xdr:cNvPr id="4207863" name="Рисунок 294">
          <a:extLst>
            <a:ext uri="{FF2B5EF4-FFF2-40B4-BE49-F238E27FC236}">
              <a16:creationId xmlns:a16="http://schemas.microsoft.com/office/drawing/2014/main" xmlns="" id="{70B347A1-F778-419C-858F-53678C9C64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12520" y="20261580"/>
          <a:ext cx="147828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266700</xdr:colOff>
      <xdr:row>52</xdr:row>
      <xdr:rowOff>76200</xdr:rowOff>
    </xdr:from>
    <xdr:to>
      <xdr:col>3</xdr:col>
      <xdr:colOff>1744980</xdr:colOff>
      <xdr:row>52</xdr:row>
      <xdr:rowOff>960120</xdr:rowOff>
    </xdr:to>
    <xdr:pic>
      <xdr:nvPicPr>
        <xdr:cNvPr id="4207864" name="Рисунок 233">
          <a:extLst>
            <a:ext uri="{FF2B5EF4-FFF2-40B4-BE49-F238E27FC236}">
              <a16:creationId xmlns:a16="http://schemas.microsoft.com/office/drawing/2014/main" xmlns="" id="{9BE4D8B4-6889-47F5-9777-A4013E6329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81100" y="28254960"/>
          <a:ext cx="1478280" cy="883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137160</xdr:colOff>
      <xdr:row>53</xdr:row>
      <xdr:rowOff>121920</xdr:rowOff>
    </xdr:from>
    <xdr:to>
      <xdr:col>3</xdr:col>
      <xdr:colOff>1699260</xdr:colOff>
      <xdr:row>53</xdr:row>
      <xdr:rowOff>952500</xdr:rowOff>
    </xdr:to>
    <xdr:pic>
      <xdr:nvPicPr>
        <xdr:cNvPr id="4207865" name="Рисунок 15">
          <a:extLst>
            <a:ext uri="{FF2B5EF4-FFF2-40B4-BE49-F238E27FC236}">
              <a16:creationId xmlns:a16="http://schemas.microsoft.com/office/drawing/2014/main" xmlns="" id="{8C878FAE-B061-42BF-BD5A-D2F685A9F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1560" y="29443680"/>
          <a:ext cx="156210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243840</xdr:colOff>
      <xdr:row>54</xdr:row>
      <xdr:rowOff>68580</xdr:rowOff>
    </xdr:from>
    <xdr:to>
      <xdr:col>3</xdr:col>
      <xdr:colOff>1615440</xdr:colOff>
      <xdr:row>54</xdr:row>
      <xdr:rowOff>952500</xdr:rowOff>
    </xdr:to>
    <xdr:pic>
      <xdr:nvPicPr>
        <xdr:cNvPr id="4207866" name="Рисунок 300">
          <a:extLst>
            <a:ext uri="{FF2B5EF4-FFF2-40B4-BE49-F238E27FC236}">
              <a16:creationId xmlns:a16="http://schemas.microsoft.com/office/drawing/2014/main" xmlns="" id="{9DFEA7B2-4696-4E77-A48B-B7554A2B6C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8240" y="30533340"/>
          <a:ext cx="1371600" cy="883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60960</xdr:colOff>
      <xdr:row>57</xdr:row>
      <xdr:rowOff>68580</xdr:rowOff>
    </xdr:from>
    <xdr:to>
      <xdr:col>3</xdr:col>
      <xdr:colOff>1790700</xdr:colOff>
      <xdr:row>58</xdr:row>
      <xdr:rowOff>525780</xdr:rowOff>
    </xdr:to>
    <xdr:pic>
      <xdr:nvPicPr>
        <xdr:cNvPr id="4207867" name="Рисунок 80" descr="Door holder zi.silv.     180mm">
          <a:extLst>
            <a:ext uri="{FF2B5EF4-FFF2-40B4-BE49-F238E27FC236}">
              <a16:creationId xmlns:a16="http://schemas.microsoft.com/office/drawing/2014/main" xmlns="" id="{F606DA2B-3326-41C2-9FD1-A9D231439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5360" y="33962340"/>
          <a:ext cx="172974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556260</xdr:colOff>
      <xdr:row>59</xdr:row>
      <xdr:rowOff>68580</xdr:rowOff>
    </xdr:from>
    <xdr:to>
      <xdr:col>3</xdr:col>
      <xdr:colOff>1272540</xdr:colOff>
      <xdr:row>60</xdr:row>
      <xdr:rowOff>487680</xdr:rowOff>
    </xdr:to>
    <xdr:pic>
      <xdr:nvPicPr>
        <xdr:cNvPr id="4207868" name="Рисунок 82" descr="Door stop alu.silv.      260mm">
          <a:extLst>
            <a:ext uri="{FF2B5EF4-FFF2-40B4-BE49-F238E27FC236}">
              <a16:creationId xmlns:a16="http://schemas.microsoft.com/office/drawing/2014/main" xmlns="" id="{E2FC6D1B-5425-446A-BB45-92155C529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70660" y="35105340"/>
          <a:ext cx="71628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480060</xdr:colOff>
      <xdr:row>55</xdr:row>
      <xdr:rowOff>68580</xdr:rowOff>
    </xdr:from>
    <xdr:to>
      <xdr:col>3</xdr:col>
      <xdr:colOff>1135380</xdr:colOff>
      <xdr:row>55</xdr:row>
      <xdr:rowOff>990600</xdr:rowOff>
    </xdr:to>
    <xdr:pic>
      <xdr:nvPicPr>
        <xdr:cNvPr id="4207869" name="Рисунок 128">
          <a:extLst>
            <a:ext uri="{FF2B5EF4-FFF2-40B4-BE49-F238E27FC236}">
              <a16:creationId xmlns:a16="http://schemas.microsoft.com/office/drawing/2014/main" xmlns="" id="{DF5F31F9-DAEE-4C9A-BE5F-B85B33EF5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94460" y="31676340"/>
          <a:ext cx="655320" cy="922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480060</xdr:colOff>
      <xdr:row>56</xdr:row>
      <xdr:rowOff>83820</xdr:rowOff>
    </xdr:from>
    <xdr:to>
      <xdr:col>3</xdr:col>
      <xdr:colOff>1181100</xdr:colOff>
      <xdr:row>56</xdr:row>
      <xdr:rowOff>1013460</xdr:rowOff>
    </xdr:to>
    <xdr:pic>
      <xdr:nvPicPr>
        <xdr:cNvPr id="4207870" name="Рисунок 130">
          <a:extLst>
            <a:ext uri="{FF2B5EF4-FFF2-40B4-BE49-F238E27FC236}">
              <a16:creationId xmlns:a16="http://schemas.microsoft.com/office/drawing/2014/main" xmlns="" id="{43B5D472-E1AB-4EF2-9B30-6EBFE06C9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94460" y="32834580"/>
          <a:ext cx="701040" cy="929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26</xdr:row>
      <xdr:rowOff>30480</xdr:rowOff>
    </xdr:from>
    <xdr:to>
      <xdr:col>3</xdr:col>
      <xdr:colOff>358140</xdr:colOff>
      <xdr:row>26</xdr:row>
      <xdr:rowOff>342900</xdr:rowOff>
    </xdr:to>
    <xdr:pic>
      <xdr:nvPicPr>
        <xdr:cNvPr id="4207871" name="Рисунок 49">
          <a:extLst>
            <a:ext uri="{FF2B5EF4-FFF2-40B4-BE49-F238E27FC236}">
              <a16:creationId xmlns:a16="http://schemas.microsoft.com/office/drawing/2014/main" xmlns="" id="{CAA410DA-D1AD-4EF7-AE0D-5F9235EE0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992124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29</xdr:row>
      <xdr:rowOff>30480</xdr:rowOff>
    </xdr:from>
    <xdr:to>
      <xdr:col>3</xdr:col>
      <xdr:colOff>358140</xdr:colOff>
      <xdr:row>29</xdr:row>
      <xdr:rowOff>342900</xdr:rowOff>
    </xdr:to>
    <xdr:pic>
      <xdr:nvPicPr>
        <xdr:cNvPr id="4207872" name="Рисунок 50">
          <a:extLst>
            <a:ext uri="{FF2B5EF4-FFF2-40B4-BE49-F238E27FC236}">
              <a16:creationId xmlns:a16="http://schemas.microsoft.com/office/drawing/2014/main" xmlns="" id="{98528C8A-BD8D-490F-A15C-E41067F99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1106424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32</xdr:row>
      <xdr:rowOff>30480</xdr:rowOff>
    </xdr:from>
    <xdr:to>
      <xdr:col>3</xdr:col>
      <xdr:colOff>358140</xdr:colOff>
      <xdr:row>32</xdr:row>
      <xdr:rowOff>342900</xdr:rowOff>
    </xdr:to>
    <xdr:pic>
      <xdr:nvPicPr>
        <xdr:cNvPr id="4207873" name="Рисунок 51">
          <a:extLst>
            <a:ext uri="{FF2B5EF4-FFF2-40B4-BE49-F238E27FC236}">
              <a16:creationId xmlns:a16="http://schemas.microsoft.com/office/drawing/2014/main" xmlns="" id="{A23FF573-A35C-4011-9B0A-B5B3B5316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" y="12207240"/>
          <a:ext cx="32004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327660</xdr:rowOff>
    </xdr:to>
    <xdr:pic>
      <xdr:nvPicPr>
        <xdr:cNvPr id="4207874" name="Рисунок 36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xmlns="" id="{31CB5F1B-252B-4649-8866-29FC2D97C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46" r="10146"/>
        <a:stretch>
          <a:fillRect/>
        </a:stretch>
      </xdr:blipFill>
      <xdr:spPr bwMode="auto">
        <a:xfrm>
          <a:off x="0" y="0"/>
          <a:ext cx="57912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1524000</xdr:colOff>
      <xdr:row>0</xdr:row>
      <xdr:rowOff>312420</xdr:rowOff>
    </xdr:to>
    <xdr:pic>
      <xdr:nvPicPr>
        <xdr:cNvPr id="4207875" name="Рисунок 37" descr="http://intranet.hkg.hafele.corp/international/bilder/Haefele_Logo_4c_CMYK_n_2mm.png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xmlns="" id="{E04AE205-8EA0-4995-8646-4F57E29DB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354" t="16733" r="5476" b="20523"/>
        <a:stretch>
          <a:fillRect/>
        </a:stretch>
      </xdr:blipFill>
      <xdr:spPr bwMode="auto">
        <a:xfrm>
          <a:off x="914400" y="0"/>
          <a:ext cx="1524000" cy="312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A2053/Desktop/Pricelist-Hafele-stoliarna-furnitura_12.0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айс"/>
      <sheetName val="Змiст"/>
      <sheetName val="Дверні ручки"/>
      <sheetName val="Циліндри"/>
      <sheetName val="Замки"/>
      <sheetName val="Карточні петлі"/>
      <sheetName val="Петлі для маятникових дверей"/>
      <sheetName val="Врізні петлі"/>
      <sheetName val="Приховані петлі"/>
      <sheetName val="Дверні доводчики"/>
      <sheetName val="Ущільнювачі і пороги"/>
      <sheetName val="Фурнітура для скляних дверей"/>
      <sheetName val="Фурнітура для ванних кімнат"/>
      <sheetName val="Фурнітура для розсувних дверей "/>
      <sheetName val="Аксесуари для дверей"/>
    </sheetNames>
    <sheetDataSet>
      <sheetData sheetId="0"/>
      <sheetData sheetId="1">
        <row r="4">
          <cell r="K4">
            <v>31.29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8K0UIG8gPoE" TargetMode="External"/><Relationship Id="rId2" Type="http://schemas.openxmlformats.org/officeDocument/2006/relationships/hyperlink" Target="https://www.youtube.com/watch?v=daaE_kJ32_M" TargetMode="External"/><Relationship Id="rId1" Type="http://schemas.openxmlformats.org/officeDocument/2006/relationships/printerSettings" Target="../printerSettings/printerSettings5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s://www.youtube.com/watch?v=qDRpud0gCJM" TargetMode="External"/><Relationship Id="rId1" Type="http://schemas.openxmlformats.org/officeDocument/2006/relationships/printerSettings" Target="../printerSettings/printerSettings12.bin"/><Relationship Id="rId4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8">
    <outlinePr summaryBelow="0" summaryRight="0"/>
    <pageSetUpPr autoPageBreaks="0"/>
  </sheetPr>
  <dimension ref="A1:C10868"/>
  <sheetViews>
    <sheetView topLeftCell="A10848" workbookViewId="0">
      <selection activeCell="A10867" sqref="A10867"/>
    </sheetView>
  </sheetViews>
  <sheetFormatPr defaultColWidth="9.140625" defaultRowHeight="12.75"/>
  <cols>
    <col min="1" max="1" width="11.28515625" style="49" customWidth="1"/>
    <col min="2" max="2" width="20.42578125" style="333" customWidth="1"/>
    <col min="3" max="3" width="96.5703125" style="48" customWidth="1"/>
    <col min="4" max="234" width="9.140625" style="48" customWidth="1"/>
    <col min="235" max="16384" width="9.140625" style="48"/>
  </cols>
  <sheetData>
    <row r="1" spans="1:3" s="331" customFormat="1">
      <c r="A1" s="334" t="s">
        <v>0</v>
      </c>
      <c r="B1" s="352" t="s">
        <v>17913</v>
      </c>
      <c r="C1" s="334" t="s">
        <v>17914</v>
      </c>
    </row>
    <row r="2" spans="1:3" s="331" customFormat="1">
      <c r="A2" s="334"/>
      <c r="B2" s="352"/>
      <c r="C2" s="334"/>
    </row>
    <row r="3" spans="1:3" s="331" customFormat="1">
      <c r="A3" s="349" t="s">
        <v>8798</v>
      </c>
      <c r="B3" s="353">
        <v>3.5839999999999997E-2</v>
      </c>
      <c r="C3" s="350" t="s">
        <v>21393</v>
      </c>
    </row>
    <row r="4" spans="1:3" s="331" customFormat="1">
      <c r="A4" s="349" t="s">
        <v>8799</v>
      </c>
      <c r="B4" s="353">
        <v>3.5839999999999997E-2</v>
      </c>
      <c r="C4" s="350" t="s">
        <v>21394</v>
      </c>
    </row>
    <row r="5" spans="1:3" s="331" customFormat="1">
      <c r="A5" s="349" t="s">
        <v>8800</v>
      </c>
      <c r="B5" s="353">
        <v>3.5839999999999997E-2</v>
      </c>
      <c r="C5" s="350" t="s">
        <v>21395</v>
      </c>
    </row>
    <row r="6" spans="1:3" s="331" customFormat="1">
      <c r="A6" s="349" t="s">
        <v>9022</v>
      </c>
      <c r="B6" s="353">
        <v>6.77E-3</v>
      </c>
      <c r="C6" s="350" t="s">
        <v>21396</v>
      </c>
    </row>
    <row r="7" spans="1:3" s="47" customFormat="1" ht="13.5" customHeight="1">
      <c r="A7" s="345" t="s">
        <v>9</v>
      </c>
      <c r="B7" s="332">
        <v>192.75796</v>
      </c>
      <c r="C7" s="351" t="s">
        <v>10065</v>
      </c>
    </row>
    <row r="8" spans="1:3" s="47" customFormat="1" ht="16.5" customHeight="1">
      <c r="A8" s="345" t="s">
        <v>10</v>
      </c>
      <c r="B8" s="332">
        <v>101.95675</v>
      </c>
      <c r="C8" t="s">
        <v>10066</v>
      </c>
    </row>
    <row r="9" spans="1:3" s="47" customFormat="1" ht="13.35" customHeight="1">
      <c r="A9" s="345" t="s">
        <v>11</v>
      </c>
      <c r="B9" s="332">
        <v>88.654759999999996</v>
      </c>
      <c r="C9" t="s">
        <v>10067</v>
      </c>
    </row>
    <row r="10" spans="1:3">
      <c r="A10" s="345" t="s">
        <v>12</v>
      </c>
      <c r="B10" s="332">
        <v>105.23690000000001</v>
      </c>
      <c r="C10" t="s">
        <v>10068</v>
      </c>
    </row>
    <row r="11" spans="1:3">
      <c r="A11" s="345" t="s">
        <v>13</v>
      </c>
      <c r="B11" s="332">
        <v>44.334940000000003</v>
      </c>
      <c r="C11" t="s">
        <v>10069</v>
      </c>
    </row>
    <row r="12" spans="1:3">
      <c r="A12" s="345" t="s">
        <v>14</v>
      </c>
      <c r="B12" s="332">
        <v>106.14812999999999</v>
      </c>
      <c r="C12" t="s">
        <v>10070</v>
      </c>
    </row>
    <row r="13" spans="1:3">
      <c r="A13" s="345" t="s">
        <v>15</v>
      </c>
      <c r="B13" s="332">
        <v>90.373400000000004</v>
      </c>
      <c r="C13" t="s">
        <v>10071</v>
      </c>
    </row>
    <row r="14" spans="1:3">
      <c r="A14" s="345" t="s">
        <v>16</v>
      </c>
      <c r="B14" s="332">
        <v>70.850930000000005</v>
      </c>
      <c r="C14" t="s">
        <v>10072</v>
      </c>
    </row>
    <row r="15" spans="1:3">
      <c r="A15" s="345" t="s">
        <v>17</v>
      </c>
      <c r="B15" s="332">
        <v>6.0990000000000002</v>
      </c>
      <c r="C15" t="s">
        <v>10073</v>
      </c>
    </row>
    <row r="16" spans="1:3">
      <c r="A16" s="345" t="s">
        <v>10003</v>
      </c>
      <c r="B16" s="332">
        <v>0</v>
      </c>
      <c r="C16" t="s">
        <v>17923</v>
      </c>
    </row>
    <row r="17" spans="1:3">
      <c r="A17" s="345" t="s">
        <v>10004</v>
      </c>
      <c r="B17" s="332">
        <v>0</v>
      </c>
      <c r="C17" t="s">
        <v>17924</v>
      </c>
    </row>
    <row r="18" spans="1:3">
      <c r="A18" s="345" t="s">
        <v>9093</v>
      </c>
      <c r="B18" s="332">
        <v>0</v>
      </c>
      <c r="C18" t="s">
        <v>17925</v>
      </c>
    </row>
    <row r="19" spans="1:3">
      <c r="A19" s="345" t="s">
        <v>17926</v>
      </c>
      <c r="B19" s="332">
        <v>0</v>
      </c>
      <c r="C19" t="s">
        <v>17927</v>
      </c>
    </row>
    <row r="20" spans="1:3">
      <c r="A20" s="345" t="s">
        <v>17928</v>
      </c>
      <c r="B20" s="332">
        <v>8473.81315</v>
      </c>
      <c r="C20" t="s">
        <v>17929</v>
      </c>
    </row>
    <row r="21" spans="1:3">
      <c r="A21" s="345" t="s">
        <v>17930</v>
      </c>
      <c r="B21" s="332">
        <v>0</v>
      </c>
      <c r="C21" t="s">
        <v>17931</v>
      </c>
    </row>
    <row r="22" spans="1:3">
      <c r="A22" s="345" t="s">
        <v>17932</v>
      </c>
      <c r="B22" s="332">
        <v>0</v>
      </c>
      <c r="C22" t="s">
        <v>17933</v>
      </c>
    </row>
    <row r="23" spans="1:3">
      <c r="A23" s="345" t="s">
        <v>17094</v>
      </c>
      <c r="B23" s="332">
        <v>46.958300000000001</v>
      </c>
      <c r="C23" t="s">
        <v>17095</v>
      </c>
    </row>
    <row r="24" spans="1:3">
      <c r="A24" s="345" t="s">
        <v>9694</v>
      </c>
      <c r="B24" s="332">
        <v>122.94853000000001</v>
      </c>
      <c r="C24" t="s">
        <v>17934</v>
      </c>
    </row>
    <row r="25" spans="1:3">
      <c r="A25" s="345" t="s">
        <v>9740</v>
      </c>
      <c r="B25" s="332">
        <v>88.691199999999995</v>
      </c>
      <c r="C25" t="s">
        <v>10074</v>
      </c>
    </row>
    <row r="26" spans="1:3">
      <c r="A26" s="345" t="s">
        <v>6692</v>
      </c>
      <c r="B26" s="332">
        <v>124.22150999999999</v>
      </c>
      <c r="C26" t="s">
        <v>10075</v>
      </c>
    </row>
    <row r="27" spans="1:3">
      <c r="A27" s="345" t="s">
        <v>18</v>
      </c>
      <c r="B27" s="332">
        <v>114.26213</v>
      </c>
      <c r="C27" t="s">
        <v>10076</v>
      </c>
    </row>
    <row r="28" spans="1:3">
      <c r="A28" s="345" t="s">
        <v>17935</v>
      </c>
      <c r="B28" s="332">
        <v>0</v>
      </c>
      <c r="C28" t="s">
        <v>17936</v>
      </c>
    </row>
    <row r="29" spans="1:3">
      <c r="A29" s="345" t="s">
        <v>7912</v>
      </c>
      <c r="B29" s="332">
        <v>195.53179</v>
      </c>
      <c r="C29" t="s">
        <v>10077</v>
      </c>
    </row>
    <row r="30" spans="1:3">
      <c r="A30" s="345" t="s">
        <v>7913</v>
      </c>
      <c r="B30" s="332">
        <v>195.53179</v>
      </c>
      <c r="C30" t="s">
        <v>10078</v>
      </c>
    </row>
    <row r="31" spans="1:3">
      <c r="A31" s="345" t="s">
        <v>7914</v>
      </c>
      <c r="B31" s="332">
        <v>194.69596000000001</v>
      </c>
      <c r="C31" t="s">
        <v>10079</v>
      </c>
    </row>
    <row r="32" spans="1:3">
      <c r="A32" s="345" t="s">
        <v>9695</v>
      </c>
      <c r="B32" s="332">
        <v>140.15967000000001</v>
      </c>
      <c r="C32" t="s">
        <v>10080</v>
      </c>
    </row>
    <row r="33" spans="1:3">
      <c r="A33" s="345" t="s">
        <v>6693</v>
      </c>
      <c r="B33" s="332">
        <v>126.55082</v>
      </c>
      <c r="C33" t="s">
        <v>10081</v>
      </c>
    </row>
    <row r="34" spans="1:3">
      <c r="A34" s="345" t="s">
        <v>6694</v>
      </c>
      <c r="B34" s="332">
        <v>126.55082</v>
      </c>
      <c r="C34" t="s">
        <v>10082</v>
      </c>
    </row>
    <row r="35" spans="1:3">
      <c r="A35" s="345" t="s">
        <v>8551</v>
      </c>
      <c r="B35" s="332">
        <v>89.378569999999996</v>
      </c>
      <c r="C35" t="s">
        <v>10083</v>
      </c>
    </row>
    <row r="36" spans="1:3">
      <c r="A36" s="345" t="s">
        <v>19</v>
      </c>
      <c r="B36" s="332">
        <v>147.6224</v>
      </c>
      <c r="C36" t="s">
        <v>10084</v>
      </c>
    </row>
    <row r="37" spans="1:3">
      <c r="A37" s="345" t="s">
        <v>20</v>
      </c>
      <c r="B37" s="332">
        <v>94.984089999999995</v>
      </c>
      <c r="C37" t="s">
        <v>10085</v>
      </c>
    </row>
    <row r="38" spans="1:3">
      <c r="A38" s="345" t="s">
        <v>21</v>
      </c>
      <c r="B38" s="332">
        <v>153.72416999999999</v>
      </c>
      <c r="C38" t="s">
        <v>10076</v>
      </c>
    </row>
    <row r="39" spans="1:3">
      <c r="A39" s="345" t="s">
        <v>22</v>
      </c>
      <c r="B39" s="332">
        <v>72.546959999999999</v>
      </c>
      <c r="C39" t="s">
        <v>10086</v>
      </c>
    </row>
    <row r="40" spans="1:3">
      <c r="A40" s="345" t="s">
        <v>9043</v>
      </c>
      <c r="B40" s="332">
        <v>63.782260000000001</v>
      </c>
      <c r="C40" t="s">
        <v>10087</v>
      </c>
    </row>
    <row r="41" spans="1:3">
      <c r="A41" s="345" t="s">
        <v>23</v>
      </c>
      <c r="B41" s="332">
        <v>68.73836</v>
      </c>
      <c r="C41" t="s">
        <v>10088</v>
      </c>
    </row>
    <row r="42" spans="1:3">
      <c r="A42" s="345" t="s">
        <v>24</v>
      </c>
      <c r="B42" s="332">
        <v>87.756280000000004</v>
      </c>
      <c r="C42" t="s">
        <v>10089</v>
      </c>
    </row>
    <row r="43" spans="1:3">
      <c r="A43" s="345" t="s">
        <v>9168</v>
      </c>
      <c r="B43" s="332">
        <v>88.342860000000002</v>
      </c>
      <c r="C43" t="s">
        <v>10090</v>
      </c>
    </row>
    <row r="44" spans="1:3">
      <c r="A44" s="345" t="s">
        <v>6695</v>
      </c>
      <c r="B44" s="332">
        <v>99.914320000000004</v>
      </c>
      <c r="C44" t="s">
        <v>10091</v>
      </c>
    </row>
    <row r="45" spans="1:3">
      <c r="A45" s="345" t="s">
        <v>6696</v>
      </c>
      <c r="B45" s="332">
        <v>108.60133</v>
      </c>
      <c r="C45" t="s">
        <v>10092</v>
      </c>
    </row>
    <row r="46" spans="1:3">
      <c r="A46" s="345" t="s">
        <v>6697</v>
      </c>
      <c r="B46" s="332">
        <v>108.60133</v>
      </c>
      <c r="C46" t="s">
        <v>10093</v>
      </c>
    </row>
    <row r="47" spans="1:3">
      <c r="A47" s="345" t="s">
        <v>25</v>
      </c>
      <c r="B47" s="332">
        <v>19.467690000000001</v>
      </c>
      <c r="C47" t="s">
        <v>17937</v>
      </c>
    </row>
    <row r="48" spans="1:3">
      <c r="A48" s="345" t="s">
        <v>26</v>
      </c>
      <c r="B48" s="332">
        <v>15.85036</v>
      </c>
      <c r="C48" t="s">
        <v>10094</v>
      </c>
    </row>
    <row r="49" spans="1:3">
      <c r="A49" s="345" t="s">
        <v>27</v>
      </c>
      <c r="B49" s="332">
        <v>15.45574</v>
      </c>
      <c r="C49" t="s">
        <v>10095</v>
      </c>
    </row>
    <row r="50" spans="1:3">
      <c r="A50" s="345" t="s">
        <v>6698</v>
      </c>
      <c r="B50" s="332">
        <v>16.383569999999999</v>
      </c>
      <c r="C50" t="s">
        <v>10096</v>
      </c>
    </row>
    <row r="51" spans="1:3">
      <c r="A51" s="345" t="s">
        <v>28</v>
      </c>
      <c r="B51" s="332">
        <v>15.85036</v>
      </c>
      <c r="C51" t="s">
        <v>10097</v>
      </c>
    </row>
    <row r="52" spans="1:3">
      <c r="A52" s="345" t="s">
        <v>29</v>
      </c>
      <c r="B52" s="332">
        <v>15.45574</v>
      </c>
      <c r="C52" t="s">
        <v>10098</v>
      </c>
    </row>
    <row r="53" spans="1:3">
      <c r="A53" s="345" t="s">
        <v>6699</v>
      </c>
      <c r="B53" s="332">
        <v>16.383569999999999</v>
      </c>
      <c r="C53" t="s">
        <v>10099</v>
      </c>
    </row>
    <row r="54" spans="1:3">
      <c r="A54" s="345" t="s">
        <v>30</v>
      </c>
      <c r="B54" s="332">
        <v>12.59478</v>
      </c>
      <c r="C54" t="s">
        <v>17938</v>
      </c>
    </row>
    <row r="55" spans="1:3">
      <c r="A55" s="345" t="s">
        <v>31</v>
      </c>
      <c r="B55" s="332">
        <v>13.31826</v>
      </c>
      <c r="C55" t="s">
        <v>10100</v>
      </c>
    </row>
    <row r="56" spans="1:3">
      <c r="A56" s="345" t="s">
        <v>32</v>
      </c>
      <c r="B56" s="332">
        <v>15.389989999999999</v>
      </c>
      <c r="C56" t="s">
        <v>17939</v>
      </c>
    </row>
    <row r="57" spans="1:3">
      <c r="A57" s="345" t="s">
        <v>33</v>
      </c>
      <c r="B57" s="332">
        <v>50.62818</v>
      </c>
      <c r="C57" t="s">
        <v>10101</v>
      </c>
    </row>
    <row r="58" spans="1:3">
      <c r="A58" s="345" t="s">
        <v>34</v>
      </c>
      <c r="B58" s="332">
        <v>50.62818</v>
      </c>
      <c r="C58" t="s">
        <v>10102</v>
      </c>
    </row>
    <row r="59" spans="1:3">
      <c r="A59" s="345" t="s">
        <v>35</v>
      </c>
      <c r="B59" s="332">
        <v>13.31826</v>
      </c>
      <c r="C59" t="s">
        <v>17940</v>
      </c>
    </row>
    <row r="60" spans="1:3">
      <c r="A60" s="345" t="s">
        <v>8870</v>
      </c>
      <c r="B60" s="332">
        <v>13.085419999999999</v>
      </c>
      <c r="C60" t="s">
        <v>17941</v>
      </c>
    </row>
    <row r="61" spans="1:3">
      <c r="A61" s="345" t="s">
        <v>36</v>
      </c>
      <c r="B61" s="332">
        <v>14.567880000000001</v>
      </c>
      <c r="C61" t="s">
        <v>17942</v>
      </c>
    </row>
    <row r="62" spans="1:3">
      <c r="A62" s="345" t="s">
        <v>37</v>
      </c>
      <c r="B62" s="332">
        <v>12.59478</v>
      </c>
      <c r="C62" t="s">
        <v>10103</v>
      </c>
    </row>
    <row r="63" spans="1:3">
      <c r="A63" s="345" t="s">
        <v>38</v>
      </c>
      <c r="B63" s="332">
        <v>13.87729</v>
      </c>
      <c r="C63" t="s">
        <v>6523</v>
      </c>
    </row>
    <row r="64" spans="1:3">
      <c r="A64" s="345" t="s">
        <v>39</v>
      </c>
      <c r="B64" s="332">
        <v>14.567880000000001</v>
      </c>
      <c r="C64" t="s">
        <v>17943</v>
      </c>
    </row>
    <row r="65" spans="1:3">
      <c r="A65" s="345" t="s">
        <v>17944</v>
      </c>
      <c r="B65" s="332">
        <v>0</v>
      </c>
      <c r="C65" t="s">
        <v>17945</v>
      </c>
    </row>
    <row r="66" spans="1:3">
      <c r="A66" s="345" t="s">
        <v>40</v>
      </c>
      <c r="B66" s="332">
        <v>17.494579999999999</v>
      </c>
      <c r="C66" t="s">
        <v>10104</v>
      </c>
    </row>
    <row r="67" spans="1:3">
      <c r="A67" s="345" t="s">
        <v>41</v>
      </c>
      <c r="B67" s="332">
        <v>16.277850000000001</v>
      </c>
      <c r="C67" t="s">
        <v>10105</v>
      </c>
    </row>
    <row r="68" spans="1:3">
      <c r="A68" s="345" t="s">
        <v>6700</v>
      </c>
      <c r="B68" s="332">
        <v>18.52694</v>
      </c>
      <c r="C68" t="s">
        <v>10106</v>
      </c>
    </row>
    <row r="69" spans="1:3">
      <c r="A69" s="345" t="s">
        <v>6701</v>
      </c>
      <c r="B69" s="332">
        <v>45.661610000000003</v>
      </c>
      <c r="C69" t="s">
        <v>10107</v>
      </c>
    </row>
    <row r="70" spans="1:3">
      <c r="A70" s="345" t="s">
        <v>42</v>
      </c>
      <c r="B70" s="332">
        <v>14.9625</v>
      </c>
      <c r="C70" t="s">
        <v>10108</v>
      </c>
    </row>
    <row r="71" spans="1:3">
      <c r="A71" s="345" t="s">
        <v>43</v>
      </c>
      <c r="B71" s="332">
        <v>14.9625</v>
      </c>
      <c r="C71" t="s">
        <v>10109</v>
      </c>
    </row>
    <row r="72" spans="1:3">
      <c r="A72" s="345" t="s">
        <v>44</v>
      </c>
      <c r="B72" s="332">
        <v>14.9625</v>
      </c>
      <c r="C72" t="s">
        <v>17946</v>
      </c>
    </row>
    <row r="73" spans="1:3">
      <c r="A73" s="345" t="s">
        <v>45</v>
      </c>
      <c r="B73" s="332">
        <v>14.9625</v>
      </c>
      <c r="C73" t="s">
        <v>10110</v>
      </c>
    </row>
    <row r="74" spans="1:3">
      <c r="A74" s="345" t="s">
        <v>46</v>
      </c>
      <c r="B74" s="332">
        <v>12.956519999999999</v>
      </c>
      <c r="C74" t="s">
        <v>17947</v>
      </c>
    </row>
    <row r="75" spans="1:3">
      <c r="A75" s="345" t="s">
        <v>47</v>
      </c>
      <c r="B75" s="332">
        <v>12.59478</v>
      </c>
      <c r="C75" t="s">
        <v>17948</v>
      </c>
    </row>
    <row r="76" spans="1:3">
      <c r="A76" s="345" t="s">
        <v>8871</v>
      </c>
      <c r="B76" s="332">
        <v>13.085419999999999</v>
      </c>
      <c r="C76" t="s">
        <v>17949</v>
      </c>
    </row>
    <row r="77" spans="1:3">
      <c r="A77" s="345" t="s">
        <v>48</v>
      </c>
      <c r="B77" s="332">
        <v>76.986900000000006</v>
      </c>
      <c r="C77" t="s">
        <v>10111</v>
      </c>
    </row>
    <row r="78" spans="1:3">
      <c r="A78" s="345" t="s">
        <v>49</v>
      </c>
      <c r="B78" s="332">
        <v>76.986900000000006</v>
      </c>
      <c r="C78" t="s">
        <v>10112</v>
      </c>
    </row>
    <row r="79" spans="1:3">
      <c r="A79" s="345" t="s">
        <v>17950</v>
      </c>
      <c r="B79" s="332">
        <v>0</v>
      </c>
      <c r="C79" t="s">
        <v>17951</v>
      </c>
    </row>
    <row r="80" spans="1:3">
      <c r="A80" s="345" t="s">
        <v>17952</v>
      </c>
      <c r="B80" s="332">
        <v>12.26685</v>
      </c>
      <c r="C80" t="s">
        <v>17953</v>
      </c>
    </row>
    <row r="81" spans="1:3">
      <c r="A81" s="345" t="s">
        <v>50</v>
      </c>
      <c r="B81" s="332">
        <v>24.371040000000001</v>
      </c>
      <c r="C81" t="s">
        <v>17954</v>
      </c>
    </row>
    <row r="82" spans="1:3">
      <c r="A82" s="345" t="s">
        <v>9696</v>
      </c>
      <c r="B82" s="332">
        <v>61.48798</v>
      </c>
      <c r="C82" t="s">
        <v>10113</v>
      </c>
    </row>
    <row r="83" spans="1:3">
      <c r="A83" s="345" t="s">
        <v>51</v>
      </c>
      <c r="B83" s="332">
        <v>37.368670000000002</v>
      </c>
      <c r="C83" t="s">
        <v>10114</v>
      </c>
    </row>
    <row r="84" spans="1:3">
      <c r="A84" s="345" t="s">
        <v>17955</v>
      </c>
      <c r="B84" s="332">
        <v>19.728100000000001</v>
      </c>
      <c r="C84" t="s">
        <v>17953</v>
      </c>
    </row>
    <row r="85" spans="1:3">
      <c r="A85" s="345" t="s">
        <v>7915</v>
      </c>
      <c r="B85" s="332">
        <v>26.087240000000001</v>
      </c>
      <c r="C85" t="s">
        <v>17956</v>
      </c>
    </row>
    <row r="86" spans="1:3">
      <c r="A86" s="345" t="s">
        <v>7916</v>
      </c>
      <c r="B86" s="332">
        <v>22.16451</v>
      </c>
      <c r="C86" t="s">
        <v>10115</v>
      </c>
    </row>
    <row r="87" spans="1:3">
      <c r="A87" s="345" t="s">
        <v>7917</v>
      </c>
      <c r="B87" s="332">
        <v>20.406330000000001</v>
      </c>
      <c r="C87" t="s">
        <v>10114</v>
      </c>
    </row>
    <row r="88" spans="1:3">
      <c r="A88" s="345" t="s">
        <v>52</v>
      </c>
      <c r="B88" s="332">
        <v>23.11787</v>
      </c>
      <c r="C88" t="s">
        <v>10116</v>
      </c>
    </row>
    <row r="89" spans="1:3">
      <c r="A89" s="345" t="s">
        <v>53</v>
      </c>
      <c r="B89" s="332">
        <v>12.397489999999999</v>
      </c>
      <c r="C89" t="s">
        <v>10117</v>
      </c>
    </row>
    <row r="90" spans="1:3">
      <c r="A90" s="345" t="s">
        <v>54</v>
      </c>
      <c r="B90" s="332">
        <v>13.64711</v>
      </c>
      <c r="C90" t="s">
        <v>10118</v>
      </c>
    </row>
    <row r="91" spans="1:3">
      <c r="A91" s="345" t="s">
        <v>55</v>
      </c>
      <c r="B91" s="332">
        <v>24.371040000000001</v>
      </c>
      <c r="C91" t="s">
        <v>10119</v>
      </c>
    </row>
    <row r="92" spans="1:3">
      <c r="A92" s="345" t="s">
        <v>56</v>
      </c>
      <c r="B92" s="332">
        <v>7.0701900000000002</v>
      </c>
      <c r="C92" t="s">
        <v>10120</v>
      </c>
    </row>
    <row r="93" spans="1:3">
      <c r="A93" s="345" t="s">
        <v>57</v>
      </c>
      <c r="B93" s="332">
        <v>7.0701900000000002</v>
      </c>
      <c r="C93" t="s">
        <v>10121</v>
      </c>
    </row>
    <row r="94" spans="1:3">
      <c r="A94" s="345" t="s">
        <v>58</v>
      </c>
      <c r="B94" s="332">
        <v>8.2540300000000002</v>
      </c>
      <c r="C94" t="s">
        <v>10122</v>
      </c>
    </row>
    <row r="95" spans="1:3">
      <c r="A95" s="345" t="s">
        <v>59</v>
      </c>
      <c r="B95" s="332">
        <v>24.995850000000001</v>
      </c>
      <c r="C95" t="s">
        <v>10123</v>
      </c>
    </row>
    <row r="96" spans="1:3">
      <c r="A96" s="345" t="s">
        <v>17957</v>
      </c>
      <c r="B96" s="332">
        <v>38.952649999999998</v>
      </c>
      <c r="C96" t="s">
        <v>17958</v>
      </c>
    </row>
    <row r="97" spans="1:3">
      <c r="A97" s="345" t="s">
        <v>9697</v>
      </c>
      <c r="B97" s="332">
        <v>62.723239999999997</v>
      </c>
      <c r="C97" t="s">
        <v>10124</v>
      </c>
    </row>
    <row r="98" spans="1:3">
      <c r="A98" s="345" t="s">
        <v>60</v>
      </c>
      <c r="B98" s="332">
        <v>38.08719</v>
      </c>
      <c r="C98" t="s">
        <v>10125</v>
      </c>
    </row>
    <row r="99" spans="1:3">
      <c r="A99" s="345" t="s">
        <v>7918</v>
      </c>
      <c r="B99" s="332">
        <v>50.612299999999998</v>
      </c>
      <c r="C99" t="s">
        <v>10126</v>
      </c>
    </row>
    <row r="100" spans="1:3">
      <c r="A100" s="345" t="s">
        <v>17959</v>
      </c>
      <c r="B100" s="332">
        <v>13.46012</v>
      </c>
      <c r="C100" t="s">
        <v>17958</v>
      </c>
    </row>
    <row r="101" spans="1:3">
      <c r="A101" s="345" t="s">
        <v>61</v>
      </c>
      <c r="B101" s="332">
        <v>19.10594</v>
      </c>
      <c r="C101" t="s">
        <v>10127</v>
      </c>
    </row>
    <row r="102" spans="1:3">
      <c r="A102" s="345" t="s">
        <v>62</v>
      </c>
      <c r="B102" s="332">
        <v>7.0701900000000002</v>
      </c>
      <c r="C102" t="s">
        <v>10128</v>
      </c>
    </row>
    <row r="103" spans="1:3">
      <c r="A103" s="345" t="s">
        <v>63</v>
      </c>
      <c r="B103" s="332">
        <v>7.0701900000000002</v>
      </c>
      <c r="C103" t="s">
        <v>10129</v>
      </c>
    </row>
    <row r="104" spans="1:3">
      <c r="A104" s="345" t="s">
        <v>64</v>
      </c>
      <c r="B104" s="332">
        <v>26.245470000000001</v>
      </c>
      <c r="C104" t="s">
        <v>10130</v>
      </c>
    </row>
    <row r="105" spans="1:3">
      <c r="A105" s="345" t="s">
        <v>7919</v>
      </c>
      <c r="B105" s="332">
        <v>34.500540000000001</v>
      </c>
      <c r="C105" t="s">
        <v>10131</v>
      </c>
    </row>
    <row r="106" spans="1:3">
      <c r="A106" s="345" t="s">
        <v>7920</v>
      </c>
      <c r="B106" s="332">
        <v>34.500540000000001</v>
      </c>
      <c r="C106" t="s">
        <v>10132</v>
      </c>
    </row>
    <row r="107" spans="1:3">
      <c r="A107" s="345" t="s">
        <v>7921</v>
      </c>
      <c r="B107" s="332">
        <v>31.73357</v>
      </c>
      <c r="C107" t="s">
        <v>10133</v>
      </c>
    </row>
    <row r="108" spans="1:3">
      <c r="A108" s="345" t="s">
        <v>65</v>
      </c>
      <c r="B108" s="332">
        <v>19.10594</v>
      </c>
      <c r="C108" t="s">
        <v>10134</v>
      </c>
    </row>
    <row r="109" spans="1:3">
      <c r="A109" s="345" t="s">
        <v>66</v>
      </c>
      <c r="B109" s="332">
        <v>15.02825</v>
      </c>
      <c r="C109" t="s">
        <v>10135</v>
      </c>
    </row>
    <row r="110" spans="1:3">
      <c r="A110" s="345" t="s">
        <v>67</v>
      </c>
      <c r="B110" s="332">
        <v>8.2540300000000002</v>
      </c>
      <c r="C110" t="s">
        <v>17960</v>
      </c>
    </row>
    <row r="111" spans="1:3">
      <c r="A111" s="345" t="s">
        <v>68</v>
      </c>
      <c r="B111" s="332">
        <v>8.2540300000000002</v>
      </c>
      <c r="C111" t="s">
        <v>10136</v>
      </c>
    </row>
    <row r="112" spans="1:3">
      <c r="A112" s="345" t="s">
        <v>69</v>
      </c>
      <c r="B112" s="332">
        <v>14.83094</v>
      </c>
      <c r="C112" t="s">
        <v>10137</v>
      </c>
    </row>
    <row r="113" spans="1:3">
      <c r="A113" s="345" t="s">
        <v>70</v>
      </c>
      <c r="B113" s="332">
        <v>16.2121</v>
      </c>
      <c r="C113" t="s">
        <v>10138</v>
      </c>
    </row>
    <row r="114" spans="1:3">
      <c r="A114" s="345" t="s">
        <v>71</v>
      </c>
      <c r="B114" s="332">
        <v>16.2121</v>
      </c>
      <c r="C114" t="s">
        <v>10139</v>
      </c>
    </row>
    <row r="115" spans="1:3">
      <c r="A115" s="345" t="s">
        <v>72</v>
      </c>
      <c r="B115" s="332">
        <v>20.99653</v>
      </c>
      <c r="C115" t="s">
        <v>10140</v>
      </c>
    </row>
    <row r="116" spans="1:3">
      <c r="A116" s="345" t="s">
        <v>7922</v>
      </c>
      <c r="B116" s="332">
        <v>27.61195</v>
      </c>
      <c r="C116" t="s">
        <v>10141</v>
      </c>
    </row>
    <row r="117" spans="1:3">
      <c r="A117" s="345" t="s">
        <v>7923</v>
      </c>
      <c r="B117" s="332">
        <v>27.61195</v>
      </c>
      <c r="C117" t="s">
        <v>10142</v>
      </c>
    </row>
    <row r="118" spans="1:3">
      <c r="A118" s="345" t="s">
        <v>7924</v>
      </c>
      <c r="B118" s="332">
        <v>25.39263</v>
      </c>
      <c r="C118" t="s">
        <v>10143</v>
      </c>
    </row>
    <row r="119" spans="1:3">
      <c r="A119" s="345" t="s">
        <v>73</v>
      </c>
      <c r="B119" s="332">
        <v>8.2540300000000002</v>
      </c>
      <c r="C119" t="s">
        <v>10144</v>
      </c>
    </row>
    <row r="120" spans="1:3">
      <c r="A120" s="345" t="s">
        <v>74</v>
      </c>
      <c r="B120" s="332">
        <v>8.2540300000000002</v>
      </c>
      <c r="C120" t="s">
        <v>10145</v>
      </c>
    </row>
    <row r="121" spans="1:3">
      <c r="A121" s="345" t="s">
        <v>9169</v>
      </c>
      <c r="B121" s="332">
        <v>66.584559999999996</v>
      </c>
      <c r="C121" t="s">
        <v>10146</v>
      </c>
    </row>
    <row r="122" spans="1:3">
      <c r="A122" s="345" t="s">
        <v>9170</v>
      </c>
      <c r="B122" s="332">
        <v>28.073119999999999</v>
      </c>
      <c r="C122" t="s">
        <v>17961</v>
      </c>
    </row>
    <row r="123" spans="1:3">
      <c r="A123" s="345" t="s">
        <v>9171</v>
      </c>
      <c r="B123" s="332">
        <v>97.136439999999993</v>
      </c>
      <c r="C123" t="s">
        <v>10147</v>
      </c>
    </row>
    <row r="124" spans="1:3">
      <c r="A124" s="345" t="s">
        <v>6702</v>
      </c>
      <c r="B124" s="332">
        <v>115.61672</v>
      </c>
      <c r="C124" t="s">
        <v>10148</v>
      </c>
    </row>
    <row r="125" spans="1:3">
      <c r="A125" s="345" t="s">
        <v>75</v>
      </c>
      <c r="B125" s="332">
        <v>39.993400000000001</v>
      </c>
      <c r="C125" t="s">
        <v>10149</v>
      </c>
    </row>
    <row r="126" spans="1:3">
      <c r="A126" s="345" t="s">
        <v>6703</v>
      </c>
      <c r="B126" s="332">
        <v>58.214410000000001</v>
      </c>
      <c r="C126" t="s">
        <v>10150</v>
      </c>
    </row>
    <row r="127" spans="1:3">
      <c r="A127" s="345" t="s">
        <v>6704</v>
      </c>
      <c r="B127" s="332">
        <v>58.214410000000001</v>
      </c>
      <c r="C127" t="s">
        <v>10148</v>
      </c>
    </row>
    <row r="128" spans="1:3">
      <c r="A128" s="345" t="s">
        <v>9044</v>
      </c>
      <c r="B128" s="332">
        <v>42.638089999999998</v>
      </c>
      <c r="C128" t="s">
        <v>10151</v>
      </c>
    </row>
    <row r="129" spans="1:3">
      <c r="A129" s="345" t="s">
        <v>6705</v>
      </c>
      <c r="B129" s="332">
        <v>98.461929999999995</v>
      </c>
      <c r="C129" t="s">
        <v>10152</v>
      </c>
    </row>
    <row r="130" spans="1:3">
      <c r="A130" s="345" t="s">
        <v>6706</v>
      </c>
      <c r="B130" s="332">
        <v>107.01191</v>
      </c>
      <c r="C130" t="s">
        <v>10153</v>
      </c>
    </row>
    <row r="131" spans="1:3">
      <c r="A131" s="345" t="s">
        <v>6707</v>
      </c>
      <c r="B131" s="332">
        <v>107.01191</v>
      </c>
      <c r="C131" t="s">
        <v>10148</v>
      </c>
    </row>
    <row r="132" spans="1:3">
      <c r="A132" s="345" t="s">
        <v>8552</v>
      </c>
      <c r="B132" s="332">
        <v>39.025660000000002</v>
      </c>
      <c r="C132" t="s">
        <v>10154</v>
      </c>
    </row>
    <row r="133" spans="1:3">
      <c r="A133" s="345" t="s">
        <v>9741</v>
      </c>
      <c r="B133" s="332">
        <v>23.788399999999999</v>
      </c>
      <c r="C133" t="s">
        <v>10155</v>
      </c>
    </row>
    <row r="134" spans="1:3">
      <c r="A134" s="345" t="s">
        <v>9698</v>
      </c>
      <c r="B134" s="332">
        <v>46.719889999999999</v>
      </c>
      <c r="C134" t="s">
        <v>10156</v>
      </c>
    </row>
    <row r="135" spans="1:3">
      <c r="A135" s="345" t="s">
        <v>9742</v>
      </c>
      <c r="B135" s="332">
        <v>268.79840000000002</v>
      </c>
      <c r="C135" t="s">
        <v>10157</v>
      </c>
    </row>
    <row r="136" spans="1:3">
      <c r="A136" s="345" t="s">
        <v>9743</v>
      </c>
      <c r="B136" s="332">
        <v>271.38306</v>
      </c>
      <c r="C136" t="s">
        <v>10158</v>
      </c>
    </row>
    <row r="137" spans="1:3">
      <c r="A137" s="345" t="s">
        <v>76</v>
      </c>
      <c r="B137" s="332">
        <v>40.618209999999998</v>
      </c>
      <c r="C137" t="s">
        <v>10159</v>
      </c>
    </row>
    <row r="138" spans="1:3">
      <c r="A138" s="345" t="s">
        <v>9699</v>
      </c>
      <c r="B138" s="332">
        <v>152.86903000000001</v>
      </c>
      <c r="C138" t="s">
        <v>10160</v>
      </c>
    </row>
    <row r="139" spans="1:3">
      <c r="A139" s="345" t="s">
        <v>9744</v>
      </c>
      <c r="B139" s="332">
        <v>268.79840000000002</v>
      </c>
      <c r="C139" t="s">
        <v>10161</v>
      </c>
    </row>
    <row r="140" spans="1:3">
      <c r="A140" s="345" t="s">
        <v>9351</v>
      </c>
      <c r="B140" s="332">
        <v>187.93591000000001</v>
      </c>
      <c r="C140" t="s">
        <v>10162</v>
      </c>
    </row>
    <row r="141" spans="1:3">
      <c r="A141" s="345" t="s">
        <v>77</v>
      </c>
      <c r="B141" s="332">
        <v>87.805289999999999</v>
      </c>
      <c r="C141" t="s">
        <v>10162</v>
      </c>
    </row>
    <row r="142" spans="1:3">
      <c r="A142" s="345" t="s">
        <v>9745</v>
      </c>
      <c r="B142" s="332">
        <v>56.343000000000004</v>
      </c>
      <c r="C142" t="s">
        <v>10163</v>
      </c>
    </row>
    <row r="143" spans="1:3">
      <c r="A143" s="345" t="s">
        <v>78</v>
      </c>
      <c r="B143" s="332">
        <v>129.58592999999999</v>
      </c>
      <c r="C143" t="s">
        <v>10164</v>
      </c>
    </row>
    <row r="144" spans="1:3">
      <c r="A144" s="345" t="s">
        <v>6708</v>
      </c>
      <c r="B144" s="332">
        <v>30.48283</v>
      </c>
      <c r="C144" t="s">
        <v>10165</v>
      </c>
    </row>
    <row r="145" spans="1:3">
      <c r="A145" s="345" t="s">
        <v>79</v>
      </c>
      <c r="B145" s="332">
        <v>168.9555</v>
      </c>
      <c r="C145" t="s">
        <v>17962</v>
      </c>
    </row>
    <row r="146" spans="1:3">
      <c r="A146" s="345" t="s">
        <v>80</v>
      </c>
      <c r="B146" s="332">
        <v>249.57094000000001</v>
      </c>
      <c r="C146" t="s">
        <v>17963</v>
      </c>
    </row>
    <row r="147" spans="1:3">
      <c r="A147" s="345" t="s">
        <v>81</v>
      </c>
      <c r="B147" s="332">
        <v>158.66152</v>
      </c>
      <c r="C147" t="s">
        <v>10166</v>
      </c>
    </row>
    <row r="148" spans="1:3">
      <c r="A148" s="345" t="s">
        <v>6709</v>
      </c>
      <c r="B148" s="332">
        <v>53.7849</v>
      </c>
      <c r="C148" t="s">
        <v>10167</v>
      </c>
    </row>
    <row r="149" spans="1:3">
      <c r="A149" s="345" t="s">
        <v>6710</v>
      </c>
      <c r="B149" s="332">
        <v>86.368030000000005</v>
      </c>
      <c r="C149" t="s">
        <v>10168</v>
      </c>
    </row>
    <row r="150" spans="1:3">
      <c r="A150" s="345" t="s">
        <v>6711</v>
      </c>
      <c r="B150" s="332">
        <v>69.19659</v>
      </c>
      <c r="C150" t="s">
        <v>10169</v>
      </c>
    </row>
    <row r="151" spans="1:3">
      <c r="A151" s="345" t="s">
        <v>7491</v>
      </c>
      <c r="B151" s="332">
        <v>49.142359999999996</v>
      </c>
      <c r="C151" t="s">
        <v>10170</v>
      </c>
    </row>
    <row r="152" spans="1:3">
      <c r="A152" s="345" t="s">
        <v>7111</v>
      </c>
      <c r="B152" s="332">
        <v>39.659739999999999</v>
      </c>
      <c r="C152" t="s">
        <v>10171</v>
      </c>
    </row>
    <row r="153" spans="1:3">
      <c r="A153" s="345" t="s">
        <v>9815</v>
      </c>
      <c r="B153" s="332">
        <v>112.6632</v>
      </c>
      <c r="C153" t="s">
        <v>10172</v>
      </c>
    </row>
    <row r="154" spans="1:3">
      <c r="A154" s="345" t="s">
        <v>82</v>
      </c>
      <c r="B154" s="332">
        <v>34.4116</v>
      </c>
      <c r="C154" t="s">
        <v>10173</v>
      </c>
    </row>
    <row r="155" spans="1:3">
      <c r="A155" s="345" t="s">
        <v>9816</v>
      </c>
      <c r="B155" s="332">
        <v>170.72640000000001</v>
      </c>
      <c r="C155" t="s">
        <v>10174</v>
      </c>
    </row>
    <row r="156" spans="1:3">
      <c r="A156" s="345" t="s">
        <v>83</v>
      </c>
      <c r="B156" s="332">
        <v>211.18734000000001</v>
      </c>
      <c r="C156" t="s">
        <v>10175</v>
      </c>
    </row>
    <row r="157" spans="1:3">
      <c r="A157" s="345" t="s">
        <v>9817</v>
      </c>
      <c r="B157" s="332">
        <v>51.126399999999997</v>
      </c>
      <c r="C157" t="s">
        <v>10176</v>
      </c>
    </row>
    <row r="158" spans="1:3">
      <c r="A158" s="345" t="s">
        <v>84</v>
      </c>
      <c r="B158" s="332">
        <v>117.36288999999999</v>
      </c>
      <c r="C158" t="s">
        <v>10177</v>
      </c>
    </row>
    <row r="159" spans="1:3">
      <c r="A159" s="345" t="s">
        <v>9818</v>
      </c>
      <c r="B159" s="332">
        <v>54.08</v>
      </c>
      <c r="C159" t="s">
        <v>10178</v>
      </c>
    </row>
    <row r="160" spans="1:3">
      <c r="A160" s="345" t="s">
        <v>8553</v>
      </c>
      <c r="B160" s="332">
        <v>167.42989</v>
      </c>
      <c r="C160" t="s">
        <v>17964</v>
      </c>
    </row>
    <row r="161" spans="1:3">
      <c r="A161" s="345" t="s">
        <v>85</v>
      </c>
      <c r="B161" s="332">
        <v>30.48509</v>
      </c>
      <c r="C161" t="s">
        <v>10179</v>
      </c>
    </row>
    <row r="162" spans="1:3">
      <c r="A162" s="345" t="s">
        <v>86</v>
      </c>
      <c r="B162" s="332">
        <v>175.45451</v>
      </c>
      <c r="C162" t="s">
        <v>10180</v>
      </c>
    </row>
    <row r="163" spans="1:3">
      <c r="A163" s="345" t="s">
        <v>87</v>
      </c>
      <c r="B163" s="332">
        <v>130.79857999999999</v>
      </c>
      <c r="C163" t="s">
        <v>10181</v>
      </c>
    </row>
    <row r="164" spans="1:3">
      <c r="A164" s="345" t="s">
        <v>88</v>
      </c>
      <c r="B164" s="332">
        <v>90.34272</v>
      </c>
      <c r="C164" t="s">
        <v>10182</v>
      </c>
    </row>
    <row r="165" spans="1:3">
      <c r="A165" s="345" t="s">
        <v>7925</v>
      </c>
      <c r="B165" s="332">
        <v>141.60491999999999</v>
      </c>
      <c r="C165" t="s">
        <v>10183</v>
      </c>
    </row>
    <row r="166" spans="1:3">
      <c r="A166" s="345" t="s">
        <v>89</v>
      </c>
      <c r="B166" s="332">
        <v>139.44475</v>
      </c>
      <c r="C166" t="s">
        <v>10184</v>
      </c>
    </row>
    <row r="167" spans="1:3">
      <c r="A167" s="345" t="s">
        <v>90</v>
      </c>
      <c r="B167" s="332">
        <v>97.44265</v>
      </c>
      <c r="C167" t="s">
        <v>10185</v>
      </c>
    </row>
    <row r="168" spans="1:3">
      <c r="A168" s="345" t="s">
        <v>17965</v>
      </c>
      <c r="B168" s="332">
        <v>0</v>
      </c>
      <c r="C168" t="s">
        <v>17966</v>
      </c>
    </row>
    <row r="169" spans="1:3">
      <c r="A169" s="345" t="s">
        <v>8287</v>
      </c>
      <c r="B169" s="332">
        <v>63.524769999999997</v>
      </c>
      <c r="C169" t="s">
        <v>10186</v>
      </c>
    </row>
    <row r="170" spans="1:3">
      <c r="A170" s="345" t="s">
        <v>91</v>
      </c>
      <c r="B170" s="332">
        <v>53.26885</v>
      </c>
      <c r="C170" t="s">
        <v>10187</v>
      </c>
    </row>
    <row r="171" spans="1:3">
      <c r="A171" s="345" t="s">
        <v>92</v>
      </c>
      <c r="B171" s="332">
        <v>111.87454</v>
      </c>
      <c r="C171" t="s">
        <v>10188</v>
      </c>
    </row>
    <row r="172" spans="1:3">
      <c r="A172" s="345" t="s">
        <v>93</v>
      </c>
      <c r="B172" s="332">
        <v>69.203410000000005</v>
      </c>
      <c r="C172" t="s">
        <v>10189</v>
      </c>
    </row>
    <row r="173" spans="1:3">
      <c r="A173" s="345" t="s">
        <v>7112</v>
      </c>
      <c r="B173" s="332">
        <v>54.042189999999998</v>
      </c>
      <c r="C173" t="s">
        <v>10190</v>
      </c>
    </row>
    <row r="174" spans="1:3">
      <c r="A174" s="345" t="s">
        <v>94</v>
      </c>
      <c r="B174" s="332">
        <v>274.53820999999999</v>
      </c>
      <c r="C174" t="s">
        <v>10191</v>
      </c>
    </row>
    <row r="175" spans="1:3">
      <c r="A175" s="345" t="s">
        <v>7926</v>
      </c>
      <c r="B175" s="332">
        <v>174.23199</v>
      </c>
      <c r="C175" t="s">
        <v>17967</v>
      </c>
    </row>
    <row r="176" spans="1:3">
      <c r="A176" s="345" t="s">
        <v>95</v>
      </c>
      <c r="B176" s="332">
        <v>55.311860000000003</v>
      </c>
      <c r="C176" t="s">
        <v>17968</v>
      </c>
    </row>
    <row r="177" spans="1:3">
      <c r="A177" s="345" t="s">
        <v>96</v>
      </c>
      <c r="B177" s="332">
        <v>180.27216000000001</v>
      </c>
      <c r="C177" t="s">
        <v>10192</v>
      </c>
    </row>
    <row r="178" spans="1:3">
      <c r="A178" s="345" t="s">
        <v>97</v>
      </c>
      <c r="B178" s="332">
        <v>142.57109</v>
      </c>
      <c r="C178" t="s">
        <v>10193</v>
      </c>
    </row>
    <row r="179" spans="1:3">
      <c r="A179" s="345" t="s">
        <v>98</v>
      </c>
      <c r="B179" s="332">
        <v>142.57109</v>
      </c>
      <c r="C179" t="s">
        <v>10194</v>
      </c>
    </row>
    <row r="180" spans="1:3">
      <c r="A180" s="345" t="s">
        <v>7927</v>
      </c>
      <c r="B180" s="332">
        <v>180.54409999999999</v>
      </c>
      <c r="C180" t="s">
        <v>10195</v>
      </c>
    </row>
    <row r="181" spans="1:3">
      <c r="A181" s="345" t="s">
        <v>7928</v>
      </c>
      <c r="B181" s="332">
        <v>152.2116</v>
      </c>
      <c r="C181" t="s">
        <v>10196</v>
      </c>
    </row>
    <row r="182" spans="1:3">
      <c r="A182" s="345" t="s">
        <v>17969</v>
      </c>
      <c r="B182" s="332">
        <v>0</v>
      </c>
      <c r="C182" t="s">
        <v>17970</v>
      </c>
    </row>
    <row r="183" spans="1:3">
      <c r="A183" s="345" t="s">
        <v>99</v>
      </c>
      <c r="B183" s="332">
        <v>90.755960000000002</v>
      </c>
      <c r="C183" t="s">
        <v>17971</v>
      </c>
    </row>
    <row r="184" spans="1:3">
      <c r="A184" s="345" t="s">
        <v>100</v>
      </c>
      <c r="B184" s="332">
        <v>84.016819999999996</v>
      </c>
      <c r="C184" t="s">
        <v>10197</v>
      </c>
    </row>
    <row r="185" spans="1:3">
      <c r="A185" s="345" t="s">
        <v>101</v>
      </c>
      <c r="B185" s="332">
        <v>55.311860000000003</v>
      </c>
      <c r="C185" t="s">
        <v>10198</v>
      </c>
    </row>
    <row r="186" spans="1:3">
      <c r="A186" s="345" t="s">
        <v>9352</v>
      </c>
      <c r="B186" s="332">
        <v>390.64195999999998</v>
      </c>
      <c r="C186" t="s">
        <v>10199</v>
      </c>
    </row>
    <row r="187" spans="1:3">
      <c r="A187" s="345" t="s">
        <v>17972</v>
      </c>
      <c r="B187" s="332">
        <v>274.78442000000001</v>
      </c>
      <c r="C187" t="s">
        <v>17973</v>
      </c>
    </row>
    <row r="188" spans="1:3">
      <c r="A188" s="345" t="s">
        <v>102</v>
      </c>
      <c r="B188" s="332">
        <v>292.64427000000001</v>
      </c>
      <c r="C188" t="s">
        <v>10200</v>
      </c>
    </row>
    <row r="189" spans="1:3">
      <c r="A189" s="345" t="s">
        <v>103</v>
      </c>
      <c r="B189" s="332">
        <v>31.963799999999999</v>
      </c>
      <c r="C189" t="s">
        <v>17974</v>
      </c>
    </row>
    <row r="190" spans="1:3">
      <c r="A190" s="345" t="s">
        <v>104</v>
      </c>
      <c r="B190" s="332">
        <v>57.370699999999999</v>
      </c>
      <c r="C190" t="s">
        <v>10201</v>
      </c>
    </row>
    <row r="191" spans="1:3">
      <c r="A191" s="345" t="s">
        <v>105</v>
      </c>
      <c r="B191" s="332">
        <v>57.370699999999999</v>
      </c>
      <c r="C191" t="s">
        <v>10202</v>
      </c>
    </row>
    <row r="192" spans="1:3">
      <c r="A192" s="345" t="s">
        <v>106</v>
      </c>
      <c r="B192" s="332">
        <v>27.814879999999999</v>
      </c>
      <c r="C192" t="s">
        <v>10203</v>
      </c>
    </row>
    <row r="193" spans="1:3">
      <c r="A193" s="345" t="s">
        <v>107</v>
      </c>
      <c r="B193" s="332">
        <v>57.370699999999999</v>
      </c>
      <c r="C193" t="s">
        <v>10204</v>
      </c>
    </row>
    <row r="194" spans="1:3">
      <c r="A194" s="345" t="s">
        <v>108</v>
      </c>
      <c r="B194" s="332">
        <v>45.822450000000003</v>
      </c>
      <c r="C194" t="s">
        <v>10205</v>
      </c>
    </row>
    <row r="195" spans="1:3">
      <c r="A195" s="345" t="s">
        <v>109</v>
      </c>
      <c r="B195" s="332">
        <v>45.822450000000003</v>
      </c>
      <c r="C195" t="s">
        <v>10206</v>
      </c>
    </row>
    <row r="196" spans="1:3">
      <c r="A196" s="345" t="s">
        <v>110</v>
      </c>
      <c r="B196" s="332">
        <v>43.769390000000001</v>
      </c>
      <c r="C196" t="s">
        <v>10207</v>
      </c>
    </row>
    <row r="197" spans="1:3">
      <c r="A197" s="345" t="s">
        <v>111</v>
      </c>
      <c r="B197" s="332">
        <v>39.428620000000002</v>
      </c>
      <c r="C197" t="s">
        <v>10208</v>
      </c>
    </row>
    <row r="198" spans="1:3">
      <c r="A198" s="345" t="s">
        <v>112</v>
      </c>
      <c r="B198" s="332">
        <v>39.428620000000002</v>
      </c>
      <c r="C198" t="s">
        <v>10209</v>
      </c>
    </row>
    <row r="199" spans="1:3">
      <c r="A199" s="345" t="s">
        <v>113</v>
      </c>
      <c r="B199" s="332">
        <v>65.571830000000006</v>
      </c>
      <c r="C199" t="s">
        <v>10210</v>
      </c>
    </row>
    <row r="200" spans="1:3">
      <c r="A200" s="345" t="s">
        <v>114</v>
      </c>
      <c r="B200" s="332">
        <v>255.89268000000001</v>
      </c>
      <c r="C200" t="s">
        <v>10211</v>
      </c>
    </row>
    <row r="201" spans="1:3">
      <c r="A201" s="345" t="s">
        <v>115</v>
      </c>
      <c r="B201" s="332">
        <v>41.829180000000001</v>
      </c>
      <c r="C201" t="s">
        <v>10212</v>
      </c>
    </row>
    <row r="202" spans="1:3">
      <c r="A202" s="345" t="s">
        <v>116</v>
      </c>
      <c r="B202" s="332">
        <v>213.21938</v>
      </c>
      <c r="C202" t="s">
        <v>10213</v>
      </c>
    </row>
    <row r="203" spans="1:3">
      <c r="A203" s="345" t="s">
        <v>117</v>
      </c>
      <c r="B203" s="332">
        <v>213.21938</v>
      </c>
      <c r="C203" t="s">
        <v>10214</v>
      </c>
    </row>
    <row r="204" spans="1:3">
      <c r="A204" s="345" t="s">
        <v>118</v>
      </c>
      <c r="B204" s="332">
        <v>49.359749999999998</v>
      </c>
      <c r="C204" t="s">
        <v>10215</v>
      </c>
    </row>
    <row r="205" spans="1:3">
      <c r="A205" s="345" t="s">
        <v>119</v>
      </c>
      <c r="B205" s="332">
        <v>158.27403000000001</v>
      </c>
      <c r="C205" t="s">
        <v>10216</v>
      </c>
    </row>
    <row r="206" spans="1:3">
      <c r="A206" s="345" t="s">
        <v>120</v>
      </c>
      <c r="B206" s="332">
        <v>41.829180000000001</v>
      </c>
      <c r="C206" t="s">
        <v>10217</v>
      </c>
    </row>
    <row r="207" spans="1:3">
      <c r="A207" s="345" t="s">
        <v>9045</v>
      </c>
      <c r="B207" s="332">
        <v>246.63753</v>
      </c>
      <c r="C207" t="s">
        <v>10218</v>
      </c>
    </row>
    <row r="208" spans="1:3">
      <c r="A208" s="345" t="s">
        <v>121</v>
      </c>
      <c r="B208" s="332">
        <v>41.829180000000001</v>
      </c>
      <c r="C208" t="s">
        <v>10219</v>
      </c>
    </row>
    <row r="209" spans="1:3">
      <c r="A209" s="345" t="s">
        <v>122</v>
      </c>
      <c r="B209" s="332">
        <v>46.564579999999999</v>
      </c>
      <c r="C209" t="s">
        <v>10220</v>
      </c>
    </row>
    <row r="210" spans="1:3">
      <c r="A210" s="345" t="s">
        <v>123</v>
      </c>
      <c r="B210" s="332">
        <v>38.639380000000003</v>
      </c>
      <c r="C210" t="s">
        <v>10221</v>
      </c>
    </row>
    <row r="211" spans="1:3">
      <c r="A211" s="345" t="s">
        <v>124</v>
      </c>
      <c r="B211" s="332">
        <v>60.372639999999997</v>
      </c>
      <c r="C211" t="s">
        <v>10222</v>
      </c>
    </row>
    <row r="212" spans="1:3">
      <c r="A212" s="345" t="s">
        <v>125</v>
      </c>
      <c r="B212" s="332">
        <v>267.61984000000001</v>
      </c>
      <c r="C212" t="s">
        <v>10223</v>
      </c>
    </row>
    <row r="213" spans="1:3">
      <c r="A213" s="345" t="s">
        <v>6712</v>
      </c>
      <c r="B213" s="332">
        <v>60.373629999999999</v>
      </c>
      <c r="C213" t="s">
        <v>10224</v>
      </c>
    </row>
    <row r="214" spans="1:3">
      <c r="A214" s="345" t="s">
        <v>126</v>
      </c>
      <c r="B214" s="332">
        <v>46.564579999999999</v>
      </c>
      <c r="C214" t="s">
        <v>10225</v>
      </c>
    </row>
    <row r="215" spans="1:3">
      <c r="A215" s="345" t="s">
        <v>6713</v>
      </c>
      <c r="B215" s="332">
        <v>62.978900000000003</v>
      </c>
      <c r="C215" t="s">
        <v>10226</v>
      </c>
    </row>
    <row r="216" spans="1:3">
      <c r="A216" s="345" t="s">
        <v>127</v>
      </c>
      <c r="B216" s="332">
        <v>209.38784999999999</v>
      </c>
      <c r="C216" t="s">
        <v>10227</v>
      </c>
    </row>
    <row r="217" spans="1:3">
      <c r="A217" s="345" t="s">
        <v>6714</v>
      </c>
      <c r="B217" s="332">
        <v>219.22175999999999</v>
      </c>
      <c r="C217" t="s">
        <v>10228</v>
      </c>
    </row>
    <row r="218" spans="1:3">
      <c r="A218" s="345" t="s">
        <v>128</v>
      </c>
      <c r="B218" s="332">
        <v>48.230670000000003</v>
      </c>
      <c r="C218" t="s">
        <v>10229</v>
      </c>
    </row>
    <row r="219" spans="1:3">
      <c r="A219" s="345" t="s">
        <v>129</v>
      </c>
      <c r="B219" s="332">
        <v>48.230670000000003</v>
      </c>
      <c r="C219" t="s">
        <v>17975</v>
      </c>
    </row>
    <row r="220" spans="1:3">
      <c r="A220" s="345" t="s">
        <v>130</v>
      </c>
      <c r="B220" s="332">
        <v>51.727440000000001</v>
      </c>
      <c r="C220" t="s">
        <v>10230</v>
      </c>
    </row>
    <row r="221" spans="1:3">
      <c r="A221" s="345" t="s">
        <v>131</v>
      </c>
      <c r="B221" s="332">
        <v>62.774290000000001</v>
      </c>
      <c r="C221" t="s">
        <v>10231</v>
      </c>
    </row>
    <row r="222" spans="1:3">
      <c r="A222" s="345" t="s">
        <v>132</v>
      </c>
      <c r="B222" s="332">
        <v>51.727440000000001</v>
      </c>
      <c r="C222" t="s">
        <v>10232</v>
      </c>
    </row>
    <row r="223" spans="1:3">
      <c r="A223" s="345" t="s">
        <v>133</v>
      </c>
      <c r="B223" s="332">
        <v>51.727440000000001</v>
      </c>
      <c r="C223" t="s">
        <v>10233</v>
      </c>
    </row>
    <row r="224" spans="1:3">
      <c r="A224" s="345" t="s">
        <v>134</v>
      </c>
      <c r="B224" s="332">
        <v>60.737819999999999</v>
      </c>
      <c r="C224" t="s">
        <v>10234</v>
      </c>
    </row>
    <row r="225" spans="1:3">
      <c r="A225" s="345" t="s">
        <v>135</v>
      </c>
      <c r="B225" s="332">
        <v>51.727440000000001</v>
      </c>
      <c r="C225" t="s">
        <v>10235</v>
      </c>
    </row>
    <row r="226" spans="1:3">
      <c r="A226" s="345" t="s">
        <v>136</v>
      </c>
      <c r="B226" s="332">
        <v>48.230670000000003</v>
      </c>
      <c r="C226" t="s">
        <v>10236</v>
      </c>
    </row>
    <row r="227" spans="1:3">
      <c r="A227" s="345" t="s">
        <v>137</v>
      </c>
      <c r="B227" s="332">
        <v>48.230670000000003</v>
      </c>
      <c r="C227" t="s">
        <v>10237</v>
      </c>
    </row>
    <row r="228" spans="1:3">
      <c r="A228" s="345" t="s">
        <v>6715</v>
      </c>
      <c r="B228" s="332">
        <v>52.25224</v>
      </c>
      <c r="C228" t="s">
        <v>10238</v>
      </c>
    </row>
    <row r="229" spans="1:3">
      <c r="A229" s="345" t="s">
        <v>138</v>
      </c>
      <c r="B229" s="332">
        <v>64.388000000000005</v>
      </c>
      <c r="C229" t="s">
        <v>10239</v>
      </c>
    </row>
    <row r="230" spans="1:3">
      <c r="A230" s="345" t="s">
        <v>139</v>
      </c>
      <c r="B230" s="332">
        <v>43.769390000000001</v>
      </c>
      <c r="C230" t="s">
        <v>10240</v>
      </c>
    </row>
    <row r="231" spans="1:3">
      <c r="A231" s="345" t="s">
        <v>140</v>
      </c>
      <c r="B231" s="332">
        <v>64.205349999999996</v>
      </c>
      <c r="C231" t="s">
        <v>10241</v>
      </c>
    </row>
    <row r="232" spans="1:3">
      <c r="A232" s="345" t="s">
        <v>141</v>
      </c>
      <c r="B232" s="332">
        <v>64.749719999999996</v>
      </c>
      <c r="C232" t="s">
        <v>10242</v>
      </c>
    </row>
    <row r="233" spans="1:3">
      <c r="A233" s="345" t="s">
        <v>142</v>
      </c>
      <c r="B233" s="332">
        <v>87.703180000000003</v>
      </c>
      <c r="C233" t="s">
        <v>10243</v>
      </c>
    </row>
    <row r="234" spans="1:3">
      <c r="A234" s="345" t="s">
        <v>143</v>
      </c>
      <c r="B234" s="332">
        <v>54.313510000000001</v>
      </c>
      <c r="C234" t="s">
        <v>10244</v>
      </c>
    </row>
    <row r="235" spans="1:3">
      <c r="A235" s="345" t="s">
        <v>144</v>
      </c>
      <c r="B235" s="332">
        <v>48.800699999999999</v>
      </c>
      <c r="C235" t="s">
        <v>10245</v>
      </c>
    </row>
    <row r="236" spans="1:3">
      <c r="A236" s="345" t="s">
        <v>145</v>
      </c>
      <c r="B236" s="332">
        <v>48.800699999999999</v>
      </c>
      <c r="C236" t="s">
        <v>17976</v>
      </c>
    </row>
    <row r="237" spans="1:3">
      <c r="A237" s="345" t="s">
        <v>146</v>
      </c>
      <c r="B237" s="332">
        <v>173.72075000000001</v>
      </c>
      <c r="C237" t="s">
        <v>10246</v>
      </c>
    </row>
    <row r="238" spans="1:3">
      <c r="A238" s="345" t="s">
        <v>147</v>
      </c>
      <c r="B238" s="332">
        <v>159.97307000000001</v>
      </c>
      <c r="C238" t="s">
        <v>10247</v>
      </c>
    </row>
    <row r="239" spans="1:3">
      <c r="A239" s="345" t="s">
        <v>148</v>
      </c>
      <c r="B239" s="332">
        <v>218.71315000000001</v>
      </c>
      <c r="C239" t="s">
        <v>10248</v>
      </c>
    </row>
    <row r="240" spans="1:3">
      <c r="A240" s="345" t="s">
        <v>149</v>
      </c>
      <c r="B240" s="332">
        <v>48.800699999999999</v>
      </c>
      <c r="C240" t="s">
        <v>10249</v>
      </c>
    </row>
    <row r="241" spans="1:3">
      <c r="A241" s="345" t="s">
        <v>150</v>
      </c>
      <c r="B241" s="332">
        <v>48.800699999999999</v>
      </c>
      <c r="C241" t="s">
        <v>17977</v>
      </c>
    </row>
    <row r="242" spans="1:3">
      <c r="A242" s="345" t="s">
        <v>151</v>
      </c>
      <c r="B242" s="332">
        <v>149.03729000000001</v>
      </c>
      <c r="C242" t="s">
        <v>10250</v>
      </c>
    </row>
    <row r="243" spans="1:3">
      <c r="A243" s="345" t="s">
        <v>152</v>
      </c>
      <c r="B243" s="332">
        <v>134.97722999999999</v>
      </c>
      <c r="C243" t="s">
        <v>10251</v>
      </c>
    </row>
    <row r="244" spans="1:3">
      <c r="A244" s="345" t="s">
        <v>153</v>
      </c>
      <c r="B244" s="332">
        <v>193.71731</v>
      </c>
      <c r="C244" t="s">
        <v>10252</v>
      </c>
    </row>
    <row r="245" spans="1:3">
      <c r="A245" s="345" t="s">
        <v>154</v>
      </c>
      <c r="B245" s="332">
        <v>193.71731</v>
      </c>
      <c r="C245" t="s">
        <v>10253</v>
      </c>
    </row>
    <row r="246" spans="1:3">
      <c r="A246" s="345" t="s">
        <v>155</v>
      </c>
      <c r="B246" s="332">
        <v>48.800699999999999</v>
      </c>
      <c r="C246" t="s">
        <v>10254</v>
      </c>
    </row>
    <row r="247" spans="1:3">
      <c r="A247" s="345" t="s">
        <v>156</v>
      </c>
      <c r="B247" s="332">
        <v>48.800699999999999</v>
      </c>
      <c r="C247" t="s">
        <v>10255</v>
      </c>
    </row>
    <row r="248" spans="1:3">
      <c r="A248" s="345" t="s">
        <v>157</v>
      </c>
      <c r="B248" s="332">
        <v>157.78596999999999</v>
      </c>
      <c r="C248" t="s">
        <v>10256</v>
      </c>
    </row>
    <row r="249" spans="1:3">
      <c r="A249" s="345" t="s">
        <v>158</v>
      </c>
      <c r="B249" s="332">
        <v>202.46597</v>
      </c>
      <c r="C249" t="s">
        <v>10257</v>
      </c>
    </row>
    <row r="250" spans="1:3">
      <c r="A250" s="345" t="s">
        <v>159</v>
      </c>
      <c r="B250" s="332">
        <v>202.46597</v>
      </c>
      <c r="C250" t="s">
        <v>10258</v>
      </c>
    </row>
    <row r="251" spans="1:3">
      <c r="A251" s="345" t="s">
        <v>160</v>
      </c>
      <c r="B251" s="332">
        <v>61.099539999999998</v>
      </c>
      <c r="C251" t="s">
        <v>17978</v>
      </c>
    </row>
    <row r="252" spans="1:3">
      <c r="A252" s="345" t="s">
        <v>161</v>
      </c>
      <c r="B252" s="332">
        <v>61.099539999999998</v>
      </c>
      <c r="C252" t="s">
        <v>10259</v>
      </c>
    </row>
    <row r="253" spans="1:3">
      <c r="A253" s="345" t="s">
        <v>17979</v>
      </c>
      <c r="B253" s="332">
        <v>0</v>
      </c>
      <c r="C253" t="s">
        <v>17980</v>
      </c>
    </row>
    <row r="254" spans="1:3">
      <c r="A254" s="345" t="s">
        <v>162</v>
      </c>
      <c r="B254" s="332">
        <v>37.064019999999999</v>
      </c>
      <c r="C254" t="s">
        <v>10260</v>
      </c>
    </row>
    <row r="255" spans="1:3">
      <c r="A255" s="345" t="s">
        <v>9046</v>
      </c>
      <c r="B255" s="332">
        <v>106.42035</v>
      </c>
      <c r="C255" t="s">
        <v>10261</v>
      </c>
    </row>
    <row r="256" spans="1:3">
      <c r="A256" s="345" t="s">
        <v>163</v>
      </c>
      <c r="B256" s="332">
        <v>131.85291000000001</v>
      </c>
      <c r="C256" t="s">
        <v>17981</v>
      </c>
    </row>
    <row r="257" spans="1:3">
      <c r="A257" s="345" t="s">
        <v>6716</v>
      </c>
      <c r="B257" s="332">
        <v>198.37625</v>
      </c>
      <c r="C257" t="s">
        <v>10262</v>
      </c>
    </row>
    <row r="258" spans="1:3">
      <c r="A258" s="345" t="s">
        <v>6717</v>
      </c>
      <c r="B258" s="332">
        <v>215.61323999999999</v>
      </c>
      <c r="C258" t="s">
        <v>10263</v>
      </c>
    </row>
    <row r="259" spans="1:3">
      <c r="A259" s="345" t="s">
        <v>6718</v>
      </c>
      <c r="B259" s="332">
        <v>215.61323999999999</v>
      </c>
      <c r="C259" t="s">
        <v>10264</v>
      </c>
    </row>
    <row r="260" spans="1:3">
      <c r="A260" s="345" t="s">
        <v>164</v>
      </c>
      <c r="B260" s="332">
        <v>41.960709999999999</v>
      </c>
      <c r="C260" t="s">
        <v>17982</v>
      </c>
    </row>
    <row r="261" spans="1:3">
      <c r="A261" s="345" t="s">
        <v>6719</v>
      </c>
      <c r="B261" s="332">
        <v>41.949370000000002</v>
      </c>
      <c r="C261" t="s">
        <v>10265</v>
      </c>
    </row>
    <row r="262" spans="1:3">
      <c r="A262" s="345" t="s">
        <v>6720</v>
      </c>
      <c r="B262" s="332">
        <v>41.949370000000002</v>
      </c>
      <c r="C262" t="s">
        <v>10266</v>
      </c>
    </row>
    <row r="263" spans="1:3">
      <c r="A263" s="345" t="s">
        <v>7929</v>
      </c>
      <c r="B263" s="332">
        <v>53.955710000000003</v>
      </c>
      <c r="C263" t="s">
        <v>10267</v>
      </c>
    </row>
    <row r="264" spans="1:3">
      <c r="A264" s="345" t="s">
        <v>165</v>
      </c>
      <c r="B264" s="332">
        <v>41.356740000000002</v>
      </c>
      <c r="C264" t="s">
        <v>10268</v>
      </c>
    </row>
    <row r="265" spans="1:3">
      <c r="A265" s="345" t="s">
        <v>166</v>
      </c>
      <c r="B265" s="332">
        <v>160.3048</v>
      </c>
      <c r="C265" t="s">
        <v>10269</v>
      </c>
    </row>
    <row r="266" spans="1:3">
      <c r="A266" s="345" t="s">
        <v>167</v>
      </c>
      <c r="B266" s="332">
        <v>35.984490000000001</v>
      </c>
      <c r="C266" t="s">
        <v>10270</v>
      </c>
    </row>
    <row r="267" spans="1:3">
      <c r="A267" s="345" t="s">
        <v>168</v>
      </c>
      <c r="B267" s="332">
        <v>31.963799999999999</v>
      </c>
      <c r="C267" t="s">
        <v>10271</v>
      </c>
    </row>
    <row r="268" spans="1:3">
      <c r="A268" s="345" t="s">
        <v>169</v>
      </c>
      <c r="B268" s="332">
        <v>57.370699999999999</v>
      </c>
      <c r="C268" t="s">
        <v>10272</v>
      </c>
    </row>
    <row r="269" spans="1:3">
      <c r="A269" s="345" t="s">
        <v>170</v>
      </c>
      <c r="B269" s="332">
        <v>57.370699999999999</v>
      </c>
      <c r="C269" t="s">
        <v>10273</v>
      </c>
    </row>
    <row r="270" spans="1:3">
      <c r="A270" s="345" t="s">
        <v>171</v>
      </c>
      <c r="B270" s="332">
        <v>52.713979999999999</v>
      </c>
      <c r="C270" t="s">
        <v>10274</v>
      </c>
    </row>
    <row r="271" spans="1:3">
      <c r="A271" s="345" t="s">
        <v>172</v>
      </c>
      <c r="B271" s="332">
        <v>30.319579999999998</v>
      </c>
      <c r="C271" t="s">
        <v>10275</v>
      </c>
    </row>
    <row r="272" spans="1:3">
      <c r="A272" s="345" t="s">
        <v>173</v>
      </c>
      <c r="B272" s="332">
        <v>57.370699999999999</v>
      </c>
      <c r="C272" t="s">
        <v>10276</v>
      </c>
    </row>
    <row r="273" spans="1:3">
      <c r="A273" s="345" t="s">
        <v>174</v>
      </c>
      <c r="B273" s="332">
        <v>57.370699999999999</v>
      </c>
      <c r="C273" t="s">
        <v>10277</v>
      </c>
    </row>
    <row r="274" spans="1:3">
      <c r="A274" s="345" t="s">
        <v>175</v>
      </c>
      <c r="B274" s="332">
        <v>45.822450000000003</v>
      </c>
      <c r="C274" t="s">
        <v>10278</v>
      </c>
    </row>
    <row r="275" spans="1:3">
      <c r="A275" s="345" t="s">
        <v>176</v>
      </c>
      <c r="B275" s="332">
        <v>45.822450000000003</v>
      </c>
      <c r="C275" t="s">
        <v>17983</v>
      </c>
    </row>
    <row r="276" spans="1:3">
      <c r="A276" s="345" t="s">
        <v>177</v>
      </c>
      <c r="B276" s="332">
        <v>0</v>
      </c>
      <c r="C276" t="s">
        <v>10279</v>
      </c>
    </row>
    <row r="277" spans="1:3">
      <c r="A277" s="345" t="s">
        <v>178</v>
      </c>
      <c r="B277" s="332">
        <v>43.769390000000001</v>
      </c>
      <c r="C277" t="s">
        <v>10280</v>
      </c>
    </row>
    <row r="278" spans="1:3">
      <c r="A278" s="345" t="s">
        <v>17984</v>
      </c>
      <c r="B278" s="332">
        <v>0</v>
      </c>
      <c r="C278" t="s">
        <v>17985</v>
      </c>
    </row>
    <row r="279" spans="1:3">
      <c r="A279" s="345" t="s">
        <v>17986</v>
      </c>
      <c r="B279" s="332">
        <v>0</v>
      </c>
      <c r="C279" t="s">
        <v>17985</v>
      </c>
    </row>
    <row r="280" spans="1:3">
      <c r="A280" s="345" t="s">
        <v>179</v>
      </c>
      <c r="B280" s="332">
        <v>39.428620000000002</v>
      </c>
      <c r="C280" t="s">
        <v>10281</v>
      </c>
    </row>
    <row r="281" spans="1:3">
      <c r="A281" s="345" t="s">
        <v>180</v>
      </c>
      <c r="B281" s="332">
        <v>37.022329999999997</v>
      </c>
      <c r="C281" t="s">
        <v>10282</v>
      </c>
    </row>
    <row r="282" spans="1:3">
      <c r="A282" s="345" t="s">
        <v>181</v>
      </c>
      <c r="B282" s="332">
        <v>128.92731000000001</v>
      </c>
      <c r="C282" t="s">
        <v>10283</v>
      </c>
    </row>
    <row r="283" spans="1:3">
      <c r="A283" s="345" t="s">
        <v>182</v>
      </c>
      <c r="B283" s="332">
        <v>140.32844</v>
      </c>
      <c r="C283" t="s">
        <v>10284</v>
      </c>
    </row>
    <row r="284" spans="1:3">
      <c r="A284" s="345" t="s">
        <v>183</v>
      </c>
      <c r="B284" s="332">
        <v>65.571830000000006</v>
      </c>
      <c r="C284" t="s">
        <v>10285</v>
      </c>
    </row>
    <row r="285" spans="1:3">
      <c r="A285" s="345" t="s">
        <v>7930</v>
      </c>
      <c r="B285" s="332">
        <v>156.59145000000001</v>
      </c>
      <c r="C285" t="s">
        <v>17987</v>
      </c>
    </row>
    <row r="286" spans="1:3">
      <c r="A286" s="345" t="s">
        <v>184</v>
      </c>
      <c r="B286" s="332">
        <v>255.89268000000001</v>
      </c>
      <c r="C286" t="s">
        <v>10286</v>
      </c>
    </row>
    <row r="287" spans="1:3">
      <c r="A287" s="345" t="s">
        <v>185</v>
      </c>
      <c r="B287" s="332">
        <v>41.829180000000001</v>
      </c>
      <c r="C287" t="s">
        <v>17988</v>
      </c>
    </row>
    <row r="288" spans="1:3">
      <c r="A288" s="345" t="s">
        <v>186</v>
      </c>
      <c r="B288" s="332">
        <v>213.21938</v>
      </c>
      <c r="C288" t="s">
        <v>10287</v>
      </c>
    </row>
    <row r="289" spans="1:3">
      <c r="A289" s="345" t="s">
        <v>187</v>
      </c>
      <c r="B289" s="332">
        <v>213.21938</v>
      </c>
      <c r="C289" t="s">
        <v>10288</v>
      </c>
    </row>
    <row r="290" spans="1:3">
      <c r="A290" s="345" t="s">
        <v>188</v>
      </c>
      <c r="B290" s="332">
        <v>223.24026000000001</v>
      </c>
      <c r="C290" t="s">
        <v>10289</v>
      </c>
    </row>
    <row r="291" spans="1:3">
      <c r="A291" s="345" t="s">
        <v>189</v>
      </c>
      <c r="B291" s="332">
        <v>227.62982</v>
      </c>
      <c r="C291" t="s">
        <v>10290</v>
      </c>
    </row>
    <row r="292" spans="1:3">
      <c r="A292" s="345" t="s">
        <v>190</v>
      </c>
      <c r="B292" s="332">
        <v>46.564579999999999</v>
      </c>
      <c r="C292" t="s">
        <v>17989</v>
      </c>
    </row>
    <row r="293" spans="1:3">
      <c r="A293" s="345" t="s">
        <v>191</v>
      </c>
      <c r="B293" s="332">
        <v>158.27403000000001</v>
      </c>
      <c r="C293" t="s">
        <v>10291</v>
      </c>
    </row>
    <row r="294" spans="1:3">
      <c r="A294" s="345" t="s">
        <v>192</v>
      </c>
      <c r="B294" s="332">
        <v>41.829180000000001</v>
      </c>
      <c r="C294" t="s">
        <v>10292</v>
      </c>
    </row>
    <row r="295" spans="1:3">
      <c r="A295" s="345" t="s">
        <v>17990</v>
      </c>
      <c r="B295" s="332">
        <v>0</v>
      </c>
      <c r="C295" t="s">
        <v>17991</v>
      </c>
    </row>
    <row r="296" spans="1:3">
      <c r="A296" s="345" t="s">
        <v>193</v>
      </c>
      <c r="B296" s="332">
        <v>227.62982</v>
      </c>
      <c r="C296" t="s">
        <v>10293</v>
      </c>
    </row>
    <row r="297" spans="1:3">
      <c r="A297" s="345" t="s">
        <v>194</v>
      </c>
      <c r="B297" s="332">
        <v>41.829180000000001</v>
      </c>
      <c r="C297" t="s">
        <v>10294</v>
      </c>
    </row>
    <row r="298" spans="1:3">
      <c r="A298" s="345" t="s">
        <v>195</v>
      </c>
      <c r="B298" s="332">
        <v>43.72278</v>
      </c>
      <c r="C298" t="s">
        <v>10295</v>
      </c>
    </row>
    <row r="299" spans="1:3">
      <c r="A299" s="345" t="s">
        <v>196</v>
      </c>
      <c r="B299" s="332">
        <v>38.639380000000003</v>
      </c>
      <c r="C299" t="s">
        <v>10296</v>
      </c>
    </row>
    <row r="300" spans="1:3">
      <c r="A300" s="345" t="s">
        <v>197</v>
      </c>
      <c r="B300" s="332">
        <v>60.372639999999997</v>
      </c>
      <c r="C300" t="s">
        <v>10297</v>
      </c>
    </row>
    <row r="301" spans="1:3">
      <c r="A301" s="345" t="s">
        <v>198</v>
      </c>
      <c r="B301" s="332">
        <v>240.24870000000001</v>
      </c>
      <c r="C301" t="s">
        <v>10298</v>
      </c>
    </row>
    <row r="302" spans="1:3">
      <c r="A302" s="345" t="s">
        <v>199</v>
      </c>
      <c r="B302" s="332">
        <v>267.61984000000001</v>
      </c>
      <c r="C302" t="s">
        <v>10299</v>
      </c>
    </row>
    <row r="303" spans="1:3">
      <c r="A303" s="345" t="s">
        <v>6721</v>
      </c>
      <c r="B303" s="332">
        <v>60.373629999999999</v>
      </c>
      <c r="C303" t="s">
        <v>10300</v>
      </c>
    </row>
    <row r="304" spans="1:3">
      <c r="A304" s="345" t="s">
        <v>200</v>
      </c>
      <c r="B304" s="332">
        <v>46.564579999999999</v>
      </c>
      <c r="C304" t="s">
        <v>10301</v>
      </c>
    </row>
    <row r="305" spans="1:3">
      <c r="A305" s="345" t="s">
        <v>201</v>
      </c>
      <c r="B305" s="332">
        <v>40.612450000000003</v>
      </c>
      <c r="C305" t="s">
        <v>10302</v>
      </c>
    </row>
    <row r="306" spans="1:3">
      <c r="A306" s="345" t="s">
        <v>202</v>
      </c>
      <c r="B306" s="332">
        <v>62.978900000000003</v>
      </c>
      <c r="C306" t="s">
        <v>10303</v>
      </c>
    </row>
    <row r="307" spans="1:3">
      <c r="A307" s="345" t="s">
        <v>203</v>
      </c>
      <c r="B307" s="332">
        <v>209.38784999999999</v>
      </c>
      <c r="C307" t="s">
        <v>10304</v>
      </c>
    </row>
    <row r="308" spans="1:3">
      <c r="A308" s="345" t="s">
        <v>204</v>
      </c>
      <c r="B308" s="332">
        <v>201.33447000000001</v>
      </c>
      <c r="C308" t="s">
        <v>10305</v>
      </c>
    </row>
    <row r="309" spans="1:3">
      <c r="A309" s="345" t="s">
        <v>205</v>
      </c>
      <c r="B309" s="332">
        <v>241.5016</v>
      </c>
      <c r="C309" t="s">
        <v>10306</v>
      </c>
    </row>
    <row r="310" spans="1:3">
      <c r="A310" s="345" t="s">
        <v>206</v>
      </c>
      <c r="B310" s="332">
        <v>46.564579999999999</v>
      </c>
      <c r="C310" t="s">
        <v>10307</v>
      </c>
    </row>
    <row r="311" spans="1:3">
      <c r="A311" s="345" t="s">
        <v>207</v>
      </c>
      <c r="B311" s="332">
        <v>48.230670000000003</v>
      </c>
      <c r="C311" t="s">
        <v>10279</v>
      </c>
    </row>
    <row r="312" spans="1:3">
      <c r="A312" s="345" t="s">
        <v>208</v>
      </c>
      <c r="B312" s="332">
        <v>48.230670000000003</v>
      </c>
      <c r="C312" t="s">
        <v>17992</v>
      </c>
    </row>
    <row r="313" spans="1:3">
      <c r="A313" s="345" t="s">
        <v>209</v>
      </c>
      <c r="B313" s="332">
        <v>51.727440000000001</v>
      </c>
      <c r="C313" t="s">
        <v>17993</v>
      </c>
    </row>
    <row r="314" spans="1:3">
      <c r="A314" s="345" t="s">
        <v>210</v>
      </c>
      <c r="B314" s="332">
        <v>62.774290000000001</v>
      </c>
      <c r="C314" t="s">
        <v>10308</v>
      </c>
    </row>
    <row r="315" spans="1:3">
      <c r="A315" s="345" t="s">
        <v>211</v>
      </c>
      <c r="B315" s="332">
        <v>51.727440000000001</v>
      </c>
      <c r="C315" t="s">
        <v>17994</v>
      </c>
    </row>
    <row r="316" spans="1:3">
      <c r="A316" s="345" t="s">
        <v>212</v>
      </c>
      <c r="B316" s="332">
        <v>51.727440000000001</v>
      </c>
      <c r="C316" t="s">
        <v>10309</v>
      </c>
    </row>
    <row r="317" spans="1:3">
      <c r="A317" s="345" t="s">
        <v>213</v>
      </c>
      <c r="B317" s="332">
        <v>57.031030000000001</v>
      </c>
      <c r="C317" t="s">
        <v>10310</v>
      </c>
    </row>
    <row r="318" spans="1:3">
      <c r="A318" s="345" t="s">
        <v>214</v>
      </c>
      <c r="B318" s="332">
        <v>51.727440000000001</v>
      </c>
      <c r="C318" t="s">
        <v>10311</v>
      </c>
    </row>
    <row r="319" spans="1:3">
      <c r="A319" s="345" t="s">
        <v>215</v>
      </c>
      <c r="B319" s="332">
        <v>48.230670000000003</v>
      </c>
      <c r="C319" t="s">
        <v>10312</v>
      </c>
    </row>
    <row r="320" spans="1:3">
      <c r="A320" s="345" t="s">
        <v>216</v>
      </c>
      <c r="B320" s="332">
        <v>48.230670000000003</v>
      </c>
      <c r="C320" t="s">
        <v>10313</v>
      </c>
    </row>
    <row r="321" spans="1:3">
      <c r="A321" s="345" t="s">
        <v>217</v>
      </c>
      <c r="B321" s="332">
        <v>40.612450000000003</v>
      </c>
      <c r="C321" t="s">
        <v>10314</v>
      </c>
    </row>
    <row r="322" spans="1:3">
      <c r="A322" s="345" t="s">
        <v>7105</v>
      </c>
      <c r="B322" s="332">
        <v>72.344459999999998</v>
      </c>
      <c r="C322" t="s">
        <v>10315</v>
      </c>
    </row>
    <row r="323" spans="1:3">
      <c r="A323" s="345" t="s">
        <v>7104</v>
      </c>
      <c r="B323" s="332">
        <v>72.344459999999998</v>
      </c>
      <c r="C323" t="s">
        <v>10316</v>
      </c>
    </row>
    <row r="324" spans="1:3">
      <c r="A324" s="345" t="s">
        <v>7106</v>
      </c>
      <c r="B324" s="332">
        <v>56.14622</v>
      </c>
      <c r="C324" t="s">
        <v>10317</v>
      </c>
    </row>
    <row r="325" spans="1:3">
      <c r="A325" s="345" t="s">
        <v>218</v>
      </c>
      <c r="B325" s="332">
        <v>77.523150000000001</v>
      </c>
      <c r="C325" t="s">
        <v>10318</v>
      </c>
    </row>
    <row r="326" spans="1:3">
      <c r="A326" s="345" t="s">
        <v>219</v>
      </c>
      <c r="B326" s="332">
        <v>43.769390000000001</v>
      </c>
      <c r="C326" t="s">
        <v>10319</v>
      </c>
    </row>
    <row r="327" spans="1:3">
      <c r="A327" s="345" t="s">
        <v>220</v>
      </c>
      <c r="B327" s="332">
        <v>64.205349999999996</v>
      </c>
      <c r="C327" t="s">
        <v>10320</v>
      </c>
    </row>
    <row r="328" spans="1:3">
      <c r="A328" s="345" t="s">
        <v>221</v>
      </c>
      <c r="B328" s="332">
        <v>64.749719999999996</v>
      </c>
      <c r="C328" t="s">
        <v>10321</v>
      </c>
    </row>
    <row r="329" spans="1:3">
      <c r="A329" s="345" t="s">
        <v>7931</v>
      </c>
      <c r="B329" s="332">
        <v>86.092799999999997</v>
      </c>
      <c r="C329" t="s">
        <v>10322</v>
      </c>
    </row>
    <row r="330" spans="1:3">
      <c r="A330" s="345" t="s">
        <v>222</v>
      </c>
      <c r="B330" s="332">
        <v>103.12604</v>
      </c>
      <c r="C330" t="s">
        <v>10323</v>
      </c>
    </row>
    <row r="331" spans="1:3">
      <c r="A331" s="345" t="s">
        <v>223</v>
      </c>
      <c r="B331" s="332">
        <v>103.12604</v>
      </c>
      <c r="C331" t="s">
        <v>10324</v>
      </c>
    </row>
    <row r="332" spans="1:3">
      <c r="A332" s="345" t="s">
        <v>224</v>
      </c>
      <c r="B332" s="332">
        <v>73.497029999999995</v>
      </c>
      <c r="C332" t="s">
        <v>10325</v>
      </c>
    </row>
    <row r="333" spans="1:3">
      <c r="A333" s="345" t="s">
        <v>225</v>
      </c>
      <c r="B333" s="332">
        <v>103.12604</v>
      </c>
      <c r="C333" t="s">
        <v>10326</v>
      </c>
    </row>
    <row r="334" spans="1:3">
      <c r="A334" s="345" t="s">
        <v>7932</v>
      </c>
      <c r="B334" s="332">
        <v>101.2246</v>
      </c>
      <c r="C334" t="s">
        <v>9165</v>
      </c>
    </row>
    <row r="335" spans="1:3">
      <c r="A335" s="345" t="s">
        <v>226</v>
      </c>
      <c r="B335" s="332">
        <v>73.497029999999995</v>
      </c>
      <c r="C335" t="s">
        <v>10327</v>
      </c>
    </row>
    <row r="336" spans="1:3">
      <c r="A336" s="345" t="s">
        <v>7933</v>
      </c>
      <c r="B336" s="332">
        <v>86.092799999999997</v>
      </c>
      <c r="C336" t="s">
        <v>10322</v>
      </c>
    </row>
    <row r="337" spans="1:3">
      <c r="A337" s="345" t="s">
        <v>9700</v>
      </c>
      <c r="B337" s="332">
        <v>216.38830999999999</v>
      </c>
      <c r="C337" t="s">
        <v>10328</v>
      </c>
    </row>
    <row r="338" spans="1:3">
      <c r="A338" s="345" t="s">
        <v>7934</v>
      </c>
      <c r="B338" s="332">
        <v>213.67185000000001</v>
      </c>
      <c r="C338" t="s">
        <v>10328</v>
      </c>
    </row>
    <row r="339" spans="1:3">
      <c r="A339" s="345" t="s">
        <v>9172</v>
      </c>
      <c r="B339" s="332">
        <v>149.35824</v>
      </c>
      <c r="C339" t="s">
        <v>10329</v>
      </c>
    </row>
    <row r="340" spans="1:3">
      <c r="A340" s="345" t="s">
        <v>227</v>
      </c>
      <c r="B340" s="332">
        <v>48.800699999999999</v>
      </c>
      <c r="C340" t="s">
        <v>10330</v>
      </c>
    </row>
    <row r="341" spans="1:3">
      <c r="A341" s="345" t="s">
        <v>228</v>
      </c>
      <c r="B341" s="332">
        <v>48.800699999999999</v>
      </c>
      <c r="C341" t="s">
        <v>10331</v>
      </c>
    </row>
    <row r="342" spans="1:3">
      <c r="A342" s="345" t="s">
        <v>229</v>
      </c>
      <c r="B342" s="332">
        <v>191.14297999999999</v>
      </c>
      <c r="C342" t="s">
        <v>10332</v>
      </c>
    </row>
    <row r="343" spans="1:3">
      <c r="A343" s="345" t="s">
        <v>230</v>
      </c>
      <c r="B343" s="332">
        <v>177.39533</v>
      </c>
      <c r="C343" t="s">
        <v>10333</v>
      </c>
    </row>
    <row r="344" spans="1:3">
      <c r="A344" s="345" t="s">
        <v>231</v>
      </c>
      <c r="B344" s="332">
        <v>236.1354</v>
      </c>
      <c r="C344" t="s">
        <v>10334</v>
      </c>
    </row>
    <row r="345" spans="1:3">
      <c r="A345" s="345" t="s">
        <v>232</v>
      </c>
      <c r="B345" s="332">
        <v>48.800699999999999</v>
      </c>
      <c r="C345" t="s">
        <v>10335</v>
      </c>
    </row>
    <row r="346" spans="1:3">
      <c r="A346" s="345" t="s">
        <v>233</v>
      </c>
      <c r="B346" s="332">
        <v>9.0103000000000009</v>
      </c>
      <c r="C346" t="s">
        <v>10336</v>
      </c>
    </row>
    <row r="347" spans="1:3">
      <c r="A347" s="345" t="s">
        <v>234</v>
      </c>
      <c r="B347" s="332">
        <v>149.66238000000001</v>
      </c>
      <c r="C347" t="s">
        <v>10337</v>
      </c>
    </row>
    <row r="348" spans="1:3">
      <c r="A348" s="345" t="s">
        <v>235</v>
      </c>
      <c r="B348" s="332">
        <v>135.60203000000001</v>
      </c>
      <c r="C348" t="s">
        <v>10338</v>
      </c>
    </row>
    <row r="349" spans="1:3">
      <c r="A349" s="345" t="s">
        <v>236</v>
      </c>
      <c r="B349" s="332">
        <v>194.34237999999999</v>
      </c>
      <c r="C349" t="s">
        <v>17995</v>
      </c>
    </row>
    <row r="350" spans="1:3">
      <c r="A350" s="345" t="s">
        <v>237</v>
      </c>
      <c r="B350" s="332">
        <v>194.34237999999999</v>
      </c>
      <c r="C350" t="s">
        <v>17996</v>
      </c>
    </row>
    <row r="351" spans="1:3">
      <c r="A351" s="345" t="s">
        <v>238</v>
      </c>
      <c r="B351" s="332">
        <v>48.800699999999999</v>
      </c>
      <c r="C351" t="s">
        <v>10339</v>
      </c>
    </row>
    <row r="352" spans="1:3">
      <c r="A352" s="345" t="s">
        <v>239</v>
      </c>
      <c r="B352" s="332">
        <v>48.800699999999999</v>
      </c>
      <c r="C352" t="s">
        <v>10340</v>
      </c>
    </row>
    <row r="353" spans="1:3">
      <c r="A353" s="345" t="s">
        <v>240</v>
      </c>
      <c r="B353" s="332">
        <v>158.41077999999999</v>
      </c>
      <c r="C353" t="s">
        <v>10341</v>
      </c>
    </row>
    <row r="354" spans="1:3">
      <c r="A354" s="345" t="s">
        <v>241</v>
      </c>
      <c r="B354" s="332">
        <v>146.43803</v>
      </c>
      <c r="C354" t="s">
        <v>10342</v>
      </c>
    </row>
    <row r="355" spans="1:3">
      <c r="A355" s="345" t="s">
        <v>242</v>
      </c>
      <c r="B355" s="332">
        <v>203.09078</v>
      </c>
      <c r="C355" t="s">
        <v>10343</v>
      </c>
    </row>
    <row r="356" spans="1:3">
      <c r="A356" s="345" t="s">
        <v>243</v>
      </c>
      <c r="B356" s="332">
        <v>203.09078</v>
      </c>
      <c r="C356" t="s">
        <v>10344</v>
      </c>
    </row>
    <row r="357" spans="1:3">
      <c r="A357" s="345" t="s">
        <v>244</v>
      </c>
      <c r="B357" s="332">
        <v>119.74042</v>
      </c>
      <c r="C357" t="s">
        <v>10345</v>
      </c>
    </row>
    <row r="358" spans="1:3">
      <c r="A358" s="345" t="s">
        <v>245</v>
      </c>
      <c r="B358" s="332">
        <v>131.85291000000001</v>
      </c>
      <c r="C358" t="s">
        <v>10346</v>
      </c>
    </row>
    <row r="359" spans="1:3">
      <c r="A359" s="345" t="s">
        <v>246</v>
      </c>
      <c r="B359" s="332">
        <v>25.81681</v>
      </c>
      <c r="C359" t="s">
        <v>10347</v>
      </c>
    </row>
    <row r="360" spans="1:3">
      <c r="A360" s="345" t="s">
        <v>247</v>
      </c>
      <c r="B360" s="332">
        <v>61.099539999999998</v>
      </c>
      <c r="C360" t="s">
        <v>10348</v>
      </c>
    </row>
    <row r="361" spans="1:3">
      <c r="A361" s="345" t="s">
        <v>248</v>
      </c>
      <c r="B361" s="332">
        <v>124.35411999999999</v>
      </c>
      <c r="C361" t="s">
        <v>10349</v>
      </c>
    </row>
    <row r="362" spans="1:3">
      <c r="A362" s="345" t="s">
        <v>17997</v>
      </c>
      <c r="B362" s="332">
        <v>0</v>
      </c>
      <c r="C362" t="s">
        <v>17998</v>
      </c>
    </row>
    <row r="363" spans="1:3">
      <c r="A363" s="345" t="s">
        <v>249</v>
      </c>
      <c r="B363" s="332">
        <v>49.626280000000001</v>
      </c>
      <c r="C363" t="s">
        <v>10350</v>
      </c>
    </row>
    <row r="364" spans="1:3">
      <c r="A364" s="345" t="s">
        <v>250</v>
      </c>
      <c r="B364" s="332">
        <v>104.98237</v>
      </c>
      <c r="C364" t="s">
        <v>10351</v>
      </c>
    </row>
    <row r="365" spans="1:3">
      <c r="A365" s="345" t="s">
        <v>251</v>
      </c>
      <c r="B365" s="332">
        <v>127.24826</v>
      </c>
      <c r="C365" t="s">
        <v>10352</v>
      </c>
    </row>
    <row r="366" spans="1:3">
      <c r="A366" s="345" t="s">
        <v>252</v>
      </c>
      <c r="B366" s="332">
        <v>109.35657</v>
      </c>
      <c r="C366" t="s">
        <v>17999</v>
      </c>
    </row>
    <row r="367" spans="1:3">
      <c r="A367" s="345" t="s">
        <v>253</v>
      </c>
      <c r="B367" s="332">
        <v>135.33308</v>
      </c>
      <c r="C367" t="s">
        <v>10353</v>
      </c>
    </row>
    <row r="368" spans="1:3">
      <c r="A368" s="345" t="s">
        <v>254</v>
      </c>
      <c r="B368" s="332">
        <v>171.57117</v>
      </c>
      <c r="C368" t="s">
        <v>10354</v>
      </c>
    </row>
    <row r="369" spans="1:3">
      <c r="A369" s="345" t="s">
        <v>255</v>
      </c>
      <c r="B369" s="332">
        <v>207.79929999999999</v>
      </c>
      <c r="C369" t="s">
        <v>10355</v>
      </c>
    </row>
    <row r="370" spans="1:3">
      <c r="A370" s="345" t="s">
        <v>256</v>
      </c>
      <c r="B370" s="332">
        <v>214.46419</v>
      </c>
      <c r="C370" t="s">
        <v>10356</v>
      </c>
    </row>
    <row r="371" spans="1:3">
      <c r="A371" s="345" t="s">
        <v>257</v>
      </c>
      <c r="B371" s="332">
        <v>214.46419</v>
      </c>
      <c r="C371" t="s">
        <v>10357</v>
      </c>
    </row>
    <row r="372" spans="1:3">
      <c r="A372" s="345" t="s">
        <v>258</v>
      </c>
      <c r="B372" s="332">
        <v>7.9402400000000002</v>
      </c>
      <c r="C372" t="s">
        <v>10358</v>
      </c>
    </row>
    <row r="373" spans="1:3">
      <c r="A373" s="345" t="s">
        <v>259</v>
      </c>
      <c r="B373" s="332">
        <v>41.960709999999999</v>
      </c>
      <c r="C373" t="s">
        <v>10359</v>
      </c>
    </row>
    <row r="374" spans="1:3">
      <c r="A374" s="345" t="s">
        <v>260</v>
      </c>
      <c r="B374" s="332">
        <v>41.960709999999999</v>
      </c>
      <c r="C374" t="s">
        <v>18000</v>
      </c>
    </row>
    <row r="375" spans="1:3">
      <c r="A375" s="345" t="s">
        <v>261</v>
      </c>
      <c r="B375" s="332">
        <v>41.960709999999999</v>
      </c>
      <c r="C375" t="s">
        <v>10360</v>
      </c>
    </row>
    <row r="376" spans="1:3">
      <c r="A376" s="345" t="s">
        <v>262</v>
      </c>
      <c r="B376" s="332">
        <v>41.960709999999999</v>
      </c>
      <c r="C376" t="s">
        <v>10361</v>
      </c>
    </row>
    <row r="377" spans="1:3">
      <c r="A377" s="345" t="s">
        <v>18001</v>
      </c>
      <c r="B377" s="332">
        <v>0</v>
      </c>
      <c r="C377" t="s">
        <v>18002</v>
      </c>
    </row>
    <row r="378" spans="1:3">
      <c r="A378" s="345" t="s">
        <v>263</v>
      </c>
      <c r="B378" s="332">
        <v>157.23403999999999</v>
      </c>
      <c r="C378" t="s">
        <v>18003</v>
      </c>
    </row>
    <row r="379" spans="1:3">
      <c r="A379" s="345" t="s">
        <v>264</v>
      </c>
      <c r="B379" s="332">
        <v>180.10502</v>
      </c>
      <c r="C379" t="s">
        <v>18004</v>
      </c>
    </row>
    <row r="380" spans="1:3">
      <c r="A380" s="345" t="s">
        <v>265</v>
      </c>
      <c r="B380" s="332">
        <v>195.35276999999999</v>
      </c>
      <c r="C380" t="s">
        <v>18005</v>
      </c>
    </row>
    <row r="381" spans="1:3">
      <c r="A381" s="345" t="s">
        <v>7101</v>
      </c>
      <c r="B381" s="332">
        <v>73.497349999999997</v>
      </c>
      <c r="C381" t="s">
        <v>10362</v>
      </c>
    </row>
    <row r="382" spans="1:3">
      <c r="A382" s="345" t="s">
        <v>7102</v>
      </c>
      <c r="B382" s="332">
        <v>57.299120000000002</v>
      </c>
      <c r="C382" t="s">
        <v>10363</v>
      </c>
    </row>
    <row r="383" spans="1:3">
      <c r="A383" s="345" t="s">
        <v>266</v>
      </c>
      <c r="B383" s="332">
        <v>41.156359999999999</v>
      </c>
      <c r="C383" t="s">
        <v>18006</v>
      </c>
    </row>
    <row r="384" spans="1:3">
      <c r="A384" s="345" t="s">
        <v>267</v>
      </c>
      <c r="B384" s="332">
        <v>45.413910000000001</v>
      </c>
      <c r="C384" t="s">
        <v>10364</v>
      </c>
    </row>
    <row r="385" spans="1:3">
      <c r="A385" s="345" t="s">
        <v>268</v>
      </c>
      <c r="B385" s="332">
        <v>134.36295000000001</v>
      </c>
      <c r="C385" t="s">
        <v>10365</v>
      </c>
    </row>
    <row r="386" spans="1:3">
      <c r="A386" s="345" t="s">
        <v>269</v>
      </c>
      <c r="B386" s="332">
        <v>145.72943000000001</v>
      </c>
      <c r="C386" t="s">
        <v>10366</v>
      </c>
    </row>
    <row r="387" spans="1:3">
      <c r="A387" s="345" t="s">
        <v>270</v>
      </c>
      <c r="B387" s="332">
        <v>145.72943000000001</v>
      </c>
      <c r="C387" t="s">
        <v>10367</v>
      </c>
    </row>
    <row r="388" spans="1:3">
      <c r="A388" s="345" t="s">
        <v>7107</v>
      </c>
      <c r="B388" s="332">
        <v>68.972239999999999</v>
      </c>
      <c r="C388" t="s">
        <v>10368</v>
      </c>
    </row>
    <row r="389" spans="1:3">
      <c r="A389" s="345" t="s">
        <v>7108</v>
      </c>
      <c r="B389" s="332">
        <v>68.972239999999999</v>
      </c>
      <c r="C389" t="s">
        <v>10369</v>
      </c>
    </row>
    <row r="390" spans="1:3">
      <c r="A390" s="345" t="s">
        <v>271</v>
      </c>
      <c r="B390" s="332">
        <v>50.77037</v>
      </c>
      <c r="C390" t="s">
        <v>10350</v>
      </c>
    </row>
    <row r="391" spans="1:3">
      <c r="A391" s="345" t="s">
        <v>272</v>
      </c>
      <c r="B391" s="332">
        <v>48.254849999999998</v>
      </c>
      <c r="C391" t="s">
        <v>10370</v>
      </c>
    </row>
    <row r="392" spans="1:3">
      <c r="A392" s="345" t="s">
        <v>273</v>
      </c>
      <c r="B392" s="332">
        <v>48.264360000000003</v>
      </c>
      <c r="C392" t="s">
        <v>10371</v>
      </c>
    </row>
    <row r="393" spans="1:3">
      <c r="A393" s="345" t="s">
        <v>274</v>
      </c>
      <c r="B393" s="332">
        <v>71.234780000000001</v>
      </c>
      <c r="C393" t="s">
        <v>10372</v>
      </c>
    </row>
    <row r="394" spans="1:3">
      <c r="A394" s="345" t="s">
        <v>275</v>
      </c>
      <c r="B394" s="332">
        <v>71.234780000000001</v>
      </c>
      <c r="C394" t="s">
        <v>10373</v>
      </c>
    </row>
    <row r="395" spans="1:3">
      <c r="A395" s="345" t="s">
        <v>276</v>
      </c>
      <c r="B395" s="332">
        <v>71.234780000000001</v>
      </c>
      <c r="C395" t="s">
        <v>10374</v>
      </c>
    </row>
    <row r="396" spans="1:3">
      <c r="A396" s="345" t="s">
        <v>277</v>
      </c>
      <c r="B396" s="332">
        <v>71.234780000000001</v>
      </c>
      <c r="C396" t="s">
        <v>10375</v>
      </c>
    </row>
    <row r="397" spans="1:3">
      <c r="A397" s="345" t="s">
        <v>278</v>
      </c>
      <c r="B397" s="332">
        <v>59.686529999999998</v>
      </c>
      <c r="C397" t="s">
        <v>10376</v>
      </c>
    </row>
    <row r="398" spans="1:3">
      <c r="A398" s="345" t="s">
        <v>279</v>
      </c>
      <c r="B398" s="332">
        <v>59.686529999999998</v>
      </c>
      <c r="C398" t="s">
        <v>10377</v>
      </c>
    </row>
    <row r="399" spans="1:3">
      <c r="A399" s="345" t="s">
        <v>18007</v>
      </c>
      <c r="B399" s="332">
        <v>0</v>
      </c>
      <c r="C399" t="s">
        <v>18008</v>
      </c>
    </row>
    <row r="400" spans="1:3">
      <c r="A400" s="345" t="s">
        <v>280</v>
      </c>
      <c r="B400" s="332">
        <v>55.903790000000001</v>
      </c>
      <c r="C400" t="s">
        <v>10378</v>
      </c>
    </row>
    <row r="401" spans="1:3">
      <c r="A401" s="345" t="s">
        <v>281</v>
      </c>
      <c r="B401" s="332">
        <v>9.5064299999999999</v>
      </c>
      <c r="C401" t="s">
        <v>10379</v>
      </c>
    </row>
    <row r="402" spans="1:3">
      <c r="A402" s="345" t="s">
        <v>282</v>
      </c>
      <c r="B402" s="332">
        <v>51.497250000000001</v>
      </c>
      <c r="C402" t="s">
        <v>10380</v>
      </c>
    </row>
    <row r="403" spans="1:3">
      <c r="A403" s="345" t="s">
        <v>283</v>
      </c>
      <c r="B403" s="332">
        <v>168.01758000000001</v>
      </c>
      <c r="C403" t="s">
        <v>10381</v>
      </c>
    </row>
    <row r="404" spans="1:3">
      <c r="A404" s="345" t="s">
        <v>7935</v>
      </c>
      <c r="B404" s="332">
        <v>197.89753999999999</v>
      </c>
      <c r="C404" t="s">
        <v>10382</v>
      </c>
    </row>
    <row r="405" spans="1:3">
      <c r="A405" s="345" t="s">
        <v>284</v>
      </c>
      <c r="B405" s="332">
        <v>78.495500000000007</v>
      </c>
      <c r="C405" t="s">
        <v>18009</v>
      </c>
    </row>
    <row r="406" spans="1:3">
      <c r="A406" s="345" t="s">
        <v>7936</v>
      </c>
      <c r="B406" s="332">
        <v>203.89263</v>
      </c>
      <c r="C406" t="s">
        <v>10383</v>
      </c>
    </row>
    <row r="407" spans="1:3">
      <c r="A407" s="345" t="s">
        <v>285</v>
      </c>
      <c r="B407" s="332">
        <v>332.44443000000001</v>
      </c>
      <c r="C407" t="s">
        <v>10384</v>
      </c>
    </row>
    <row r="408" spans="1:3">
      <c r="A408" s="345" t="s">
        <v>286</v>
      </c>
      <c r="B408" s="332">
        <v>54.752830000000003</v>
      </c>
      <c r="C408" t="s">
        <v>10385</v>
      </c>
    </row>
    <row r="409" spans="1:3">
      <c r="A409" s="345" t="s">
        <v>287</v>
      </c>
      <c r="B409" s="332">
        <v>277.06644</v>
      </c>
      <c r="C409" t="s">
        <v>10386</v>
      </c>
    </row>
    <row r="410" spans="1:3">
      <c r="A410" s="345" t="s">
        <v>288</v>
      </c>
      <c r="B410" s="332">
        <v>277.06644</v>
      </c>
      <c r="C410" t="s">
        <v>10387</v>
      </c>
    </row>
    <row r="411" spans="1:3">
      <c r="A411" s="345" t="s">
        <v>289</v>
      </c>
      <c r="B411" s="332">
        <v>288.21960999999999</v>
      </c>
      <c r="C411" t="s">
        <v>10388</v>
      </c>
    </row>
    <row r="412" spans="1:3">
      <c r="A412" s="345" t="s">
        <v>290</v>
      </c>
      <c r="B412" s="332">
        <v>295.8827</v>
      </c>
      <c r="C412" t="s">
        <v>10389</v>
      </c>
    </row>
    <row r="413" spans="1:3">
      <c r="A413" s="345" t="s">
        <v>291</v>
      </c>
      <c r="B413" s="332">
        <v>59.389560000000003</v>
      </c>
      <c r="C413" t="s">
        <v>18010</v>
      </c>
    </row>
    <row r="414" spans="1:3">
      <c r="A414" s="345" t="s">
        <v>292</v>
      </c>
      <c r="B414" s="332">
        <v>205.71963</v>
      </c>
      <c r="C414" t="s">
        <v>10390</v>
      </c>
    </row>
    <row r="415" spans="1:3">
      <c r="A415" s="345" t="s">
        <v>293</v>
      </c>
      <c r="B415" s="332">
        <v>54.752830000000003</v>
      </c>
      <c r="C415" t="s">
        <v>10391</v>
      </c>
    </row>
    <row r="416" spans="1:3">
      <c r="A416" s="345" t="s">
        <v>294</v>
      </c>
      <c r="B416" s="332">
        <v>271.4511</v>
      </c>
      <c r="C416" t="s">
        <v>10392</v>
      </c>
    </row>
    <row r="417" spans="1:3">
      <c r="A417" s="345" t="s">
        <v>295</v>
      </c>
      <c r="B417" s="332">
        <v>54.752830000000003</v>
      </c>
      <c r="C417" t="s">
        <v>18011</v>
      </c>
    </row>
    <row r="418" spans="1:3">
      <c r="A418" s="345" t="s">
        <v>296</v>
      </c>
      <c r="B418" s="332">
        <v>55.765039999999999</v>
      </c>
      <c r="C418" t="s">
        <v>10393</v>
      </c>
    </row>
    <row r="419" spans="1:3">
      <c r="A419" s="345" t="s">
        <v>297</v>
      </c>
      <c r="B419" s="332">
        <v>50.477820000000001</v>
      </c>
      <c r="C419" t="s">
        <v>10394</v>
      </c>
    </row>
    <row r="420" spans="1:3">
      <c r="A420" s="345" t="s">
        <v>298</v>
      </c>
      <c r="B420" s="332">
        <v>74.967560000000006</v>
      </c>
      <c r="C420" t="s">
        <v>10395</v>
      </c>
    </row>
    <row r="421" spans="1:3">
      <c r="A421" s="345" t="s">
        <v>299</v>
      </c>
      <c r="B421" s="332">
        <v>312.28978000000001</v>
      </c>
      <c r="C421" t="s">
        <v>10396</v>
      </c>
    </row>
    <row r="422" spans="1:3">
      <c r="A422" s="345" t="s">
        <v>300</v>
      </c>
      <c r="B422" s="332">
        <v>347.42916000000002</v>
      </c>
      <c r="C422" t="s">
        <v>10397</v>
      </c>
    </row>
    <row r="423" spans="1:3">
      <c r="A423" s="345" t="s">
        <v>6722</v>
      </c>
      <c r="B423" s="332">
        <v>74.967339999999993</v>
      </c>
      <c r="C423" t="s">
        <v>10398</v>
      </c>
    </row>
    <row r="424" spans="1:3">
      <c r="A424" s="345" t="s">
        <v>301</v>
      </c>
      <c r="B424" s="332">
        <v>59.389560000000003</v>
      </c>
      <c r="C424" t="s">
        <v>10399</v>
      </c>
    </row>
    <row r="425" spans="1:3">
      <c r="A425" s="345" t="s">
        <v>302</v>
      </c>
      <c r="B425" s="332">
        <v>75.396829999999994</v>
      </c>
      <c r="C425" t="s">
        <v>10400</v>
      </c>
    </row>
    <row r="426" spans="1:3">
      <c r="A426" s="345" t="s">
        <v>303</v>
      </c>
      <c r="B426" s="332">
        <v>272.00968</v>
      </c>
      <c r="C426" t="s">
        <v>10401</v>
      </c>
    </row>
    <row r="427" spans="1:3">
      <c r="A427" s="345" t="s">
        <v>304</v>
      </c>
      <c r="B427" s="332">
        <v>261.54777000000001</v>
      </c>
      <c r="C427" t="s">
        <v>10402</v>
      </c>
    </row>
    <row r="428" spans="1:3">
      <c r="A428" s="345" t="s">
        <v>305</v>
      </c>
      <c r="B428" s="332">
        <v>279.40165000000002</v>
      </c>
      <c r="C428" t="s">
        <v>10403</v>
      </c>
    </row>
    <row r="429" spans="1:3">
      <c r="A429" s="345" t="s">
        <v>9353</v>
      </c>
      <c r="B429" s="332">
        <v>308.6866</v>
      </c>
      <c r="C429" t="s">
        <v>10404</v>
      </c>
    </row>
    <row r="430" spans="1:3">
      <c r="A430" s="345" t="s">
        <v>306</v>
      </c>
      <c r="B430" s="332">
        <v>59.389560000000003</v>
      </c>
      <c r="C430" t="s">
        <v>10405</v>
      </c>
    </row>
    <row r="431" spans="1:3">
      <c r="A431" s="345" t="s">
        <v>9354</v>
      </c>
      <c r="B431" s="332">
        <v>314.80158</v>
      </c>
      <c r="C431" t="s">
        <v>10406</v>
      </c>
    </row>
    <row r="432" spans="1:3">
      <c r="A432" s="345" t="s">
        <v>307</v>
      </c>
      <c r="B432" s="332">
        <v>62.825580000000002</v>
      </c>
      <c r="C432" t="s">
        <v>10407</v>
      </c>
    </row>
    <row r="433" spans="1:3">
      <c r="A433" s="345" t="s">
        <v>308</v>
      </c>
      <c r="B433" s="332">
        <v>62.825580000000002</v>
      </c>
      <c r="C433" t="s">
        <v>18012</v>
      </c>
    </row>
    <row r="434" spans="1:3">
      <c r="A434" s="345" t="s">
        <v>309</v>
      </c>
      <c r="B434" s="332">
        <v>67.380510000000001</v>
      </c>
      <c r="C434" t="s">
        <v>10408</v>
      </c>
    </row>
    <row r="435" spans="1:3">
      <c r="A435" s="345" t="s">
        <v>310</v>
      </c>
      <c r="B435" s="332">
        <v>75.372380000000007</v>
      </c>
      <c r="C435" t="s">
        <v>10409</v>
      </c>
    </row>
    <row r="436" spans="1:3">
      <c r="A436" s="345" t="s">
        <v>311</v>
      </c>
      <c r="B436" s="332">
        <v>67.380510000000001</v>
      </c>
      <c r="C436" t="s">
        <v>10410</v>
      </c>
    </row>
    <row r="437" spans="1:3">
      <c r="A437" s="345" t="s">
        <v>312</v>
      </c>
      <c r="B437" s="332">
        <v>67.380510000000001</v>
      </c>
      <c r="C437" t="s">
        <v>10411</v>
      </c>
    </row>
    <row r="438" spans="1:3">
      <c r="A438" s="345" t="s">
        <v>313</v>
      </c>
      <c r="B438" s="332">
        <v>69.62912</v>
      </c>
      <c r="C438" t="s">
        <v>18013</v>
      </c>
    </row>
    <row r="439" spans="1:3">
      <c r="A439" s="345" t="s">
        <v>314</v>
      </c>
      <c r="B439" s="332">
        <v>67.380510000000001</v>
      </c>
      <c r="C439" t="s">
        <v>10412</v>
      </c>
    </row>
    <row r="440" spans="1:3">
      <c r="A440" s="345" t="s">
        <v>315</v>
      </c>
      <c r="B440" s="332">
        <v>62.825580000000002</v>
      </c>
      <c r="C440" t="s">
        <v>10413</v>
      </c>
    </row>
    <row r="441" spans="1:3">
      <c r="A441" s="345" t="s">
        <v>316</v>
      </c>
      <c r="B441" s="332">
        <v>62.825580000000002</v>
      </c>
      <c r="C441" t="s">
        <v>18014</v>
      </c>
    </row>
    <row r="442" spans="1:3">
      <c r="A442" s="345" t="s">
        <v>317</v>
      </c>
      <c r="B442" s="332">
        <v>78.594149999999999</v>
      </c>
      <c r="C442" t="s">
        <v>10414</v>
      </c>
    </row>
    <row r="443" spans="1:3">
      <c r="A443" s="345" t="s">
        <v>318</v>
      </c>
      <c r="B443" s="332">
        <v>46.027450000000002</v>
      </c>
      <c r="C443" t="s">
        <v>10415</v>
      </c>
    </row>
    <row r="444" spans="1:3">
      <c r="A444" s="345" t="s">
        <v>319</v>
      </c>
      <c r="B444" s="332">
        <v>55.903790000000001</v>
      </c>
      <c r="C444" t="s">
        <v>10416</v>
      </c>
    </row>
    <row r="445" spans="1:3">
      <c r="A445" s="345" t="s">
        <v>320</v>
      </c>
      <c r="B445" s="332">
        <v>77.083219999999997</v>
      </c>
      <c r="C445" t="s">
        <v>10417</v>
      </c>
    </row>
    <row r="446" spans="1:3">
      <c r="A446" s="345" t="s">
        <v>321</v>
      </c>
      <c r="B446" s="332">
        <v>80.402799999999999</v>
      </c>
      <c r="C446" t="s">
        <v>10418</v>
      </c>
    </row>
    <row r="447" spans="1:3">
      <c r="A447" s="345" t="s">
        <v>7937</v>
      </c>
      <c r="B447" s="332">
        <v>100.38876999999999</v>
      </c>
      <c r="C447" t="s">
        <v>18015</v>
      </c>
    </row>
    <row r="448" spans="1:3">
      <c r="A448" s="345" t="s">
        <v>322</v>
      </c>
      <c r="B448" s="332">
        <v>120.62065</v>
      </c>
      <c r="C448" t="s">
        <v>10419</v>
      </c>
    </row>
    <row r="449" spans="1:3">
      <c r="A449" s="345" t="s">
        <v>323</v>
      </c>
      <c r="B449" s="332">
        <v>120.62065</v>
      </c>
      <c r="C449" t="s">
        <v>10420</v>
      </c>
    </row>
    <row r="450" spans="1:3">
      <c r="A450" s="345" t="s">
        <v>7938</v>
      </c>
      <c r="B450" s="332">
        <v>89.320920000000001</v>
      </c>
      <c r="C450" t="s">
        <v>9164</v>
      </c>
    </row>
    <row r="451" spans="1:3">
      <c r="A451" s="345" t="s">
        <v>9355</v>
      </c>
      <c r="B451" s="332">
        <v>120.62065</v>
      </c>
      <c r="C451" t="s">
        <v>10421</v>
      </c>
    </row>
    <row r="452" spans="1:3">
      <c r="A452" s="345" t="s">
        <v>7939</v>
      </c>
      <c r="B452" s="332">
        <v>118.4028</v>
      </c>
      <c r="C452" t="s">
        <v>9164</v>
      </c>
    </row>
    <row r="453" spans="1:3">
      <c r="A453" s="345" t="s">
        <v>7940</v>
      </c>
      <c r="B453" s="332">
        <v>89.320920000000001</v>
      </c>
      <c r="C453" t="s">
        <v>10422</v>
      </c>
    </row>
    <row r="454" spans="1:3">
      <c r="A454" s="345" t="s">
        <v>7941</v>
      </c>
      <c r="B454" s="332">
        <v>100.38876999999999</v>
      </c>
      <c r="C454" t="s">
        <v>10423</v>
      </c>
    </row>
    <row r="455" spans="1:3">
      <c r="A455" s="345" t="s">
        <v>9701</v>
      </c>
      <c r="B455" s="332">
        <v>275.81756000000001</v>
      </c>
      <c r="C455" t="s">
        <v>10424</v>
      </c>
    </row>
    <row r="456" spans="1:3">
      <c r="A456" s="345" t="s">
        <v>7942</v>
      </c>
      <c r="B456" s="332">
        <v>247.25006999999999</v>
      </c>
      <c r="C456" t="s">
        <v>10424</v>
      </c>
    </row>
    <row r="457" spans="1:3">
      <c r="A457" s="345" t="s">
        <v>324</v>
      </c>
      <c r="B457" s="332">
        <v>63.565890000000003</v>
      </c>
      <c r="C457" t="s">
        <v>10425</v>
      </c>
    </row>
    <row r="458" spans="1:3">
      <c r="A458" s="345" t="s">
        <v>325</v>
      </c>
      <c r="B458" s="332">
        <v>220.96298999999999</v>
      </c>
      <c r="C458" t="s">
        <v>10426</v>
      </c>
    </row>
    <row r="459" spans="1:3">
      <c r="A459" s="345" t="s">
        <v>326</v>
      </c>
      <c r="B459" s="332">
        <v>207.21532999999999</v>
      </c>
      <c r="C459" t="s">
        <v>10427</v>
      </c>
    </row>
    <row r="460" spans="1:3">
      <c r="A460" s="345" t="s">
        <v>327</v>
      </c>
      <c r="B460" s="332">
        <v>265.95540999999997</v>
      </c>
      <c r="C460" t="s">
        <v>10428</v>
      </c>
    </row>
    <row r="461" spans="1:3">
      <c r="A461" s="345" t="s">
        <v>328</v>
      </c>
      <c r="B461" s="332">
        <v>63.565890000000003</v>
      </c>
      <c r="C461" t="s">
        <v>10429</v>
      </c>
    </row>
    <row r="462" spans="1:3">
      <c r="A462" s="345" t="s">
        <v>329</v>
      </c>
      <c r="B462" s="332">
        <v>63.565890000000003</v>
      </c>
      <c r="C462" t="s">
        <v>10430</v>
      </c>
    </row>
    <row r="463" spans="1:3">
      <c r="A463" s="345" t="s">
        <v>330</v>
      </c>
      <c r="B463" s="332">
        <v>199.09146999999999</v>
      </c>
      <c r="C463" t="s">
        <v>10431</v>
      </c>
    </row>
    <row r="464" spans="1:3">
      <c r="A464" s="345" t="s">
        <v>331</v>
      </c>
      <c r="B464" s="332">
        <v>185.03138999999999</v>
      </c>
      <c r="C464" t="s">
        <v>10432</v>
      </c>
    </row>
    <row r="465" spans="1:3">
      <c r="A465" s="345" t="s">
        <v>332</v>
      </c>
      <c r="B465" s="332">
        <v>243.77148</v>
      </c>
      <c r="C465" t="s">
        <v>10433</v>
      </c>
    </row>
    <row r="466" spans="1:3">
      <c r="A466" s="345" t="s">
        <v>333</v>
      </c>
      <c r="B466" s="332">
        <v>243.77148</v>
      </c>
      <c r="C466" t="s">
        <v>10434</v>
      </c>
    </row>
    <row r="467" spans="1:3">
      <c r="A467" s="345" t="s">
        <v>334</v>
      </c>
      <c r="B467" s="332">
        <v>63.565890000000003</v>
      </c>
      <c r="C467" t="s">
        <v>10435</v>
      </c>
    </row>
    <row r="468" spans="1:3">
      <c r="A468" s="345" t="s">
        <v>335</v>
      </c>
      <c r="B468" s="332">
        <v>63.565890000000003</v>
      </c>
      <c r="C468" t="s">
        <v>10436</v>
      </c>
    </row>
    <row r="469" spans="1:3">
      <c r="A469" s="345" t="s">
        <v>336</v>
      </c>
      <c r="B469" s="332">
        <v>205.02797000000001</v>
      </c>
      <c r="C469" t="s">
        <v>18016</v>
      </c>
    </row>
    <row r="470" spans="1:3">
      <c r="A470" s="345" t="s">
        <v>337</v>
      </c>
      <c r="B470" s="332">
        <v>190.96787</v>
      </c>
      <c r="C470" t="s">
        <v>18017</v>
      </c>
    </row>
    <row r="471" spans="1:3">
      <c r="A471" s="345" t="s">
        <v>338</v>
      </c>
      <c r="B471" s="332">
        <v>249.70796999999999</v>
      </c>
      <c r="C471" t="s">
        <v>10437</v>
      </c>
    </row>
    <row r="472" spans="1:3">
      <c r="A472" s="345" t="s">
        <v>339</v>
      </c>
      <c r="B472" s="332">
        <v>249.70796999999999</v>
      </c>
      <c r="C472" t="s">
        <v>10438</v>
      </c>
    </row>
    <row r="473" spans="1:3">
      <c r="A473" s="345" t="s">
        <v>340</v>
      </c>
      <c r="B473" s="332">
        <v>166.35760999999999</v>
      </c>
      <c r="C473" t="s">
        <v>10439</v>
      </c>
    </row>
    <row r="474" spans="1:3">
      <c r="A474" s="345" t="s">
        <v>341</v>
      </c>
      <c r="B474" s="332">
        <v>75.864710000000002</v>
      </c>
      <c r="C474" t="s">
        <v>10440</v>
      </c>
    </row>
    <row r="475" spans="1:3">
      <c r="A475" s="345" t="s">
        <v>342</v>
      </c>
      <c r="B475" s="332">
        <v>75.864710000000002</v>
      </c>
      <c r="C475" t="s">
        <v>18018</v>
      </c>
    </row>
    <row r="476" spans="1:3">
      <c r="A476" s="345" t="s">
        <v>18019</v>
      </c>
      <c r="B476" s="332">
        <v>0</v>
      </c>
      <c r="C476" t="s">
        <v>18020</v>
      </c>
    </row>
    <row r="477" spans="1:3">
      <c r="A477" s="345" t="s">
        <v>343</v>
      </c>
      <c r="B477" s="332">
        <v>86.742679999999993</v>
      </c>
      <c r="C477" t="s">
        <v>10441</v>
      </c>
    </row>
    <row r="478" spans="1:3">
      <c r="A478" s="345" t="s">
        <v>344</v>
      </c>
      <c r="B478" s="332">
        <v>154.41172</v>
      </c>
      <c r="C478" t="s">
        <v>10442</v>
      </c>
    </row>
    <row r="479" spans="1:3">
      <c r="A479" s="345" t="s">
        <v>345</v>
      </c>
      <c r="B479" s="332">
        <v>198.32428999999999</v>
      </c>
      <c r="C479" t="s">
        <v>10443</v>
      </c>
    </row>
    <row r="480" spans="1:3">
      <c r="A480" s="345" t="s">
        <v>346</v>
      </c>
      <c r="B480" s="332">
        <v>175.56156999999999</v>
      </c>
      <c r="C480" t="s">
        <v>10444</v>
      </c>
    </row>
    <row r="481" spans="1:3">
      <c r="A481" s="345" t="s">
        <v>347</v>
      </c>
      <c r="B481" s="332">
        <v>218.18835999999999</v>
      </c>
      <c r="C481" t="s">
        <v>10445</v>
      </c>
    </row>
    <row r="482" spans="1:3">
      <c r="A482" s="345" t="s">
        <v>348</v>
      </c>
      <c r="B482" s="332">
        <v>252.07920999999999</v>
      </c>
      <c r="C482" t="s">
        <v>10446</v>
      </c>
    </row>
    <row r="483" spans="1:3">
      <c r="A483" s="345" t="s">
        <v>349</v>
      </c>
      <c r="B483" s="332">
        <v>271.79818</v>
      </c>
      <c r="C483" t="s">
        <v>10447</v>
      </c>
    </row>
    <row r="484" spans="1:3">
      <c r="A484" s="345" t="s">
        <v>350</v>
      </c>
      <c r="B484" s="332">
        <v>271.79818</v>
      </c>
      <c r="C484" t="s">
        <v>10448</v>
      </c>
    </row>
    <row r="485" spans="1:3">
      <c r="A485" s="345" t="s">
        <v>351</v>
      </c>
      <c r="B485" s="332">
        <v>10.998519999999999</v>
      </c>
      <c r="C485" t="s">
        <v>10449</v>
      </c>
    </row>
    <row r="486" spans="1:3">
      <c r="A486" s="345" t="s">
        <v>352</v>
      </c>
      <c r="B486" s="332">
        <v>75.720020000000005</v>
      </c>
      <c r="C486" t="s">
        <v>10450</v>
      </c>
    </row>
    <row r="487" spans="1:3">
      <c r="A487" s="345" t="s">
        <v>353</v>
      </c>
      <c r="B487" s="332">
        <v>75.720020000000005</v>
      </c>
      <c r="C487" t="s">
        <v>18021</v>
      </c>
    </row>
    <row r="488" spans="1:3">
      <c r="A488" s="345" t="s">
        <v>354</v>
      </c>
      <c r="B488" s="332">
        <v>74.639229999999998</v>
      </c>
      <c r="C488" t="s">
        <v>10451</v>
      </c>
    </row>
    <row r="489" spans="1:3">
      <c r="A489" s="345" t="s">
        <v>355</v>
      </c>
      <c r="B489" s="332">
        <v>74.639229999999998</v>
      </c>
      <c r="C489" t="s">
        <v>10452</v>
      </c>
    </row>
    <row r="490" spans="1:3">
      <c r="A490" s="345" t="s">
        <v>356</v>
      </c>
      <c r="B490" s="332">
        <v>203.85122999999999</v>
      </c>
      <c r="C490" t="s">
        <v>10453</v>
      </c>
    </row>
    <row r="491" spans="1:3">
      <c r="A491" s="345" t="s">
        <v>357</v>
      </c>
      <c r="B491" s="332">
        <v>234.87700000000001</v>
      </c>
      <c r="C491" t="s">
        <v>10454</v>
      </c>
    </row>
    <row r="492" spans="1:3">
      <c r="A492" s="345" t="s">
        <v>358</v>
      </c>
      <c r="B492" s="332">
        <v>252.68675999999999</v>
      </c>
      <c r="C492" t="s">
        <v>10455</v>
      </c>
    </row>
    <row r="493" spans="1:3">
      <c r="A493" s="345" t="s">
        <v>7103</v>
      </c>
      <c r="B493" s="332">
        <v>102.20456</v>
      </c>
      <c r="C493" t="s">
        <v>10456</v>
      </c>
    </row>
    <row r="494" spans="1:3">
      <c r="A494" s="345" t="s">
        <v>359</v>
      </c>
      <c r="B494" s="332">
        <v>78.644559999999998</v>
      </c>
      <c r="C494" t="s">
        <v>10457</v>
      </c>
    </row>
    <row r="495" spans="1:3">
      <c r="A495" s="345" t="s">
        <v>360</v>
      </c>
      <c r="B495" s="332">
        <v>60.552100000000003</v>
      </c>
      <c r="C495" t="s">
        <v>10458</v>
      </c>
    </row>
    <row r="496" spans="1:3">
      <c r="A496" s="345" t="s">
        <v>361</v>
      </c>
      <c r="B496" s="332">
        <v>60.552100000000003</v>
      </c>
      <c r="C496" t="s">
        <v>10459</v>
      </c>
    </row>
    <row r="497" spans="1:3">
      <c r="A497" s="345" t="s">
        <v>362</v>
      </c>
      <c r="B497" s="332">
        <v>173.76806999999999</v>
      </c>
      <c r="C497" t="s">
        <v>10460</v>
      </c>
    </row>
    <row r="498" spans="1:3">
      <c r="A498" s="345" t="s">
        <v>363</v>
      </c>
      <c r="B498" s="332">
        <v>160.3048</v>
      </c>
      <c r="C498" t="s">
        <v>10461</v>
      </c>
    </row>
    <row r="499" spans="1:3">
      <c r="A499" s="345" t="s">
        <v>7109</v>
      </c>
      <c r="B499" s="332">
        <v>106.78735</v>
      </c>
      <c r="C499" t="s">
        <v>10462</v>
      </c>
    </row>
    <row r="500" spans="1:3">
      <c r="A500" s="345" t="s">
        <v>7110</v>
      </c>
      <c r="B500" s="332">
        <v>75.370840000000001</v>
      </c>
      <c r="C500" t="s">
        <v>10463</v>
      </c>
    </row>
    <row r="501" spans="1:3">
      <c r="A501" s="345" t="s">
        <v>364</v>
      </c>
      <c r="B501" s="332">
        <v>61.63776</v>
      </c>
      <c r="C501" t="s">
        <v>10464</v>
      </c>
    </row>
    <row r="502" spans="1:3">
      <c r="A502" s="345" t="s">
        <v>365</v>
      </c>
      <c r="B502" s="332">
        <v>79.026030000000006</v>
      </c>
      <c r="C502" t="s">
        <v>18022</v>
      </c>
    </row>
    <row r="503" spans="1:3">
      <c r="A503" s="345" t="s">
        <v>366</v>
      </c>
      <c r="B503" s="332">
        <v>71.047120000000007</v>
      </c>
      <c r="C503" t="s">
        <v>10465</v>
      </c>
    </row>
    <row r="504" spans="1:3">
      <c r="A504" s="345" t="s">
        <v>18023</v>
      </c>
      <c r="B504" s="332">
        <v>0</v>
      </c>
      <c r="C504" t="s">
        <v>18024</v>
      </c>
    </row>
    <row r="505" spans="1:3">
      <c r="A505" s="345" t="s">
        <v>17096</v>
      </c>
      <c r="B505" s="332">
        <v>143.05054000000001</v>
      </c>
      <c r="C505" t="s">
        <v>18025</v>
      </c>
    </row>
    <row r="506" spans="1:3">
      <c r="A506" s="345" t="s">
        <v>367</v>
      </c>
      <c r="B506" s="332">
        <v>81.393529999999998</v>
      </c>
      <c r="C506" t="s">
        <v>18026</v>
      </c>
    </row>
    <row r="507" spans="1:3">
      <c r="A507" s="345" t="s">
        <v>368</v>
      </c>
      <c r="B507" s="332">
        <v>81.393529999999998</v>
      </c>
      <c r="C507" t="s">
        <v>18027</v>
      </c>
    </row>
    <row r="508" spans="1:3">
      <c r="A508" s="345" t="s">
        <v>369</v>
      </c>
      <c r="B508" s="332">
        <v>81.393529999999998</v>
      </c>
      <c r="C508" t="s">
        <v>10466</v>
      </c>
    </row>
    <row r="509" spans="1:3">
      <c r="A509" s="345" t="s">
        <v>370</v>
      </c>
      <c r="B509" s="332">
        <v>69.845280000000002</v>
      </c>
      <c r="C509" t="s">
        <v>10466</v>
      </c>
    </row>
    <row r="510" spans="1:3">
      <c r="A510" s="345" t="s">
        <v>371</v>
      </c>
      <c r="B510" s="332">
        <v>69.845280000000002</v>
      </c>
      <c r="C510" t="s">
        <v>10467</v>
      </c>
    </row>
    <row r="511" spans="1:3">
      <c r="A511" s="345" t="s">
        <v>372</v>
      </c>
      <c r="B511" s="332">
        <v>61.296860000000002</v>
      </c>
      <c r="C511" t="s">
        <v>10468</v>
      </c>
    </row>
    <row r="512" spans="1:3">
      <c r="A512" s="345" t="s">
        <v>373</v>
      </c>
      <c r="B512" s="332">
        <v>56.890329999999999</v>
      </c>
      <c r="C512" t="s">
        <v>10469</v>
      </c>
    </row>
    <row r="513" spans="1:3">
      <c r="A513" s="345" t="s">
        <v>374</v>
      </c>
      <c r="B513" s="332">
        <v>56.890329999999999</v>
      </c>
      <c r="C513" t="s">
        <v>10470</v>
      </c>
    </row>
    <row r="514" spans="1:3">
      <c r="A514" s="345" t="s">
        <v>375</v>
      </c>
      <c r="B514" s="332">
        <v>70.866280000000003</v>
      </c>
      <c r="C514" t="s">
        <v>10470</v>
      </c>
    </row>
    <row r="515" spans="1:3">
      <c r="A515" s="345" t="s">
        <v>376</v>
      </c>
      <c r="B515" s="332">
        <v>294.25391999999999</v>
      </c>
      <c r="C515" t="s">
        <v>18028</v>
      </c>
    </row>
    <row r="516" spans="1:3">
      <c r="A516" s="345" t="s">
        <v>377</v>
      </c>
      <c r="B516" s="332">
        <v>60.441859999999998</v>
      </c>
      <c r="C516" t="s">
        <v>10471</v>
      </c>
    </row>
    <row r="517" spans="1:3">
      <c r="A517" s="345" t="s">
        <v>378</v>
      </c>
      <c r="B517" s="332">
        <v>245.14304999999999</v>
      </c>
      <c r="C517" t="s">
        <v>18029</v>
      </c>
    </row>
    <row r="518" spans="1:3">
      <c r="A518" s="345" t="s">
        <v>379</v>
      </c>
      <c r="B518" s="332">
        <v>245.14304999999999</v>
      </c>
      <c r="C518" t="s">
        <v>10472</v>
      </c>
    </row>
    <row r="519" spans="1:3">
      <c r="A519" s="345" t="s">
        <v>380</v>
      </c>
      <c r="B519" s="332">
        <v>181.98929999999999</v>
      </c>
      <c r="C519" t="s">
        <v>10473</v>
      </c>
    </row>
    <row r="520" spans="1:3">
      <c r="A520" s="345" t="s">
        <v>18030</v>
      </c>
      <c r="B520" s="332">
        <v>0</v>
      </c>
      <c r="C520" t="s">
        <v>18031</v>
      </c>
    </row>
    <row r="521" spans="1:3">
      <c r="A521" s="345" t="s">
        <v>381</v>
      </c>
      <c r="B521" s="332">
        <v>65.144360000000006</v>
      </c>
      <c r="C521" t="s">
        <v>10474</v>
      </c>
    </row>
    <row r="522" spans="1:3">
      <c r="A522" s="345" t="s">
        <v>382</v>
      </c>
      <c r="B522" s="332">
        <v>55.772239999999996</v>
      </c>
      <c r="C522" t="s">
        <v>10475</v>
      </c>
    </row>
    <row r="523" spans="1:3">
      <c r="A523" s="345" t="s">
        <v>6723</v>
      </c>
      <c r="B523" s="332">
        <v>85.673060000000007</v>
      </c>
      <c r="C523" t="s">
        <v>10476</v>
      </c>
    </row>
    <row r="524" spans="1:3">
      <c r="A524" s="345" t="s">
        <v>383</v>
      </c>
      <c r="B524" s="332">
        <v>307.43914000000001</v>
      </c>
      <c r="C524" t="s">
        <v>18032</v>
      </c>
    </row>
    <row r="525" spans="1:3">
      <c r="A525" s="345" t="s">
        <v>6724</v>
      </c>
      <c r="B525" s="332">
        <v>85.673060000000007</v>
      </c>
      <c r="C525" t="s">
        <v>10477</v>
      </c>
    </row>
    <row r="526" spans="1:3">
      <c r="A526" s="345" t="s">
        <v>384</v>
      </c>
      <c r="B526" s="332">
        <v>65.144360000000006</v>
      </c>
      <c r="C526" t="s">
        <v>18033</v>
      </c>
    </row>
    <row r="527" spans="1:3">
      <c r="A527" s="345" t="s">
        <v>6725</v>
      </c>
      <c r="B527" s="332">
        <v>68.068709999999996</v>
      </c>
      <c r="C527" t="s">
        <v>10478</v>
      </c>
    </row>
    <row r="528" spans="1:3">
      <c r="A528" s="345" t="s">
        <v>6726</v>
      </c>
      <c r="B528" s="332">
        <v>73.526470000000003</v>
      </c>
      <c r="C528" t="s">
        <v>10479</v>
      </c>
    </row>
    <row r="529" spans="1:3">
      <c r="A529" s="345" t="s">
        <v>6727</v>
      </c>
      <c r="B529" s="332">
        <v>73.526470000000003</v>
      </c>
      <c r="C529" t="s">
        <v>10480</v>
      </c>
    </row>
    <row r="530" spans="1:3">
      <c r="A530" s="345" t="s">
        <v>385</v>
      </c>
      <c r="B530" s="332">
        <v>81.115600000000001</v>
      </c>
      <c r="C530" t="s">
        <v>10481</v>
      </c>
    </row>
    <row r="531" spans="1:3">
      <c r="A531" s="345" t="s">
        <v>386</v>
      </c>
      <c r="B531" s="332">
        <v>17.954969999999999</v>
      </c>
      <c r="C531" t="s">
        <v>10482</v>
      </c>
    </row>
    <row r="532" spans="1:3">
      <c r="A532" s="345" t="s">
        <v>387</v>
      </c>
      <c r="B532" s="332">
        <v>80.271270000000001</v>
      </c>
      <c r="C532" t="s">
        <v>18034</v>
      </c>
    </row>
    <row r="533" spans="1:3">
      <c r="A533" s="345" t="s">
        <v>9356</v>
      </c>
      <c r="B533" s="332">
        <v>71.380160000000004</v>
      </c>
      <c r="C533" t="s">
        <v>10483</v>
      </c>
    </row>
    <row r="534" spans="1:3">
      <c r="A534" s="345" t="s">
        <v>6728</v>
      </c>
      <c r="B534" s="332">
        <v>71.380160000000004</v>
      </c>
      <c r="C534" t="s">
        <v>10484</v>
      </c>
    </row>
    <row r="535" spans="1:3">
      <c r="A535" s="345" t="s">
        <v>388</v>
      </c>
      <c r="B535" s="332">
        <v>29.924969999999998</v>
      </c>
      <c r="C535" t="s">
        <v>10485</v>
      </c>
    </row>
    <row r="536" spans="1:3">
      <c r="A536" s="345" t="s">
        <v>389</v>
      </c>
      <c r="B536" s="332">
        <v>82.970240000000004</v>
      </c>
      <c r="C536" t="s">
        <v>10486</v>
      </c>
    </row>
    <row r="537" spans="1:3">
      <c r="A537" s="345" t="s">
        <v>390</v>
      </c>
      <c r="B537" s="332">
        <v>6.2809699999999999</v>
      </c>
      <c r="C537" t="s">
        <v>10487</v>
      </c>
    </row>
    <row r="538" spans="1:3">
      <c r="A538" s="345" t="s">
        <v>391</v>
      </c>
      <c r="B538" s="332">
        <v>6.2809699999999999</v>
      </c>
      <c r="C538" t="s">
        <v>10488</v>
      </c>
    </row>
    <row r="539" spans="1:3">
      <c r="A539" s="345" t="s">
        <v>392</v>
      </c>
      <c r="B539" s="332">
        <v>72.214529999999996</v>
      </c>
      <c r="C539" t="s">
        <v>10489</v>
      </c>
    </row>
    <row r="540" spans="1:3">
      <c r="A540" s="345" t="s">
        <v>393</v>
      </c>
      <c r="B540" s="332">
        <v>233.79841999999999</v>
      </c>
      <c r="C540" t="s">
        <v>10490</v>
      </c>
    </row>
    <row r="541" spans="1:3">
      <c r="A541" s="345" t="s">
        <v>394</v>
      </c>
      <c r="B541" s="332">
        <v>226.79973000000001</v>
      </c>
      <c r="C541" t="s">
        <v>10491</v>
      </c>
    </row>
    <row r="542" spans="1:3">
      <c r="A542" s="345" t="s">
        <v>395</v>
      </c>
      <c r="B542" s="332">
        <v>260.04386</v>
      </c>
      <c r="C542" t="s">
        <v>10492</v>
      </c>
    </row>
    <row r="543" spans="1:3">
      <c r="A543" s="345" t="s">
        <v>396</v>
      </c>
      <c r="B543" s="332">
        <v>72.214529999999996</v>
      </c>
      <c r="C543" t="s">
        <v>10489</v>
      </c>
    </row>
    <row r="544" spans="1:3">
      <c r="A544" s="345" t="s">
        <v>397</v>
      </c>
      <c r="B544" s="332">
        <v>72.214529999999996</v>
      </c>
      <c r="C544" t="s">
        <v>10493</v>
      </c>
    </row>
    <row r="545" spans="1:3">
      <c r="A545" s="345" t="s">
        <v>398</v>
      </c>
      <c r="B545" s="332">
        <v>207.35262</v>
      </c>
      <c r="C545" t="s">
        <v>10494</v>
      </c>
    </row>
    <row r="546" spans="1:3">
      <c r="A546" s="345" t="s">
        <v>399</v>
      </c>
      <c r="B546" s="332">
        <v>200.35397</v>
      </c>
      <c r="C546" t="s">
        <v>10495</v>
      </c>
    </row>
    <row r="547" spans="1:3">
      <c r="A547" s="345" t="s">
        <v>400</v>
      </c>
      <c r="B547" s="332">
        <v>233.59835000000001</v>
      </c>
      <c r="C547" t="s">
        <v>10496</v>
      </c>
    </row>
    <row r="548" spans="1:3">
      <c r="A548" s="345" t="s">
        <v>401</v>
      </c>
      <c r="B548" s="332">
        <v>233.59835000000001</v>
      </c>
      <c r="C548" t="s">
        <v>10497</v>
      </c>
    </row>
    <row r="549" spans="1:3">
      <c r="A549" s="345" t="s">
        <v>402</v>
      </c>
      <c r="B549" s="332">
        <v>72.214529999999996</v>
      </c>
      <c r="C549" t="s">
        <v>10489</v>
      </c>
    </row>
    <row r="550" spans="1:3">
      <c r="A550" s="345" t="s">
        <v>403</v>
      </c>
      <c r="B550" s="332">
        <v>72.214529999999996</v>
      </c>
      <c r="C550" t="s">
        <v>10498</v>
      </c>
    </row>
    <row r="551" spans="1:3">
      <c r="A551" s="345" t="s">
        <v>404</v>
      </c>
      <c r="B551" s="332">
        <v>213.3768</v>
      </c>
      <c r="C551" t="s">
        <v>10499</v>
      </c>
    </row>
    <row r="552" spans="1:3">
      <c r="A552" s="345" t="s">
        <v>405</v>
      </c>
      <c r="B552" s="332">
        <v>206.37787</v>
      </c>
      <c r="C552" t="s">
        <v>10500</v>
      </c>
    </row>
    <row r="553" spans="1:3">
      <c r="A553" s="345" t="s">
        <v>406</v>
      </c>
      <c r="B553" s="332">
        <v>239.62226000000001</v>
      </c>
      <c r="C553" t="s">
        <v>10501</v>
      </c>
    </row>
    <row r="554" spans="1:3">
      <c r="A554" s="345" t="s">
        <v>407</v>
      </c>
      <c r="B554" s="332">
        <v>239.62226000000001</v>
      </c>
      <c r="C554" t="s">
        <v>10502</v>
      </c>
    </row>
    <row r="555" spans="1:3">
      <c r="A555" s="345" t="s">
        <v>408</v>
      </c>
      <c r="B555" s="332">
        <v>86.683750000000003</v>
      </c>
      <c r="C555" t="s">
        <v>10466</v>
      </c>
    </row>
    <row r="556" spans="1:3">
      <c r="A556" s="345" t="s">
        <v>409</v>
      </c>
      <c r="B556" s="332">
        <v>86.683750000000003</v>
      </c>
      <c r="C556" t="s">
        <v>18035</v>
      </c>
    </row>
    <row r="557" spans="1:3">
      <c r="A557" s="345" t="s">
        <v>410</v>
      </c>
      <c r="B557" s="332">
        <v>86.742679999999993</v>
      </c>
      <c r="C557" t="s">
        <v>10503</v>
      </c>
    </row>
    <row r="558" spans="1:3">
      <c r="A558" s="345" t="s">
        <v>411</v>
      </c>
      <c r="B558" s="332">
        <v>81.393529999999998</v>
      </c>
      <c r="C558" t="s">
        <v>18036</v>
      </c>
    </row>
    <row r="559" spans="1:3">
      <c r="A559" s="345" t="s">
        <v>412</v>
      </c>
      <c r="B559" s="332">
        <v>81.393529999999998</v>
      </c>
      <c r="C559" t="s">
        <v>18037</v>
      </c>
    </row>
    <row r="560" spans="1:3">
      <c r="A560" s="345" t="s">
        <v>413</v>
      </c>
      <c r="B560" s="332">
        <v>81.393529999999998</v>
      </c>
      <c r="C560" t="s">
        <v>10504</v>
      </c>
    </row>
    <row r="561" spans="1:3">
      <c r="A561" s="345" t="s">
        <v>414</v>
      </c>
      <c r="B561" s="332">
        <v>69.845280000000002</v>
      </c>
      <c r="C561" t="s">
        <v>10504</v>
      </c>
    </row>
    <row r="562" spans="1:3">
      <c r="A562" s="345" t="s">
        <v>415</v>
      </c>
      <c r="B562" s="332">
        <v>69.845280000000002</v>
      </c>
      <c r="C562" t="s">
        <v>10505</v>
      </c>
    </row>
    <row r="563" spans="1:3">
      <c r="A563" s="345" t="s">
        <v>416</v>
      </c>
      <c r="B563" s="332">
        <v>61.296860000000002</v>
      </c>
      <c r="C563" t="s">
        <v>10506</v>
      </c>
    </row>
    <row r="564" spans="1:3">
      <c r="A564" s="345" t="s">
        <v>417</v>
      </c>
      <c r="B564" s="332">
        <v>56.890329999999999</v>
      </c>
      <c r="C564" t="s">
        <v>10507</v>
      </c>
    </row>
    <row r="565" spans="1:3">
      <c r="A565" s="345" t="s">
        <v>418</v>
      </c>
      <c r="B565" s="332">
        <v>56.890329999999999</v>
      </c>
      <c r="C565" t="s">
        <v>10508</v>
      </c>
    </row>
    <row r="566" spans="1:3">
      <c r="A566" s="345" t="s">
        <v>419</v>
      </c>
      <c r="B566" s="332">
        <v>70.866280000000003</v>
      </c>
      <c r="C566" t="s">
        <v>10509</v>
      </c>
    </row>
    <row r="567" spans="1:3">
      <c r="A567" s="345" t="s">
        <v>420</v>
      </c>
      <c r="B567" s="332">
        <v>60.441859999999998</v>
      </c>
      <c r="C567" t="s">
        <v>18038</v>
      </c>
    </row>
    <row r="568" spans="1:3">
      <c r="A568" s="345" t="s">
        <v>421</v>
      </c>
      <c r="B568" s="332">
        <v>181.98929999999999</v>
      </c>
      <c r="C568" t="s">
        <v>10510</v>
      </c>
    </row>
    <row r="569" spans="1:3">
      <c r="A569" s="345" t="s">
        <v>18039</v>
      </c>
      <c r="B569" s="332">
        <v>0</v>
      </c>
      <c r="C569" t="s">
        <v>18040</v>
      </c>
    </row>
    <row r="570" spans="1:3">
      <c r="A570" s="345" t="s">
        <v>18041</v>
      </c>
      <c r="B570" s="332">
        <v>0</v>
      </c>
      <c r="C570" t="s">
        <v>18042</v>
      </c>
    </row>
    <row r="571" spans="1:3">
      <c r="A571" s="345" t="s">
        <v>422</v>
      </c>
      <c r="B571" s="332">
        <v>55.772239999999996</v>
      </c>
      <c r="C571" t="s">
        <v>10511</v>
      </c>
    </row>
    <row r="572" spans="1:3">
      <c r="A572" s="345" t="s">
        <v>6729</v>
      </c>
      <c r="B572" s="332">
        <v>85.673060000000007</v>
      </c>
      <c r="C572" t="s">
        <v>10512</v>
      </c>
    </row>
    <row r="573" spans="1:3">
      <c r="A573" s="345" t="s">
        <v>423</v>
      </c>
      <c r="B573" s="332">
        <v>307.43914000000001</v>
      </c>
      <c r="C573" t="s">
        <v>18043</v>
      </c>
    </row>
    <row r="574" spans="1:3">
      <c r="A574" s="345" t="s">
        <v>6730</v>
      </c>
      <c r="B574" s="332">
        <v>85.673060000000007</v>
      </c>
      <c r="C574" t="s">
        <v>10513</v>
      </c>
    </row>
    <row r="575" spans="1:3">
      <c r="A575" s="345" t="s">
        <v>424</v>
      </c>
      <c r="B575" s="332">
        <v>65.144360000000006</v>
      </c>
      <c r="C575" t="s">
        <v>10514</v>
      </c>
    </row>
    <row r="576" spans="1:3">
      <c r="A576" s="345" t="s">
        <v>6731</v>
      </c>
      <c r="B576" s="332">
        <v>68.068709999999996</v>
      </c>
      <c r="C576" t="s">
        <v>10515</v>
      </c>
    </row>
    <row r="577" spans="1:3">
      <c r="A577" s="345" t="s">
        <v>6732</v>
      </c>
      <c r="B577" s="332">
        <v>73.526470000000003</v>
      </c>
      <c r="C577" t="s">
        <v>10516</v>
      </c>
    </row>
    <row r="578" spans="1:3">
      <c r="A578" s="345" t="s">
        <v>6733</v>
      </c>
      <c r="B578" s="332">
        <v>73.526470000000003</v>
      </c>
      <c r="C578" t="s">
        <v>10517</v>
      </c>
    </row>
    <row r="579" spans="1:3">
      <c r="A579" s="345" t="s">
        <v>425</v>
      </c>
      <c r="B579" s="332">
        <v>81.115600000000001</v>
      </c>
      <c r="C579" t="s">
        <v>10518</v>
      </c>
    </row>
    <row r="580" spans="1:3">
      <c r="A580" s="345" t="s">
        <v>426</v>
      </c>
      <c r="B580" s="332">
        <v>80.271270000000001</v>
      </c>
      <c r="C580" t="s">
        <v>10519</v>
      </c>
    </row>
    <row r="581" spans="1:3">
      <c r="A581" s="345" t="s">
        <v>9357</v>
      </c>
      <c r="B581" s="332">
        <v>71.380160000000004</v>
      </c>
      <c r="C581" t="s">
        <v>10520</v>
      </c>
    </row>
    <row r="582" spans="1:3">
      <c r="A582" s="345" t="s">
        <v>6734</v>
      </c>
      <c r="B582" s="332">
        <v>71.380160000000004</v>
      </c>
      <c r="C582" t="s">
        <v>10521</v>
      </c>
    </row>
    <row r="583" spans="1:3">
      <c r="A583" s="345" t="s">
        <v>427</v>
      </c>
      <c r="B583" s="332">
        <v>82.970240000000004</v>
      </c>
      <c r="C583" t="s">
        <v>10522</v>
      </c>
    </row>
    <row r="584" spans="1:3">
      <c r="A584" s="345" t="s">
        <v>428</v>
      </c>
      <c r="B584" s="332">
        <v>72.214529999999996</v>
      </c>
      <c r="C584" t="s">
        <v>10523</v>
      </c>
    </row>
    <row r="585" spans="1:3">
      <c r="A585" s="345" t="s">
        <v>429</v>
      </c>
      <c r="B585" s="332">
        <v>233.79841999999999</v>
      </c>
      <c r="C585" t="s">
        <v>10524</v>
      </c>
    </row>
    <row r="586" spans="1:3">
      <c r="A586" s="345" t="s">
        <v>430</v>
      </c>
      <c r="B586" s="332">
        <v>226.79973000000001</v>
      </c>
      <c r="C586" t="s">
        <v>10525</v>
      </c>
    </row>
    <row r="587" spans="1:3">
      <c r="A587" s="345" t="s">
        <v>431</v>
      </c>
      <c r="B587" s="332">
        <v>260.04386</v>
      </c>
      <c r="C587" t="s">
        <v>10526</v>
      </c>
    </row>
    <row r="588" spans="1:3">
      <c r="A588" s="345" t="s">
        <v>432</v>
      </c>
      <c r="B588" s="332">
        <v>72.214529999999996</v>
      </c>
      <c r="C588" t="s">
        <v>10523</v>
      </c>
    </row>
    <row r="589" spans="1:3">
      <c r="A589" s="345" t="s">
        <v>433</v>
      </c>
      <c r="B589" s="332">
        <v>72.214529999999996</v>
      </c>
      <c r="C589" t="s">
        <v>18044</v>
      </c>
    </row>
    <row r="590" spans="1:3">
      <c r="A590" s="345" t="s">
        <v>434</v>
      </c>
      <c r="B590" s="332">
        <v>207.35262</v>
      </c>
      <c r="C590" t="s">
        <v>10524</v>
      </c>
    </row>
    <row r="591" spans="1:3">
      <c r="A591" s="345" t="s">
        <v>435</v>
      </c>
      <c r="B591" s="332">
        <v>200.35397</v>
      </c>
      <c r="C591" t="s">
        <v>10527</v>
      </c>
    </row>
    <row r="592" spans="1:3">
      <c r="A592" s="345" t="s">
        <v>436</v>
      </c>
      <c r="B592" s="332">
        <v>233.59835000000001</v>
      </c>
      <c r="C592" t="s">
        <v>10528</v>
      </c>
    </row>
    <row r="593" spans="1:3">
      <c r="A593" s="345" t="s">
        <v>437</v>
      </c>
      <c r="B593" s="332">
        <v>233.59835000000001</v>
      </c>
      <c r="C593" t="s">
        <v>10526</v>
      </c>
    </row>
    <row r="594" spans="1:3">
      <c r="A594" s="345" t="s">
        <v>438</v>
      </c>
      <c r="B594" s="332">
        <v>72.214529999999996</v>
      </c>
      <c r="C594" t="s">
        <v>10523</v>
      </c>
    </row>
    <row r="595" spans="1:3">
      <c r="A595" s="345" t="s">
        <v>439</v>
      </c>
      <c r="B595" s="332">
        <v>72.214529999999996</v>
      </c>
      <c r="C595" t="s">
        <v>10529</v>
      </c>
    </row>
    <row r="596" spans="1:3">
      <c r="A596" s="345" t="s">
        <v>440</v>
      </c>
      <c r="B596" s="332">
        <v>213.3768</v>
      </c>
      <c r="C596" t="s">
        <v>10530</v>
      </c>
    </row>
    <row r="597" spans="1:3">
      <c r="A597" s="345" t="s">
        <v>441</v>
      </c>
      <c r="B597" s="332">
        <v>206.37787</v>
      </c>
      <c r="C597" t="s">
        <v>10531</v>
      </c>
    </row>
    <row r="598" spans="1:3">
      <c r="A598" s="345" t="s">
        <v>442</v>
      </c>
      <c r="B598" s="332">
        <v>239.62226000000001</v>
      </c>
      <c r="C598" t="s">
        <v>10532</v>
      </c>
    </row>
    <row r="599" spans="1:3">
      <c r="A599" s="345" t="s">
        <v>443</v>
      </c>
      <c r="B599" s="332">
        <v>239.62226000000001</v>
      </c>
      <c r="C599" t="s">
        <v>10533</v>
      </c>
    </row>
    <row r="600" spans="1:3">
      <c r="A600" s="345" t="s">
        <v>444</v>
      </c>
      <c r="B600" s="332">
        <v>86.683750000000003</v>
      </c>
      <c r="C600" t="s">
        <v>10504</v>
      </c>
    </row>
    <row r="601" spans="1:3">
      <c r="A601" s="345" t="s">
        <v>445</v>
      </c>
      <c r="B601" s="332">
        <v>86.683750000000003</v>
      </c>
      <c r="C601" t="s">
        <v>10534</v>
      </c>
    </row>
    <row r="602" spans="1:3">
      <c r="A602" s="345" t="s">
        <v>18045</v>
      </c>
      <c r="B602" s="332">
        <v>0</v>
      </c>
      <c r="C602" t="s">
        <v>18046</v>
      </c>
    </row>
    <row r="603" spans="1:3">
      <c r="A603" s="345" t="s">
        <v>18047</v>
      </c>
      <c r="B603" s="332">
        <v>0</v>
      </c>
      <c r="C603" t="s">
        <v>18048</v>
      </c>
    </row>
    <row r="604" spans="1:3">
      <c r="A604" s="345" t="s">
        <v>18049</v>
      </c>
      <c r="B604" s="332">
        <v>0</v>
      </c>
      <c r="C604" t="s">
        <v>18050</v>
      </c>
    </row>
    <row r="605" spans="1:3">
      <c r="A605" s="345">
        <v>900</v>
      </c>
      <c r="B605" s="332">
        <v>0</v>
      </c>
      <c r="C605" t="s">
        <v>18051</v>
      </c>
    </row>
    <row r="606" spans="1:3">
      <c r="A606" s="345">
        <v>900</v>
      </c>
      <c r="B606" s="332">
        <v>0</v>
      </c>
      <c r="C606" t="s">
        <v>18051</v>
      </c>
    </row>
    <row r="607" spans="1:3">
      <c r="A607" s="345">
        <v>900</v>
      </c>
      <c r="B607" s="332">
        <v>0</v>
      </c>
      <c r="C607" t="s">
        <v>18051</v>
      </c>
    </row>
    <row r="608" spans="1:3">
      <c r="A608" s="345">
        <v>900</v>
      </c>
      <c r="B608" s="332">
        <v>0</v>
      </c>
      <c r="C608" t="s">
        <v>18051</v>
      </c>
    </row>
    <row r="609" spans="1:3">
      <c r="A609" s="345">
        <v>900</v>
      </c>
      <c r="B609" s="332">
        <v>0</v>
      </c>
      <c r="C609" t="s">
        <v>18051</v>
      </c>
    </row>
    <row r="610" spans="1:3">
      <c r="A610" s="345">
        <v>900</v>
      </c>
      <c r="B610" s="332">
        <v>0</v>
      </c>
      <c r="C610" t="s">
        <v>18051</v>
      </c>
    </row>
    <row r="611" spans="1:3">
      <c r="A611" s="345">
        <v>900</v>
      </c>
      <c r="B611" s="332">
        <v>0</v>
      </c>
      <c r="C611" t="s">
        <v>18051</v>
      </c>
    </row>
    <row r="612" spans="1:3">
      <c r="A612" s="345">
        <v>900</v>
      </c>
      <c r="B612" s="332">
        <v>0</v>
      </c>
      <c r="C612" t="s">
        <v>18051</v>
      </c>
    </row>
    <row r="613" spans="1:3">
      <c r="A613" s="345" t="s">
        <v>446</v>
      </c>
      <c r="B613" s="332">
        <v>96.351820000000004</v>
      </c>
      <c r="C613" t="s">
        <v>18052</v>
      </c>
    </row>
    <row r="614" spans="1:3">
      <c r="A614" s="345" t="s">
        <v>447</v>
      </c>
      <c r="B614" s="332">
        <v>96.351820000000004</v>
      </c>
      <c r="C614" t="s">
        <v>18053</v>
      </c>
    </row>
    <row r="615" spans="1:3">
      <c r="A615" s="345" t="s">
        <v>448</v>
      </c>
      <c r="B615" s="332">
        <v>25.260300000000001</v>
      </c>
      <c r="C615" t="s">
        <v>10535</v>
      </c>
    </row>
    <row r="616" spans="1:3">
      <c r="A616" s="345" t="s">
        <v>449</v>
      </c>
      <c r="B616" s="332">
        <v>25.260300000000001</v>
      </c>
      <c r="C616" t="s">
        <v>10536</v>
      </c>
    </row>
    <row r="617" spans="1:3">
      <c r="A617" s="345" t="s">
        <v>450</v>
      </c>
      <c r="B617" s="332">
        <v>31.803070000000002</v>
      </c>
      <c r="C617" t="s">
        <v>10537</v>
      </c>
    </row>
    <row r="618" spans="1:3">
      <c r="A618" s="345" t="s">
        <v>17097</v>
      </c>
      <c r="B618" s="332">
        <v>31.05996</v>
      </c>
      <c r="C618" t="s">
        <v>17098</v>
      </c>
    </row>
    <row r="619" spans="1:3">
      <c r="A619" s="345" t="s">
        <v>451</v>
      </c>
      <c r="B619" s="332">
        <v>7.6191899999999997</v>
      </c>
      <c r="C619" t="s">
        <v>10538</v>
      </c>
    </row>
    <row r="620" spans="1:3">
      <c r="A620" s="345" t="s">
        <v>17099</v>
      </c>
      <c r="B620" s="332">
        <v>31.062619999999999</v>
      </c>
      <c r="C620" t="s">
        <v>17100</v>
      </c>
    </row>
    <row r="621" spans="1:3">
      <c r="A621" s="345" t="s">
        <v>452</v>
      </c>
      <c r="B621" s="332">
        <v>28.621030000000001</v>
      </c>
      <c r="C621" t="s">
        <v>10539</v>
      </c>
    </row>
    <row r="622" spans="1:3">
      <c r="A622" s="345" t="s">
        <v>453</v>
      </c>
      <c r="B622" s="332">
        <v>30.34151</v>
      </c>
      <c r="C622" t="s">
        <v>10540</v>
      </c>
    </row>
    <row r="623" spans="1:3">
      <c r="A623" s="345" t="s">
        <v>454</v>
      </c>
      <c r="B623" s="332">
        <v>43.185679999999998</v>
      </c>
      <c r="C623" t="s">
        <v>10541</v>
      </c>
    </row>
    <row r="624" spans="1:3">
      <c r="A624" s="345" t="s">
        <v>455</v>
      </c>
      <c r="B624" s="332">
        <v>27.755790000000001</v>
      </c>
      <c r="C624" t="s">
        <v>10542</v>
      </c>
    </row>
    <row r="625" spans="1:3">
      <c r="A625" s="345" t="s">
        <v>456</v>
      </c>
      <c r="B625" s="332">
        <v>89.752499999999998</v>
      </c>
      <c r="C625" t="s">
        <v>18054</v>
      </c>
    </row>
    <row r="626" spans="1:3">
      <c r="A626" s="345" t="s">
        <v>457</v>
      </c>
      <c r="B626" s="332">
        <v>106.72427</v>
      </c>
      <c r="C626" t="s">
        <v>18055</v>
      </c>
    </row>
    <row r="627" spans="1:3">
      <c r="A627" s="345" t="s">
        <v>458</v>
      </c>
      <c r="B627" s="332">
        <v>86.453599999999994</v>
      </c>
      <c r="C627" t="s">
        <v>18056</v>
      </c>
    </row>
    <row r="628" spans="1:3">
      <c r="A628" s="345" t="s">
        <v>459</v>
      </c>
      <c r="B628" s="332">
        <v>93.947599999999994</v>
      </c>
      <c r="C628" t="s">
        <v>18057</v>
      </c>
    </row>
    <row r="629" spans="1:3">
      <c r="A629" s="345" t="s">
        <v>460</v>
      </c>
      <c r="B629" s="332">
        <v>75.212400000000002</v>
      </c>
      <c r="C629" t="s">
        <v>10543</v>
      </c>
    </row>
    <row r="630" spans="1:3">
      <c r="A630" s="345" t="s">
        <v>461</v>
      </c>
      <c r="B630" s="332">
        <v>92.094980000000007</v>
      </c>
      <c r="C630" t="s">
        <v>10543</v>
      </c>
    </row>
    <row r="631" spans="1:3">
      <c r="A631" s="345" t="s">
        <v>462</v>
      </c>
      <c r="B631" s="332">
        <v>40.49418</v>
      </c>
      <c r="C631" t="s">
        <v>10544</v>
      </c>
    </row>
    <row r="632" spans="1:3">
      <c r="A632" s="345" t="s">
        <v>8872</v>
      </c>
      <c r="B632" s="332">
        <v>41.466990000000003</v>
      </c>
      <c r="C632" t="s">
        <v>10545</v>
      </c>
    </row>
    <row r="633" spans="1:3">
      <c r="A633" s="345" t="s">
        <v>463</v>
      </c>
      <c r="B633" s="332">
        <v>42.6374</v>
      </c>
      <c r="C633" t="s">
        <v>10546</v>
      </c>
    </row>
    <row r="634" spans="1:3">
      <c r="A634" s="345" t="s">
        <v>464</v>
      </c>
      <c r="B634" s="332">
        <v>51.789430000000003</v>
      </c>
      <c r="C634" t="s">
        <v>10547</v>
      </c>
    </row>
    <row r="635" spans="1:3">
      <c r="A635" s="345" t="s">
        <v>9358</v>
      </c>
      <c r="B635" s="332">
        <v>73.534790000000001</v>
      </c>
      <c r="C635" t="s">
        <v>10548</v>
      </c>
    </row>
    <row r="636" spans="1:3">
      <c r="A636" s="345" t="s">
        <v>9359</v>
      </c>
      <c r="B636" s="332">
        <v>66.783680000000004</v>
      </c>
      <c r="C636" t="s">
        <v>10549</v>
      </c>
    </row>
    <row r="637" spans="1:3">
      <c r="A637" s="345" t="s">
        <v>8554</v>
      </c>
      <c r="B637" s="332">
        <v>117.74278</v>
      </c>
      <c r="C637" t="s">
        <v>10550</v>
      </c>
    </row>
    <row r="638" spans="1:3">
      <c r="A638" s="345" t="s">
        <v>465</v>
      </c>
      <c r="B638" s="332">
        <v>113.19167</v>
      </c>
      <c r="C638" t="s">
        <v>10551</v>
      </c>
    </row>
    <row r="639" spans="1:3">
      <c r="A639" s="345" t="s">
        <v>7943</v>
      </c>
      <c r="B639" s="332">
        <v>12.259359999999999</v>
      </c>
      <c r="C639" t="s">
        <v>10552</v>
      </c>
    </row>
    <row r="640" spans="1:3">
      <c r="A640" s="345" t="s">
        <v>466</v>
      </c>
      <c r="B640" s="332">
        <v>16.253640000000001</v>
      </c>
      <c r="C640" t="s">
        <v>10553</v>
      </c>
    </row>
    <row r="641" spans="1:3">
      <c r="A641" s="345" t="s">
        <v>17426</v>
      </c>
      <c r="B641" s="332">
        <v>0</v>
      </c>
      <c r="C641" t="s">
        <v>10550</v>
      </c>
    </row>
    <row r="642" spans="1:3">
      <c r="A642" s="345" t="s">
        <v>467</v>
      </c>
      <c r="B642" s="332">
        <v>11.19265</v>
      </c>
      <c r="C642" t="s">
        <v>10554</v>
      </c>
    </row>
    <row r="643" spans="1:3">
      <c r="A643" s="345" t="s">
        <v>9047</v>
      </c>
      <c r="B643" s="332">
        <v>55.022150000000003</v>
      </c>
      <c r="C643" t="s">
        <v>18058</v>
      </c>
    </row>
    <row r="644" spans="1:3">
      <c r="A644" s="345" t="s">
        <v>9048</v>
      </c>
      <c r="B644" s="332">
        <v>35.999310000000001</v>
      </c>
      <c r="C644" t="s">
        <v>10555</v>
      </c>
    </row>
    <row r="645" spans="1:3">
      <c r="A645" s="345" t="s">
        <v>9049</v>
      </c>
      <c r="B645" s="332">
        <v>49.344110000000001</v>
      </c>
      <c r="C645" t="s">
        <v>10556</v>
      </c>
    </row>
    <row r="646" spans="1:3">
      <c r="A646" s="345" t="s">
        <v>9050</v>
      </c>
      <c r="B646" s="332">
        <v>5.6780400000000002</v>
      </c>
      <c r="C646" t="s">
        <v>10557</v>
      </c>
    </row>
    <row r="647" spans="1:3">
      <c r="A647" s="345" t="s">
        <v>468</v>
      </c>
      <c r="B647" s="332">
        <v>129.1266</v>
      </c>
      <c r="C647" t="s">
        <v>18059</v>
      </c>
    </row>
    <row r="648" spans="1:3">
      <c r="A648" s="345" t="s">
        <v>469</v>
      </c>
      <c r="B648" s="332">
        <v>129.1266</v>
      </c>
      <c r="C648" t="s">
        <v>18060</v>
      </c>
    </row>
    <row r="649" spans="1:3">
      <c r="A649" s="345" t="s">
        <v>470</v>
      </c>
      <c r="B649" s="332">
        <v>144.12430000000001</v>
      </c>
      <c r="C649" t="s">
        <v>18061</v>
      </c>
    </row>
    <row r="650" spans="1:3">
      <c r="A650" s="345" t="s">
        <v>471</v>
      </c>
      <c r="B650" s="332">
        <v>215.39574999999999</v>
      </c>
      <c r="C650" t="s">
        <v>18062</v>
      </c>
    </row>
    <row r="651" spans="1:3">
      <c r="A651" s="345" t="s">
        <v>7944</v>
      </c>
      <c r="B651" s="332">
        <v>113.33293999999999</v>
      </c>
      <c r="C651" t="s">
        <v>10558</v>
      </c>
    </row>
    <row r="652" spans="1:3">
      <c r="A652" s="345" t="s">
        <v>8555</v>
      </c>
      <c r="B652" s="332">
        <v>172.42482000000001</v>
      </c>
      <c r="C652" t="s">
        <v>10559</v>
      </c>
    </row>
    <row r="653" spans="1:3">
      <c r="A653" s="345" t="s">
        <v>9360</v>
      </c>
      <c r="B653" s="332">
        <v>478.48223000000002</v>
      </c>
      <c r="C653" t="s">
        <v>10560</v>
      </c>
    </row>
    <row r="654" spans="1:3">
      <c r="A654" s="345" t="s">
        <v>9361</v>
      </c>
      <c r="B654" s="332">
        <v>791.32158000000004</v>
      </c>
      <c r="C654" t="s">
        <v>10561</v>
      </c>
    </row>
    <row r="655" spans="1:3">
      <c r="A655" s="345" t="s">
        <v>9051</v>
      </c>
      <c r="B655" s="332">
        <v>55.022150000000003</v>
      </c>
      <c r="C655" t="s">
        <v>10562</v>
      </c>
    </row>
    <row r="656" spans="1:3">
      <c r="A656" s="345" t="s">
        <v>9052</v>
      </c>
      <c r="B656" s="332">
        <v>35.999310000000001</v>
      </c>
      <c r="C656" t="s">
        <v>10563</v>
      </c>
    </row>
    <row r="657" spans="1:3">
      <c r="A657" s="345" t="s">
        <v>9053</v>
      </c>
      <c r="B657" s="332">
        <v>107.56556999999999</v>
      </c>
      <c r="C657" t="s">
        <v>18063</v>
      </c>
    </row>
    <row r="658" spans="1:3">
      <c r="A658" s="345" t="s">
        <v>9054</v>
      </c>
      <c r="B658" s="332">
        <v>96.295969999999997</v>
      </c>
      <c r="C658" t="s">
        <v>10564</v>
      </c>
    </row>
    <row r="659" spans="1:3">
      <c r="A659" s="345" t="s">
        <v>9055</v>
      </c>
      <c r="B659" s="332">
        <v>2.5363699999999998</v>
      </c>
      <c r="C659" t="s">
        <v>10565</v>
      </c>
    </row>
    <row r="660" spans="1:3">
      <c r="A660" s="345" t="s">
        <v>9056</v>
      </c>
      <c r="B660" s="332">
        <v>3.0551900000000001</v>
      </c>
      <c r="C660" t="s">
        <v>10566</v>
      </c>
    </row>
    <row r="661" spans="1:3">
      <c r="A661" s="345" t="s">
        <v>9057</v>
      </c>
      <c r="B661" s="332">
        <v>49.344110000000001</v>
      </c>
      <c r="C661" t="s">
        <v>10567</v>
      </c>
    </row>
    <row r="662" spans="1:3">
      <c r="A662" s="345" t="s">
        <v>9058</v>
      </c>
      <c r="B662" s="332">
        <v>5.6780400000000002</v>
      </c>
      <c r="C662" t="s">
        <v>10568</v>
      </c>
    </row>
    <row r="663" spans="1:3">
      <c r="A663" s="345" t="s">
        <v>8556</v>
      </c>
      <c r="B663" s="332">
        <v>27.157710000000002</v>
      </c>
      <c r="C663" t="s">
        <v>10569</v>
      </c>
    </row>
    <row r="664" spans="1:3">
      <c r="A664" s="345" t="s">
        <v>8557</v>
      </c>
      <c r="B664" s="332">
        <v>27.157710000000002</v>
      </c>
      <c r="C664" t="s">
        <v>10570</v>
      </c>
    </row>
    <row r="665" spans="1:3">
      <c r="A665" s="345" t="s">
        <v>17101</v>
      </c>
      <c r="B665" s="332">
        <v>0</v>
      </c>
      <c r="C665" t="s">
        <v>17102</v>
      </c>
    </row>
    <row r="666" spans="1:3">
      <c r="A666" s="345" t="s">
        <v>17103</v>
      </c>
      <c r="B666" s="332">
        <v>0</v>
      </c>
      <c r="C666" t="s">
        <v>17104</v>
      </c>
    </row>
    <row r="667" spans="1:3">
      <c r="A667" s="345" t="s">
        <v>10005</v>
      </c>
      <c r="B667" s="332">
        <v>29.661370000000002</v>
      </c>
      <c r="C667" t="s">
        <v>10570</v>
      </c>
    </row>
    <row r="668" spans="1:3">
      <c r="A668" s="345" t="s">
        <v>8288</v>
      </c>
      <c r="B668" s="332">
        <v>31.144439999999999</v>
      </c>
      <c r="C668" t="s">
        <v>10571</v>
      </c>
    </row>
    <row r="669" spans="1:3">
      <c r="A669" s="345" t="s">
        <v>472</v>
      </c>
      <c r="B669" s="332">
        <v>74.321370000000002</v>
      </c>
      <c r="C669" t="s">
        <v>10572</v>
      </c>
    </row>
    <row r="670" spans="1:3">
      <c r="A670" s="345" t="s">
        <v>473</v>
      </c>
      <c r="B670" s="332">
        <v>35.227060000000002</v>
      </c>
      <c r="C670" t="s">
        <v>18064</v>
      </c>
    </row>
    <row r="671" spans="1:3">
      <c r="A671" s="345" t="s">
        <v>474</v>
      </c>
      <c r="B671" s="332">
        <v>29.67858</v>
      </c>
      <c r="C671" t="s">
        <v>18064</v>
      </c>
    </row>
    <row r="672" spans="1:3">
      <c r="A672" s="345" t="s">
        <v>475</v>
      </c>
      <c r="B672" s="332">
        <v>29.97784</v>
      </c>
      <c r="C672" t="s">
        <v>18064</v>
      </c>
    </row>
    <row r="673" spans="1:3">
      <c r="A673" s="345" t="s">
        <v>9094</v>
      </c>
      <c r="B673" s="332">
        <v>47.69699</v>
      </c>
      <c r="C673" t="s">
        <v>10573</v>
      </c>
    </row>
    <row r="674" spans="1:3">
      <c r="A674" s="345" t="s">
        <v>7678</v>
      </c>
      <c r="B674" s="332">
        <v>47.69699</v>
      </c>
      <c r="C674" t="s">
        <v>10574</v>
      </c>
    </row>
    <row r="675" spans="1:3">
      <c r="A675" s="345" t="s">
        <v>476</v>
      </c>
      <c r="B675" s="332">
        <v>70.65634</v>
      </c>
      <c r="C675" t="s">
        <v>18065</v>
      </c>
    </row>
    <row r="676" spans="1:3">
      <c r="A676" s="345" t="s">
        <v>6735</v>
      </c>
      <c r="B676" s="332">
        <v>30.66488</v>
      </c>
      <c r="C676" t="s">
        <v>10575</v>
      </c>
    </row>
    <row r="677" spans="1:3">
      <c r="A677" s="345" t="s">
        <v>6736</v>
      </c>
      <c r="B677" s="332">
        <v>34.885060000000003</v>
      </c>
      <c r="C677" t="s">
        <v>10575</v>
      </c>
    </row>
    <row r="678" spans="1:3">
      <c r="A678" s="345" t="s">
        <v>477</v>
      </c>
      <c r="B678" s="332">
        <v>48.699010000000001</v>
      </c>
      <c r="C678" t="s">
        <v>18066</v>
      </c>
    </row>
    <row r="679" spans="1:3">
      <c r="A679" s="345" t="s">
        <v>7679</v>
      </c>
      <c r="B679" s="332">
        <v>76.645629999999997</v>
      </c>
      <c r="C679" t="s">
        <v>10576</v>
      </c>
    </row>
    <row r="680" spans="1:3">
      <c r="A680" s="345" t="s">
        <v>18067</v>
      </c>
      <c r="B680" s="332">
        <v>27.06391</v>
      </c>
      <c r="C680" t="s">
        <v>18068</v>
      </c>
    </row>
    <row r="681" spans="1:3">
      <c r="A681" s="345" t="s">
        <v>478</v>
      </c>
      <c r="B681" s="332">
        <v>35.227060000000002</v>
      </c>
      <c r="C681" t="s">
        <v>18069</v>
      </c>
    </row>
    <row r="682" spans="1:3">
      <c r="A682" s="345" t="s">
        <v>479</v>
      </c>
      <c r="B682" s="332">
        <v>29.67858</v>
      </c>
      <c r="C682" t="s">
        <v>18069</v>
      </c>
    </row>
    <row r="683" spans="1:3">
      <c r="A683" s="345" t="s">
        <v>480</v>
      </c>
      <c r="B683" s="332">
        <v>29.97784</v>
      </c>
      <c r="C683" t="s">
        <v>18069</v>
      </c>
    </row>
    <row r="684" spans="1:3">
      <c r="A684" s="345" t="s">
        <v>6737</v>
      </c>
      <c r="B684" s="332">
        <v>33.808030000000002</v>
      </c>
      <c r="C684" t="s">
        <v>10577</v>
      </c>
    </row>
    <row r="685" spans="1:3">
      <c r="A685" s="345" t="s">
        <v>6738</v>
      </c>
      <c r="B685" s="332">
        <v>38.460790000000003</v>
      </c>
      <c r="C685" t="s">
        <v>10577</v>
      </c>
    </row>
    <row r="686" spans="1:3">
      <c r="A686" s="345" t="s">
        <v>18070</v>
      </c>
      <c r="B686" s="332">
        <v>27.06391</v>
      </c>
      <c r="C686" t="s">
        <v>18071</v>
      </c>
    </row>
    <row r="687" spans="1:3">
      <c r="A687" s="345" t="s">
        <v>481</v>
      </c>
      <c r="B687" s="332">
        <v>43.615349999999999</v>
      </c>
      <c r="C687" t="s">
        <v>10578</v>
      </c>
    </row>
    <row r="688" spans="1:3">
      <c r="A688" s="345" t="s">
        <v>482</v>
      </c>
      <c r="B688" s="332">
        <v>43.615349999999999</v>
      </c>
      <c r="C688" t="s">
        <v>10579</v>
      </c>
    </row>
    <row r="689" spans="1:3">
      <c r="A689" s="345" t="s">
        <v>483</v>
      </c>
      <c r="B689" s="332">
        <v>99.778400000000005</v>
      </c>
      <c r="C689" t="s">
        <v>18072</v>
      </c>
    </row>
    <row r="690" spans="1:3">
      <c r="A690" s="345" t="s">
        <v>484</v>
      </c>
      <c r="B690" s="332">
        <v>73.635409999999993</v>
      </c>
      <c r="C690" t="s">
        <v>10580</v>
      </c>
    </row>
    <row r="691" spans="1:3">
      <c r="A691" s="345" t="s">
        <v>485</v>
      </c>
      <c r="B691" s="332">
        <v>73.635409999999993</v>
      </c>
      <c r="C691" t="s">
        <v>10580</v>
      </c>
    </row>
    <row r="692" spans="1:3">
      <c r="A692" s="345" t="s">
        <v>486</v>
      </c>
      <c r="B692" s="332">
        <v>249.70796999999999</v>
      </c>
      <c r="C692" t="s">
        <v>10581</v>
      </c>
    </row>
    <row r="693" spans="1:3">
      <c r="A693" s="345" t="s">
        <v>487</v>
      </c>
      <c r="B693" s="332">
        <v>249.70796999999999</v>
      </c>
      <c r="C693" t="s">
        <v>10581</v>
      </c>
    </row>
    <row r="694" spans="1:3">
      <c r="A694" s="345" t="s">
        <v>488</v>
      </c>
      <c r="B694" s="332">
        <v>165.52811</v>
      </c>
      <c r="C694" t="s">
        <v>10582</v>
      </c>
    </row>
    <row r="695" spans="1:3">
      <c r="A695" s="345" t="s">
        <v>489</v>
      </c>
      <c r="B695" s="332">
        <v>162.19139999999999</v>
      </c>
      <c r="C695" t="s">
        <v>10583</v>
      </c>
    </row>
    <row r="696" spans="1:3">
      <c r="A696" s="345" t="s">
        <v>490</v>
      </c>
      <c r="B696" s="332">
        <v>101.43259</v>
      </c>
      <c r="C696" t="s">
        <v>10584</v>
      </c>
    </row>
    <row r="697" spans="1:3">
      <c r="A697" s="345" t="s">
        <v>491</v>
      </c>
      <c r="B697" s="332">
        <v>27.09112</v>
      </c>
      <c r="C697" t="s">
        <v>10585</v>
      </c>
    </row>
    <row r="698" spans="1:3">
      <c r="A698" s="345" t="s">
        <v>492</v>
      </c>
      <c r="B698" s="332">
        <v>34.807459999999999</v>
      </c>
      <c r="C698" t="s">
        <v>10586</v>
      </c>
    </row>
    <row r="699" spans="1:3">
      <c r="A699" s="345" t="s">
        <v>493</v>
      </c>
      <c r="B699" s="332">
        <v>32.533650000000002</v>
      </c>
      <c r="C699" t="s">
        <v>10587</v>
      </c>
    </row>
    <row r="700" spans="1:3">
      <c r="A700" s="345" t="s">
        <v>9095</v>
      </c>
      <c r="B700" s="332">
        <v>10.1607</v>
      </c>
      <c r="C700" t="s">
        <v>10588</v>
      </c>
    </row>
    <row r="701" spans="1:3">
      <c r="A701" s="345" t="s">
        <v>8289</v>
      </c>
      <c r="B701" s="332">
        <v>10.38646</v>
      </c>
      <c r="C701" t="s">
        <v>18073</v>
      </c>
    </row>
    <row r="702" spans="1:3">
      <c r="A702" s="345" t="s">
        <v>494</v>
      </c>
      <c r="B702" s="332">
        <v>12.133369999999999</v>
      </c>
      <c r="C702" t="s">
        <v>18074</v>
      </c>
    </row>
    <row r="703" spans="1:3">
      <c r="A703" s="345" t="s">
        <v>495</v>
      </c>
      <c r="B703" s="332">
        <v>14.02312</v>
      </c>
      <c r="C703" t="s">
        <v>18075</v>
      </c>
    </row>
    <row r="704" spans="1:3">
      <c r="A704" s="345" t="s">
        <v>9096</v>
      </c>
      <c r="B704" s="332">
        <v>8.4665599999999994</v>
      </c>
      <c r="C704" t="s">
        <v>10589</v>
      </c>
    </row>
    <row r="705" spans="1:3">
      <c r="A705" s="345" t="s">
        <v>8290</v>
      </c>
      <c r="B705" s="332">
        <v>8.4665599999999994</v>
      </c>
      <c r="C705" t="s">
        <v>10590</v>
      </c>
    </row>
    <row r="706" spans="1:3">
      <c r="A706" s="345" t="s">
        <v>496</v>
      </c>
      <c r="B706" s="332">
        <v>10.86575</v>
      </c>
      <c r="C706" t="s">
        <v>10591</v>
      </c>
    </row>
    <row r="707" spans="1:3">
      <c r="A707" s="345" t="s">
        <v>9097</v>
      </c>
      <c r="B707" s="332">
        <v>8.4665599999999994</v>
      </c>
      <c r="C707" t="s">
        <v>10592</v>
      </c>
    </row>
    <row r="708" spans="1:3">
      <c r="A708" s="345" t="s">
        <v>8291</v>
      </c>
      <c r="B708" s="332">
        <v>8.4665599999999994</v>
      </c>
      <c r="C708" t="s">
        <v>10593</v>
      </c>
    </row>
    <row r="709" spans="1:3">
      <c r="A709" s="345" t="s">
        <v>497</v>
      </c>
      <c r="B709" s="332">
        <v>10.348330000000001</v>
      </c>
      <c r="C709" t="s">
        <v>10594</v>
      </c>
    </row>
    <row r="710" spans="1:3">
      <c r="A710" s="345" t="s">
        <v>9362</v>
      </c>
      <c r="B710" s="332">
        <v>46.267009999999999</v>
      </c>
      <c r="C710" t="s">
        <v>18076</v>
      </c>
    </row>
    <row r="711" spans="1:3">
      <c r="A711" s="345" t="s">
        <v>8292</v>
      </c>
      <c r="B711" s="332">
        <v>45.616959999999999</v>
      </c>
      <c r="C711" t="s">
        <v>10595</v>
      </c>
    </row>
    <row r="712" spans="1:3">
      <c r="A712" s="345" t="s">
        <v>498</v>
      </c>
      <c r="B712" s="332">
        <v>75.213849999999994</v>
      </c>
      <c r="C712" t="s">
        <v>18077</v>
      </c>
    </row>
    <row r="713" spans="1:3">
      <c r="A713" s="345" t="s">
        <v>499</v>
      </c>
      <c r="B713" s="332">
        <v>42.117750000000001</v>
      </c>
      <c r="C713" t="s">
        <v>10596</v>
      </c>
    </row>
    <row r="714" spans="1:3">
      <c r="A714" s="345" t="s">
        <v>9363</v>
      </c>
      <c r="B714" s="332">
        <v>21.402419999999999</v>
      </c>
      <c r="C714" t="s">
        <v>10597</v>
      </c>
    </row>
    <row r="715" spans="1:3">
      <c r="A715" s="345" t="s">
        <v>8293</v>
      </c>
      <c r="B715" s="332">
        <v>20.723310000000001</v>
      </c>
      <c r="C715" t="s">
        <v>10598</v>
      </c>
    </row>
    <row r="716" spans="1:3">
      <c r="A716" s="345" t="s">
        <v>500</v>
      </c>
      <c r="B716" s="332">
        <v>29.581669999999999</v>
      </c>
      <c r="C716" t="s">
        <v>18078</v>
      </c>
    </row>
    <row r="717" spans="1:3">
      <c r="A717" s="345" t="s">
        <v>501</v>
      </c>
      <c r="B717" s="332">
        <v>19.340509999999998</v>
      </c>
      <c r="C717" t="s">
        <v>10599</v>
      </c>
    </row>
    <row r="718" spans="1:3">
      <c r="A718" s="345" t="s">
        <v>8294</v>
      </c>
      <c r="B718" s="332">
        <v>20.08351</v>
      </c>
      <c r="C718" t="s">
        <v>10600</v>
      </c>
    </row>
    <row r="719" spans="1:3">
      <c r="A719" s="345" t="s">
        <v>8295</v>
      </c>
      <c r="B719" s="332">
        <v>14.32075</v>
      </c>
      <c r="C719" t="s">
        <v>10601</v>
      </c>
    </row>
    <row r="720" spans="1:3">
      <c r="A720" s="345" t="s">
        <v>502</v>
      </c>
      <c r="B720" s="332">
        <v>25.05902</v>
      </c>
      <c r="C720" t="s">
        <v>10602</v>
      </c>
    </row>
    <row r="721" spans="1:3">
      <c r="A721" s="345" t="s">
        <v>6739</v>
      </c>
      <c r="B721" s="332">
        <v>12.478730000000001</v>
      </c>
      <c r="C721" t="s">
        <v>10603</v>
      </c>
    </row>
    <row r="722" spans="1:3">
      <c r="A722" s="345" t="s">
        <v>6740</v>
      </c>
      <c r="B722" s="332">
        <v>11.262969999999999</v>
      </c>
      <c r="C722" t="s">
        <v>10603</v>
      </c>
    </row>
    <row r="723" spans="1:3">
      <c r="A723" s="345" t="s">
        <v>6741</v>
      </c>
      <c r="B723" s="332">
        <v>24.865069999999999</v>
      </c>
      <c r="C723" t="s">
        <v>10603</v>
      </c>
    </row>
    <row r="724" spans="1:3">
      <c r="A724" s="345" t="s">
        <v>8296</v>
      </c>
      <c r="B724" s="332">
        <v>20.08351</v>
      </c>
      <c r="C724" t="s">
        <v>10604</v>
      </c>
    </row>
    <row r="725" spans="1:3">
      <c r="A725" s="345" t="s">
        <v>9746</v>
      </c>
      <c r="B725" s="332">
        <v>13.638820000000001</v>
      </c>
      <c r="C725" t="s">
        <v>10605</v>
      </c>
    </row>
    <row r="726" spans="1:3">
      <c r="A726" s="345" t="s">
        <v>7680</v>
      </c>
      <c r="B726" s="332">
        <v>14.32075</v>
      </c>
      <c r="C726" t="s">
        <v>10606</v>
      </c>
    </row>
    <row r="727" spans="1:3">
      <c r="A727" s="345" t="s">
        <v>503</v>
      </c>
      <c r="B727" s="332">
        <v>25.05902</v>
      </c>
      <c r="C727" t="s">
        <v>10607</v>
      </c>
    </row>
    <row r="728" spans="1:3">
      <c r="A728" s="345" t="s">
        <v>7681</v>
      </c>
      <c r="B728" s="332">
        <v>35.961069999999999</v>
      </c>
      <c r="C728" t="s">
        <v>10607</v>
      </c>
    </row>
    <row r="729" spans="1:3">
      <c r="A729" s="345" t="s">
        <v>8297</v>
      </c>
      <c r="B729" s="332">
        <v>52.543410000000002</v>
      </c>
      <c r="C729" t="s">
        <v>10608</v>
      </c>
    </row>
    <row r="730" spans="1:3">
      <c r="A730" s="345" t="s">
        <v>8298</v>
      </c>
      <c r="B730" s="332">
        <v>52.177500000000002</v>
      </c>
      <c r="C730" t="s">
        <v>10609</v>
      </c>
    </row>
    <row r="731" spans="1:3">
      <c r="A731" s="345" t="s">
        <v>504</v>
      </c>
      <c r="B731" s="332">
        <v>95.05368</v>
      </c>
      <c r="C731" t="s">
        <v>10610</v>
      </c>
    </row>
    <row r="732" spans="1:3">
      <c r="A732" s="345" t="s">
        <v>7682</v>
      </c>
      <c r="B732" s="332">
        <v>109.03801</v>
      </c>
      <c r="C732" t="s">
        <v>10610</v>
      </c>
    </row>
    <row r="733" spans="1:3">
      <c r="A733" s="345" t="s">
        <v>8299</v>
      </c>
      <c r="B733" s="332">
        <v>30.177160000000001</v>
      </c>
      <c r="C733" t="s">
        <v>10611</v>
      </c>
    </row>
    <row r="734" spans="1:3">
      <c r="A734" s="345" t="s">
        <v>8300</v>
      </c>
      <c r="B734" s="332">
        <v>27.518699999999999</v>
      </c>
      <c r="C734" t="s">
        <v>10612</v>
      </c>
    </row>
    <row r="735" spans="1:3">
      <c r="A735" s="345" t="s">
        <v>505</v>
      </c>
      <c r="B735" s="332">
        <v>47.796219999999998</v>
      </c>
      <c r="C735" t="s">
        <v>10613</v>
      </c>
    </row>
    <row r="736" spans="1:3">
      <c r="A736" s="345" t="s">
        <v>7683</v>
      </c>
      <c r="B736" s="332">
        <v>58.897849999999998</v>
      </c>
      <c r="C736" t="s">
        <v>10614</v>
      </c>
    </row>
    <row r="737" spans="1:3">
      <c r="A737" s="345" t="s">
        <v>8301</v>
      </c>
      <c r="B737" s="332">
        <v>53.700980000000001</v>
      </c>
      <c r="C737" t="s">
        <v>18079</v>
      </c>
    </row>
    <row r="738" spans="1:3">
      <c r="A738" s="345" t="s">
        <v>506</v>
      </c>
      <c r="B738" s="332">
        <v>107.73181</v>
      </c>
      <c r="C738" t="s">
        <v>18080</v>
      </c>
    </row>
    <row r="739" spans="1:3">
      <c r="A739" s="345" t="s">
        <v>507</v>
      </c>
      <c r="B739" s="332">
        <v>20.355550000000001</v>
      </c>
      <c r="C739" t="s">
        <v>10615</v>
      </c>
    </row>
    <row r="740" spans="1:3">
      <c r="A740" s="345" t="s">
        <v>6742</v>
      </c>
      <c r="B740" s="332">
        <v>239.83823000000001</v>
      </c>
      <c r="C740" t="s">
        <v>10616</v>
      </c>
    </row>
    <row r="741" spans="1:3">
      <c r="A741" s="345" t="s">
        <v>508</v>
      </c>
      <c r="B741" s="332">
        <v>120.1313</v>
      </c>
      <c r="C741" t="s">
        <v>10617</v>
      </c>
    </row>
    <row r="742" spans="1:3">
      <c r="A742" s="345" t="s">
        <v>509</v>
      </c>
      <c r="B742" s="332">
        <v>114.65006</v>
      </c>
      <c r="C742" t="s">
        <v>10618</v>
      </c>
    </row>
    <row r="743" spans="1:3">
      <c r="A743" s="345" t="s">
        <v>6743</v>
      </c>
      <c r="B743" s="332">
        <v>103.90843</v>
      </c>
      <c r="C743" t="s">
        <v>10619</v>
      </c>
    </row>
    <row r="744" spans="1:3">
      <c r="A744" s="345" t="s">
        <v>510</v>
      </c>
      <c r="B744" s="332">
        <v>111.77378</v>
      </c>
      <c r="C744" t="s">
        <v>10620</v>
      </c>
    </row>
    <row r="745" spans="1:3">
      <c r="A745" s="345" t="s">
        <v>9364</v>
      </c>
      <c r="B745" s="332">
        <v>74.073809999999995</v>
      </c>
      <c r="C745" t="s">
        <v>10621</v>
      </c>
    </row>
    <row r="746" spans="1:3">
      <c r="A746" s="345" t="s">
        <v>7945</v>
      </c>
      <c r="B746" s="332">
        <v>62.16771</v>
      </c>
      <c r="C746" t="s">
        <v>10622</v>
      </c>
    </row>
    <row r="747" spans="1:3">
      <c r="A747" s="345" t="s">
        <v>6744</v>
      </c>
      <c r="B747" s="332">
        <v>184.76523</v>
      </c>
      <c r="C747" t="s">
        <v>10623</v>
      </c>
    </row>
    <row r="748" spans="1:3">
      <c r="A748" s="345" t="s">
        <v>6745</v>
      </c>
      <c r="B748" s="332">
        <v>184.76523</v>
      </c>
      <c r="C748" t="s">
        <v>10624</v>
      </c>
    </row>
    <row r="749" spans="1:3">
      <c r="A749" s="345" t="s">
        <v>511</v>
      </c>
      <c r="B749" s="332">
        <v>62.928669999999997</v>
      </c>
      <c r="C749" t="s">
        <v>10625</v>
      </c>
    </row>
    <row r="750" spans="1:3">
      <c r="A750" s="345" t="s">
        <v>512</v>
      </c>
      <c r="B750" s="332">
        <v>64.6511</v>
      </c>
      <c r="C750" t="s">
        <v>10626</v>
      </c>
    </row>
    <row r="751" spans="1:3">
      <c r="A751" s="345" t="s">
        <v>513</v>
      </c>
      <c r="B751" s="332">
        <v>278.79628000000002</v>
      </c>
      <c r="C751" t="s">
        <v>18081</v>
      </c>
    </row>
    <row r="752" spans="1:3">
      <c r="A752" s="345" t="s">
        <v>514</v>
      </c>
      <c r="B752" s="332">
        <v>383.55531999999999</v>
      </c>
      <c r="C752" t="s">
        <v>10627</v>
      </c>
    </row>
    <row r="753" spans="1:3">
      <c r="A753" s="345" t="s">
        <v>515</v>
      </c>
      <c r="B753" s="332">
        <v>235.16064</v>
      </c>
      <c r="C753" t="s">
        <v>10628</v>
      </c>
    </row>
    <row r="754" spans="1:3">
      <c r="A754" s="345" t="s">
        <v>18082</v>
      </c>
      <c r="B754" s="332">
        <v>0</v>
      </c>
      <c r="C754" t="s">
        <v>18083</v>
      </c>
    </row>
    <row r="755" spans="1:3">
      <c r="A755" s="345" t="s">
        <v>516</v>
      </c>
      <c r="B755" s="332">
        <v>269.42338000000001</v>
      </c>
      <c r="C755" t="s">
        <v>10629</v>
      </c>
    </row>
    <row r="756" spans="1:3">
      <c r="A756" s="345" t="s">
        <v>517</v>
      </c>
      <c r="B756" s="332">
        <v>247.86998</v>
      </c>
      <c r="C756" t="s">
        <v>10630</v>
      </c>
    </row>
    <row r="757" spans="1:3">
      <c r="A757" s="345" t="s">
        <v>518</v>
      </c>
      <c r="B757" s="332">
        <v>97.005510000000001</v>
      </c>
      <c r="C757" t="s">
        <v>10631</v>
      </c>
    </row>
    <row r="758" spans="1:3">
      <c r="A758" s="345" t="s">
        <v>7946</v>
      </c>
      <c r="B758" s="332">
        <v>110.4893</v>
      </c>
      <c r="C758" t="s">
        <v>10632</v>
      </c>
    </row>
    <row r="759" spans="1:3">
      <c r="A759" s="345" t="s">
        <v>519</v>
      </c>
      <c r="B759" s="332">
        <v>94.909270000000006</v>
      </c>
      <c r="C759" t="s">
        <v>10633</v>
      </c>
    </row>
    <row r="760" spans="1:3">
      <c r="A760" s="345" t="s">
        <v>7947</v>
      </c>
      <c r="B760" s="332">
        <v>128.74431999999999</v>
      </c>
      <c r="C760" t="s">
        <v>10634</v>
      </c>
    </row>
    <row r="761" spans="1:3">
      <c r="A761" s="345" t="s">
        <v>520</v>
      </c>
      <c r="B761" s="332">
        <v>111.8587</v>
      </c>
      <c r="C761" t="s">
        <v>10635</v>
      </c>
    </row>
    <row r="762" spans="1:3">
      <c r="A762" s="345" t="s">
        <v>521</v>
      </c>
      <c r="B762" s="332">
        <v>120.1313</v>
      </c>
      <c r="C762" t="s">
        <v>10636</v>
      </c>
    </row>
    <row r="763" spans="1:3">
      <c r="A763" s="345" t="s">
        <v>522</v>
      </c>
      <c r="B763" s="332">
        <v>114.65006</v>
      </c>
      <c r="C763" t="s">
        <v>10637</v>
      </c>
    </row>
    <row r="764" spans="1:3">
      <c r="A764" s="345" t="s">
        <v>6746</v>
      </c>
      <c r="B764" s="332">
        <v>103.90843</v>
      </c>
      <c r="C764" t="s">
        <v>10638</v>
      </c>
    </row>
    <row r="765" spans="1:3">
      <c r="A765" s="345" t="s">
        <v>7948</v>
      </c>
      <c r="B765" s="332">
        <v>136.74773999999999</v>
      </c>
      <c r="C765" t="s">
        <v>10632</v>
      </c>
    </row>
    <row r="766" spans="1:3">
      <c r="A766" s="345" t="s">
        <v>523</v>
      </c>
      <c r="B766" s="332">
        <v>101.18796</v>
      </c>
      <c r="C766" t="s">
        <v>10639</v>
      </c>
    </row>
    <row r="767" spans="1:3">
      <c r="A767" s="345" t="s">
        <v>7949</v>
      </c>
      <c r="B767" s="332">
        <v>127.27551</v>
      </c>
      <c r="C767" t="s">
        <v>10640</v>
      </c>
    </row>
    <row r="768" spans="1:3">
      <c r="A768" s="345" t="s">
        <v>524</v>
      </c>
      <c r="B768" s="332">
        <v>263.94574</v>
      </c>
      <c r="C768" t="s">
        <v>10641</v>
      </c>
    </row>
    <row r="769" spans="1:3">
      <c r="A769" s="345" t="s">
        <v>7950</v>
      </c>
      <c r="B769" s="332">
        <v>100.99402000000001</v>
      </c>
      <c r="C769" t="s">
        <v>10642</v>
      </c>
    </row>
    <row r="770" spans="1:3">
      <c r="A770" s="345" t="s">
        <v>7951</v>
      </c>
      <c r="B770" s="332">
        <v>62.16771</v>
      </c>
      <c r="C770" t="s">
        <v>10643</v>
      </c>
    </row>
    <row r="771" spans="1:3">
      <c r="A771" s="345" t="s">
        <v>7952</v>
      </c>
      <c r="B771" s="332">
        <v>300.60230999999999</v>
      </c>
      <c r="C771" t="s">
        <v>10644</v>
      </c>
    </row>
    <row r="772" spans="1:3">
      <c r="A772" s="345" t="s">
        <v>7953</v>
      </c>
      <c r="B772" s="332">
        <v>278.36405000000002</v>
      </c>
      <c r="C772" t="s">
        <v>10645</v>
      </c>
    </row>
    <row r="773" spans="1:3">
      <c r="A773" s="345" t="s">
        <v>525</v>
      </c>
      <c r="B773" s="332">
        <v>200.19118</v>
      </c>
      <c r="C773" t="s">
        <v>10646</v>
      </c>
    </row>
    <row r="774" spans="1:3">
      <c r="A774" s="345" t="s">
        <v>526</v>
      </c>
      <c r="B774" s="332">
        <v>250.23931999999999</v>
      </c>
      <c r="C774" t="s">
        <v>10647</v>
      </c>
    </row>
    <row r="775" spans="1:3">
      <c r="A775" s="345" t="s">
        <v>527</v>
      </c>
      <c r="B775" s="332">
        <v>250.23931999999999</v>
      </c>
      <c r="C775" t="s">
        <v>10648</v>
      </c>
    </row>
    <row r="776" spans="1:3">
      <c r="A776" s="345" t="s">
        <v>528</v>
      </c>
      <c r="B776" s="332">
        <v>240.71239</v>
      </c>
      <c r="C776" t="s">
        <v>10649</v>
      </c>
    </row>
    <row r="777" spans="1:3">
      <c r="A777" s="345" t="s">
        <v>9702</v>
      </c>
      <c r="B777" s="332">
        <v>279.67261000000002</v>
      </c>
      <c r="C777" t="s">
        <v>10650</v>
      </c>
    </row>
    <row r="778" spans="1:3">
      <c r="A778" s="345" t="s">
        <v>529</v>
      </c>
      <c r="B778" s="332">
        <v>62.928669999999997</v>
      </c>
      <c r="C778" t="s">
        <v>10651</v>
      </c>
    </row>
    <row r="779" spans="1:3">
      <c r="A779" s="345" t="s">
        <v>530</v>
      </c>
      <c r="B779" s="332">
        <v>64.6511</v>
      </c>
      <c r="C779" t="s">
        <v>10652</v>
      </c>
    </row>
    <row r="780" spans="1:3">
      <c r="A780" s="345" t="s">
        <v>531</v>
      </c>
      <c r="B780" s="332">
        <v>374.53510999999997</v>
      </c>
      <c r="C780" t="s">
        <v>18084</v>
      </c>
    </row>
    <row r="781" spans="1:3">
      <c r="A781" s="345" t="s">
        <v>532</v>
      </c>
      <c r="B781" s="332">
        <v>278.79628000000002</v>
      </c>
      <c r="C781" t="s">
        <v>18085</v>
      </c>
    </row>
    <row r="782" spans="1:3">
      <c r="A782" s="345" t="s">
        <v>533</v>
      </c>
      <c r="B782" s="332">
        <v>98.472890000000007</v>
      </c>
      <c r="C782" t="s">
        <v>10173</v>
      </c>
    </row>
    <row r="783" spans="1:3">
      <c r="A783" s="345" t="s">
        <v>534</v>
      </c>
      <c r="B783" s="332">
        <v>121.13795</v>
      </c>
      <c r="C783" t="s">
        <v>10653</v>
      </c>
    </row>
    <row r="784" spans="1:3">
      <c r="A784" s="345" t="s">
        <v>535</v>
      </c>
      <c r="B784" s="332">
        <v>245.95318</v>
      </c>
      <c r="C784" t="s">
        <v>10654</v>
      </c>
    </row>
    <row r="785" spans="1:3">
      <c r="A785" s="345" t="s">
        <v>536</v>
      </c>
      <c r="B785" s="332">
        <v>43.078800000000001</v>
      </c>
      <c r="C785" t="s">
        <v>10655</v>
      </c>
    </row>
    <row r="786" spans="1:3">
      <c r="A786" s="345" t="s">
        <v>537</v>
      </c>
      <c r="B786" s="332">
        <v>282.40235000000001</v>
      </c>
      <c r="C786" t="s">
        <v>10656</v>
      </c>
    </row>
    <row r="787" spans="1:3">
      <c r="A787" s="345" t="s">
        <v>538</v>
      </c>
      <c r="B787" s="332">
        <v>328.47584999999998</v>
      </c>
      <c r="C787" t="s">
        <v>18086</v>
      </c>
    </row>
    <row r="788" spans="1:3">
      <c r="A788" s="345" t="s">
        <v>539</v>
      </c>
      <c r="B788" s="332">
        <v>302.19805000000002</v>
      </c>
      <c r="C788" t="s">
        <v>10657</v>
      </c>
    </row>
    <row r="789" spans="1:3">
      <c r="A789" s="345" t="s">
        <v>540</v>
      </c>
      <c r="B789" s="332">
        <v>125.97046</v>
      </c>
      <c r="C789" t="s">
        <v>10658</v>
      </c>
    </row>
    <row r="790" spans="1:3">
      <c r="A790" s="345" t="s">
        <v>7954</v>
      </c>
      <c r="B790" s="332">
        <v>143.52217999999999</v>
      </c>
      <c r="C790" t="s">
        <v>10659</v>
      </c>
    </row>
    <row r="791" spans="1:3">
      <c r="A791" s="345" t="s">
        <v>541</v>
      </c>
      <c r="B791" s="332">
        <v>159.92815999999999</v>
      </c>
      <c r="C791" t="s">
        <v>10660</v>
      </c>
    </row>
    <row r="792" spans="1:3">
      <c r="A792" s="345" t="s">
        <v>7955</v>
      </c>
      <c r="B792" s="332">
        <v>152.09514999999999</v>
      </c>
      <c r="C792" t="s">
        <v>10661</v>
      </c>
    </row>
    <row r="793" spans="1:3">
      <c r="A793" s="345" t="s">
        <v>542</v>
      </c>
      <c r="B793" s="332">
        <v>155.97076999999999</v>
      </c>
      <c r="C793" t="s">
        <v>10662</v>
      </c>
    </row>
    <row r="794" spans="1:3">
      <c r="A794" s="345" t="s">
        <v>543</v>
      </c>
      <c r="B794" s="332">
        <v>149.14524</v>
      </c>
      <c r="C794" t="s">
        <v>10663</v>
      </c>
    </row>
    <row r="795" spans="1:3">
      <c r="A795" s="345" t="s">
        <v>6747</v>
      </c>
      <c r="B795" s="332">
        <v>135.07244</v>
      </c>
      <c r="C795" t="s">
        <v>10664</v>
      </c>
    </row>
    <row r="796" spans="1:3">
      <c r="A796" s="345" t="s">
        <v>7956</v>
      </c>
      <c r="B796" s="332">
        <v>177.93394000000001</v>
      </c>
      <c r="C796" t="s">
        <v>10665</v>
      </c>
    </row>
    <row r="797" spans="1:3">
      <c r="A797" s="345" t="s">
        <v>544</v>
      </c>
      <c r="B797" s="332">
        <v>145.01822999999999</v>
      </c>
      <c r="C797" t="s">
        <v>10666</v>
      </c>
    </row>
    <row r="798" spans="1:3">
      <c r="A798" s="345" t="s">
        <v>7957</v>
      </c>
      <c r="B798" s="332">
        <v>165.3143</v>
      </c>
      <c r="C798" t="s">
        <v>10667</v>
      </c>
    </row>
    <row r="799" spans="1:3">
      <c r="A799" s="345" t="s">
        <v>545</v>
      </c>
      <c r="B799" s="332">
        <v>315.31614000000002</v>
      </c>
      <c r="C799" t="s">
        <v>10668</v>
      </c>
    </row>
    <row r="800" spans="1:3">
      <c r="A800" s="345" t="s">
        <v>7958</v>
      </c>
      <c r="B800" s="332">
        <v>121.86150000000001</v>
      </c>
      <c r="C800" t="s">
        <v>10669</v>
      </c>
    </row>
    <row r="801" spans="1:3">
      <c r="A801" s="345" t="s">
        <v>7959</v>
      </c>
      <c r="B801" s="332">
        <v>361.79248000000001</v>
      </c>
      <c r="C801" t="s">
        <v>10670</v>
      </c>
    </row>
    <row r="802" spans="1:3">
      <c r="A802" s="345" t="s">
        <v>7960</v>
      </c>
      <c r="B802" s="332">
        <v>351.07056</v>
      </c>
      <c r="C802" t="s">
        <v>10671</v>
      </c>
    </row>
    <row r="803" spans="1:3">
      <c r="A803" s="345" t="s">
        <v>7961</v>
      </c>
      <c r="B803" s="332">
        <v>338.21571999999998</v>
      </c>
      <c r="C803" t="s">
        <v>10672</v>
      </c>
    </row>
    <row r="804" spans="1:3">
      <c r="A804" s="345" t="s">
        <v>546</v>
      </c>
      <c r="B804" s="332">
        <v>246.80862999999999</v>
      </c>
      <c r="C804" t="s">
        <v>10673</v>
      </c>
    </row>
    <row r="805" spans="1:3">
      <c r="A805" s="345" t="s">
        <v>547</v>
      </c>
      <c r="B805" s="332">
        <v>307.57330999999999</v>
      </c>
      <c r="C805" t="s">
        <v>10674</v>
      </c>
    </row>
    <row r="806" spans="1:3">
      <c r="A806" s="345" t="s">
        <v>548</v>
      </c>
      <c r="B806" s="332">
        <v>307.57330999999999</v>
      </c>
      <c r="C806" t="s">
        <v>10675</v>
      </c>
    </row>
    <row r="807" spans="1:3">
      <c r="A807" s="345" t="s">
        <v>549</v>
      </c>
      <c r="B807" s="332">
        <v>284.99256000000003</v>
      </c>
      <c r="C807" t="s">
        <v>10676</v>
      </c>
    </row>
    <row r="808" spans="1:3">
      <c r="A808" s="345" t="s">
        <v>550</v>
      </c>
      <c r="B808" s="332">
        <v>78.892420000000001</v>
      </c>
      <c r="C808" t="s">
        <v>10677</v>
      </c>
    </row>
    <row r="809" spans="1:3">
      <c r="A809" s="345" t="s">
        <v>551</v>
      </c>
      <c r="B809" s="332">
        <v>81.619519999999994</v>
      </c>
      <c r="C809" t="s">
        <v>18087</v>
      </c>
    </row>
    <row r="810" spans="1:3">
      <c r="A810" s="345" t="s">
        <v>552</v>
      </c>
      <c r="B810" s="332">
        <v>350.36493999999999</v>
      </c>
      <c r="C810" t="s">
        <v>18088</v>
      </c>
    </row>
    <row r="811" spans="1:3">
      <c r="A811" s="345" t="s">
        <v>553</v>
      </c>
      <c r="B811" s="332">
        <v>262.98676999999998</v>
      </c>
      <c r="C811" t="s">
        <v>10678</v>
      </c>
    </row>
    <row r="812" spans="1:3">
      <c r="A812" s="345" t="s">
        <v>554</v>
      </c>
      <c r="B812" s="332">
        <v>402.22226999999998</v>
      </c>
      <c r="C812" t="s">
        <v>10679</v>
      </c>
    </row>
    <row r="813" spans="1:3">
      <c r="A813" s="345" t="s">
        <v>555</v>
      </c>
      <c r="B813" s="332">
        <v>127.91692</v>
      </c>
      <c r="C813" t="s">
        <v>10680</v>
      </c>
    </row>
    <row r="814" spans="1:3">
      <c r="A814" s="345" t="s">
        <v>556</v>
      </c>
      <c r="B814" s="332">
        <v>157.63818000000001</v>
      </c>
      <c r="C814" t="s">
        <v>10681</v>
      </c>
    </row>
    <row r="815" spans="1:3">
      <c r="A815" s="345" t="s">
        <v>557</v>
      </c>
      <c r="B815" s="332">
        <v>126.32819000000001</v>
      </c>
      <c r="C815" t="s">
        <v>10682</v>
      </c>
    </row>
    <row r="816" spans="1:3">
      <c r="A816" s="345" t="s">
        <v>558</v>
      </c>
      <c r="B816" s="332">
        <v>56.660130000000002</v>
      </c>
      <c r="C816" t="s">
        <v>10683</v>
      </c>
    </row>
    <row r="817" spans="1:3">
      <c r="A817" s="345" t="s">
        <v>6748</v>
      </c>
      <c r="B817" s="332">
        <v>577.49645999999996</v>
      </c>
      <c r="C817" t="s">
        <v>10684</v>
      </c>
    </row>
    <row r="818" spans="1:3">
      <c r="A818" s="345" t="s">
        <v>6749</v>
      </c>
      <c r="B818" s="332">
        <v>577.49645999999996</v>
      </c>
      <c r="C818" t="s">
        <v>10685</v>
      </c>
    </row>
    <row r="819" spans="1:3">
      <c r="A819" s="345" t="s">
        <v>559</v>
      </c>
      <c r="B819" s="332">
        <v>25.599489999999999</v>
      </c>
      <c r="C819" t="s">
        <v>10686</v>
      </c>
    </row>
    <row r="820" spans="1:3">
      <c r="A820" s="345" t="s">
        <v>560</v>
      </c>
      <c r="B820" s="332">
        <v>131.97494</v>
      </c>
      <c r="C820" t="s">
        <v>10687</v>
      </c>
    </row>
    <row r="821" spans="1:3">
      <c r="A821" s="345" t="s">
        <v>17105</v>
      </c>
      <c r="B821" s="332">
        <v>149.96261000000001</v>
      </c>
      <c r="C821" t="s">
        <v>17106</v>
      </c>
    </row>
    <row r="822" spans="1:3">
      <c r="A822" s="345" t="s">
        <v>561</v>
      </c>
      <c r="B822" s="332">
        <v>112.84941999999999</v>
      </c>
      <c r="C822" t="s">
        <v>10688</v>
      </c>
    </row>
    <row r="823" spans="1:3">
      <c r="A823" s="345" t="s">
        <v>562</v>
      </c>
      <c r="B823" s="332">
        <v>84.296009999999995</v>
      </c>
      <c r="C823" t="s">
        <v>10689</v>
      </c>
    </row>
    <row r="824" spans="1:3">
      <c r="A824" s="345" t="s">
        <v>563</v>
      </c>
      <c r="B824" s="332">
        <v>87.374319999999997</v>
      </c>
      <c r="C824" t="s">
        <v>10690</v>
      </c>
    </row>
    <row r="825" spans="1:3">
      <c r="A825" s="345" t="s">
        <v>564</v>
      </c>
      <c r="B825" s="332">
        <v>353.90685999999999</v>
      </c>
      <c r="C825" t="s">
        <v>10691</v>
      </c>
    </row>
    <row r="826" spans="1:3">
      <c r="A826" s="345" t="s">
        <v>565</v>
      </c>
      <c r="B826" s="332">
        <v>281.91154999999998</v>
      </c>
      <c r="C826" t="s">
        <v>10692</v>
      </c>
    </row>
    <row r="827" spans="1:3">
      <c r="A827" s="345" t="s">
        <v>566</v>
      </c>
      <c r="B827" s="332">
        <v>386.26940000000002</v>
      </c>
      <c r="C827" t="s">
        <v>10693</v>
      </c>
    </row>
    <row r="828" spans="1:3">
      <c r="A828" s="345" t="s">
        <v>567</v>
      </c>
      <c r="B828" s="332">
        <v>131.97494</v>
      </c>
      <c r="C828" t="s">
        <v>10694</v>
      </c>
    </row>
    <row r="829" spans="1:3">
      <c r="A829" s="345" t="s">
        <v>568</v>
      </c>
      <c r="B829" s="332">
        <v>111.56824</v>
      </c>
      <c r="C829" t="s">
        <v>10695</v>
      </c>
    </row>
    <row r="830" spans="1:3">
      <c r="A830" s="345" t="s">
        <v>569</v>
      </c>
      <c r="B830" s="332">
        <v>84.296009999999995</v>
      </c>
      <c r="C830" t="s">
        <v>10696</v>
      </c>
    </row>
    <row r="831" spans="1:3">
      <c r="A831" s="345" t="s">
        <v>570</v>
      </c>
      <c r="B831" s="332">
        <v>87.374319999999997</v>
      </c>
      <c r="C831" t="s">
        <v>10697</v>
      </c>
    </row>
    <row r="832" spans="1:3">
      <c r="A832" s="345" t="s">
        <v>571</v>
      </c>
      <c r="B832" s="332">
        <v>353.90685999999999</v>
      </c>
      <c r="C832" t="s">
        <v>18089</v>
      </c>
    </row>
    <row r="833" spans="1:3">
      <c r="A833" s="345" t="s">
        <v>572</v>
      </c>
      <c r="B833" s="332">
        <v>281.91154999999998</v>
      </c>
      <c r="C833" t="s">
        <v>10698</v>
      </c>
    </row>
    <row r="834" spans="1:3">
      <c r="A834" s="345" t="s">
        <v>573</v>
      </c>
      <c r="B834" s="332">
        <v>332.54969</v>
      </c>
      <c r="C834" t="s">
        <v>10699</v>
      </c>
    </row>
    <row r="835" spans="1:3">
      <c r="A835" s="345" t="s">
        <v>574</v>
      </c>
      <c r="B835" s="332">
        <v>267.30340999999999</v>
      </c>
      <c r="C835" t="s">
        <v>10700</v>
      </c>
    </row>
    <row r="836" spans="1:3">
      <c r="A836" s="345" t="s">
        <v>575</v>
      </c>
      <c r="B836" s="332">
        <v>405.18653999999998</v>
      </c>
      <c r="C836" t="s">
        <v>10701</v>
      </c>
    </row>
    <row r="837" spans="1:3">
      <c r="A837" s="345" t="s">
        <v>8302</v>
      </c>
      <c r="B837" s="332">
        <v>105.20302</v>
      </c>
      <c r="C837" t="s">
        <v>10702</v>
      </c>
    </row>
    <row r="838" spans="1:3">
      <c r="A838" s="345" t="s">
        <v>576</v>
      </c>
      <c r="B838" s="332">
        <v>109.92905</v>
      </c>
      <c r="C838" t="s">
        <v>10703</v>
      </c>
    </row>
    <row r="839" spans="1:3">
      <c r="A839" s="345" t="s">
        <v>8303</v>
      </c>
      <c r="B839" s="332">
        <v>130.9186</v>
      </c>
      <c r="C839" t="s">
        <v>10704</v>
      </c>
    </row>
    <row r="840" spans="1:3">
      <c r="A840" s="345" t="s">
        <v>577</v>
      </c>
      <c r="B840" s="332">
        <v>183.75629000000001</v>
      </c>
      <c r="C840" t="s">
        <v>18090</v>
      </c>
    </row>
    <row r="841" spans="1:3">
      <c r="A841" s="345" t="s">
        <v>6750</v>
      </c>
      <c r="B841" s="332">
        <v>90.368840000000006</v>
      </c>
      <c r="C841" t="s">
        <v>10705</v>
      </c>
    </row>
    <row r="842" spans="1:3">
      <c r="A842" s="345" t="s">
        <v>6751</v>
      </c>
      <c r="B842" s="332">
        <v>98.480369999999994</v>
      </c>
      <c r="C842" t="s">
        <v>10706</v>
      </c>
    </row>
    <row r="843" spans="1:3">
      <c r="A843" s="345" t="s">
        <v>6752</v>
      </c>
      <c r="B843" s="332">
        <v>154.01128</v>
      </c>
      <c r="C843" t="s">
        <v>10707</v>
      </c>
    </row>
    <row r="844" spans="1:3">
      <c r="A844" s="345" t="s">
        <v>9098</v>
      </c>
      <c r="B844" s="332">
        <v>146.09258</v>
      </c>
      <c r="C844" t="s">
        <v>10708</v>
      </c>
    </row>
    <row r="845" spans="1:3">
      <c r="A845" s="345" t="s">
        <v>8304</v>
      </c>
      <c r="B845" s="332">
        <v>147.16893999999999</v>
      </c>
      <c r="C845" t="s">
        <v>10709</v>
      </c>
    </row>
    <row r="846" spans="1:3">
      <c r="A846" s="345" t="s">
        <v>578</v>
      </c>
      <c r="B846" s="332">
        <v>187.98061999999999</v>
      </c>
      <c r="C846" t="s">
        <v>10710</v>
      </c>
    </row>
    <row r="847" spans="1:3">
      <c r="A847" s="345" t="s">
        <v>6753</v>
      </c>
      <c r="B847" s="332">
        <v>232.12817999999999</v>
      </c>
      <c r="C847" t="s">
        <v>10711</v>
      </c>
    </row>
    <row r="848" spans="1:3">
      <c r="A848" s="345" t="s">
        <v>579</v>
      </c>
      <c r="B848" s="332">
        <v>247.64864</v>
      </c>
      <c r="C848" t="s">
        <v>10712</v>
      </c>
    </row>
    <row r="849" spans="1:3">
      <c r="A849" s="345" t="s">
        <v>580</v>
      </c>
      <c r="B849" s="332">
        <v>202.11393000000001</v>
      </c>
      <c r="C849" t="s">
        <v>18091</v>
      </c>
    </row>
    <row r="850" spans="1:3">
      <c r="A850" s="345" t="s">
        <v>9819</v>
      </c>
      <c r="B850" s="332">
        <v>124.98408000000001</v>
      </c>
      <c r="C850" t="s">
        <v>18092</v>
      </c>
    </row>
    <row r="851" spans="1:3">
      <c r="A851" s="345" t="s">
        <v>581</v>
      </c>
      <c r="B851" s="332">
        <v>158.41803999999999</v>
      </c>
      <c r="C851" t="s">
        <v>18093</v>
      </c>
    </row>
    <row r="852" spans="1:3">
      <c r="A852" s="345" t="s">
        <v>582</v>
      </c>
      <c r="B852" s="332">
        <v>211.19747000000001</v>
      </c>
      <c r="C852" t="s">
        <v>18094</v>
      </c>
    </row>
    <row r="853" spans="1:3">
      <c r="A853" s="345" t="s">
        <v>583</v>
      </c>
      <c r="B853" s="332">
        <v>221.74838</v>
      </c>
      <c r="C853" t="s">
        <v>10713</v>
      </c>
    </row>
    <row r="854" spans="1:3">
      <c r="A854" s="345" t="s">
        <v>584</v>
      </c>
      <c r="B854" s="332">
        <v>221.74838</v>
      </c>
      <c r="C854" t="s">
        <v>18095</v>
      </c>
    </row>
    <row r="855" spans="1:3">
      <c r="A855" s="345" t="s">
        <v>9365</v>
      </c>
      <c r="B855" s="332">
        <v>135.60346999999999</v>
      </c>
      <c r="C855" t="s">
        <v>10714</v>
      </c>
    </row>
    <row r="856" spans="1:3">
      <c r="A856" s="345" t="s">
        <v>9366</v>
      </c>
      <c r="B856" s="332">
        <v>135.60346999999999</v>
      </c>
      <c r="C856" t="s">
        <v>10715</v>
      </c>
    </row>
    <row r="857" spans="1:3">
      <c r="A857" s="345" t="s">
        <v>8305</v>
      </c>
      <c r="B857" s="332">
        <v>105.20302</v>
      </c>
      <c r="C857" t="s">
        <v>10716</v>
      </c>
    </row>
    <row r="858" spans="1:3">
      <c r="A858" s="345" t="s">
        <v>9747</v>
      </c>
      <c r="B858" s="332">
        <v>129.55474000000001</v>
      </c>
      <c r="C858" t="s">
        <v>18096</v>
      </c>
    </row>
    <row r="859" spans="1:3">
      <c r="A859" s="345" t="s">
        <v>7684</v>
      </c>
      <c r="B859" s="332">
        <v>130.9186</v>
      </c>
      <c r="C859" t="s">
        <v>10717</v>
      </c>
    </row>
    <row r="860" spans="1:3">
      <c r="A860" s="345" t="s">
        <v>585</v>
      </c>
      <c r="B860" s="332">
        <v>183.75629000000001</v>
      </c>
      <c r="C860" t="s">
        <v>18097</v>
      </c>
    </row>
    <row r="861" spans="1:3">
      <c r="A861" s="345" t="s">
        <v>9367</v>
      </c>
      <c r="B861" s="332">
        <v>152.13038</v>
      </c>
      <c r="C861" t="s">
        <v>10718</v>
      </c>
    </row>
    <row r="862" spans="1:3">
      <c r="A862" s="345" t="s">
        <v>7685</v>
      </c>
      <c r="B862" s="332">
        <v>232.09652</v>
      </c>
      <c r="C862" t="s">
        <v>10719</v>
      </c>
    </row>
    <row r="863" spans="1:3">
      <c r="A863" s="345" t="s">
        <v>18098</v>
      </c>
      <c r="B863" s="332">
        <v>0</v>
      </c>
      <c r="C863" t="s">
        <v>18099</v>
      </c>
    </row>
    <row r="864" spans="1:3">
      <c r="A864" s="345" t="s">
        <v>9099</v>
      </c>
      <c r="B864" s="332">
        <v>146.09258</v>
      </c>
      <c r="C864" t="s">
        <v>10720</v>
      </c>
    </row>
    <row r="865" spans="1:3">
      <c r="A865" s="345" t="s">
        <v>8306</v>
      </c>
      <c r="B865" s="332">
        <v>147.16893999999999</v>
      </c>
      <c r="C865" t="s">
        <v>10721</v>
      </c>
    </row>
    <row r="866" spans="1:3">
      <c r="A866" s="345" t="s">
        <v>586</v>
      </c>
      <c r="B866" s="332">
        <v>191.54336000000001</v>
      </c>
      <c r="C866" t="s">
        <v>10722</v>
      </c>
    </row>
    <row r="867" spans="1:3">
      <c r="A867" s="345" t="s">
        <v>9368</v>
      </c>
      <c r="B867" s="332">
        <v>148.09662</v>
      </c>
      <c r="C867" t="s">
        <v>10723</v>
      </c>
    </row>
    <row r="868" spans="1:3">
      <c r="A868" s="345" t="s">
        <v>587</v>
      </c>
      <c r="B868" s="332">
        <v>182.34746000000001</v>
      </c>
      <c r="C868" t="s">
        <v>10724</v>
      </c>
    </row>
    <row r="869" spans="1:3">
      <c r="A869" s="345" t="s">
        <v>8307</v>
      </c>
      <c r="B869" s="332">
        <v>120.70914999999999</v>
      </c>
      <c r="C869" t="s">
        <v>10725</v>
      </c>
    </row>
    <row r="870" spans="1:3">
      <c r="A870" s="345" t="s">
        <v>588</v>
      </c>
      <c r="B870" s="332">
        <v>202.32677000000001</v>
      </c>
      <c r="C870" t="s">
        <v>10724</v>
      </c>
    </row>
    <row r="871" spans="1:3">
      <c r="A871" s="345" t="s">
        <v>589</v>
      </c>
      <c r="B871" s="332">
        <v>232.12876</v>
      </c>
      <c r="C871" t="s">
        <v>10726</v>
      </c>
    </row>
    <row r="872" spans="1:3">
      <c r="A872" s="345" t="s">
        <v>590</v>
      </c>
      <c r="B872" s="332">
        <v>247.64864</v>
      </c>
      <c r="C872" t="s">
        <v>10727</v>
      </c>
    </row>
    <row r="873" spans="1:3">
      <c r="A873" s="345" t="s">
        <v>591</v>
      </c>
      <c r="B873" s="332">
        <v>222.85839999999999</v>
      </c>
      <c r="C873" t="s">
        <v>10728</v>
      </c>
    </row>
    <row r="874" spans="1:3">
      <c r="A874" s="345" t="s">
        <v>9369</v>
      </c>
      <c r="B874" s="332">
        <v>222.85839999999999</v>
      </c>
      <c r="C874" t="s">
        <v>10729</v>
      </c>
    </row>
    <row r="875" spans="1:3">
      <c r="A875" s="345" t="s">
        <v>592</v>
      </c>
      <c r="B875" s="332">
        <v>194.18096</v>
      </c>
      <c r="C875" t="s">
        <v>10730</v>
      </c>
    </row>
    <row r="876" spans="1:3">
      <c r="A876" s="345" t="s">
        <v>7962</v>
      </c>
      <c r="B876" s="332">
        <v>135.75856999999999</v>
      </c>
      <c r="C876" t="s">
        <v>10731</v>
      </c>
    </row>
    <row r="877" spans="1:3">
      <c r="A877" s="345" t="s">
        <v>7963</v>
      </c>
      <c r="B877" s="332">
        <v>133.09075999999999</v>
      </c>
      <c r="C877" t="s">
        <v>10732</v>
      </c>
    </row>
    <row r="878" spans="1:3">
      <c r="A878" s="345" t="s">
        <v>7964</v>
      </c>
      <c r="B878" s="332">
        <v>131.23328000000001</v>
      </c>
      <c r="C878" t="s">
        <v>10733</v>
      </c>
    </row>
    <row r="879" spans="1:3">
      <c r="A879" s="345" t="s">
        <v>593</v>
      </c>
      <c r="B879" s="332">
        <v>185.59461999999999</v>
      </c>
      <c r="C879" t="s">
        <v>10734</v>
      </c>
    </row>
    <row r="880" spans="1:3">
      <c r="A880" s="345" t="s">
        <v>594</v>
      </c>
      <c r="B880" s="332">
        <v>136.08922999999999</v>
      </c>
      <c r="C880" t="s">
        <v>10735</v>
      </c>
    </row>
    <row r="881" spans="1:3">
      <c r="A881" s="345" t="s">
        <v>7965</v>
      </c>
      <c r="B881" s="332">
        <v>145.98016000000001</v>
      </c>
      <c r="C881" t="s">
        <v>10736</v>
      </c>
    </row>
    <row r="882" spans="1:3">
      <c r="A882" s="345" t="s">
        <v>7966</v>
      </c>
      <c r="B882" s="332">
        <v>145.98016000000001</v>
      </c>
      <c r="C882" t="s">
        <v>10737</v>
      </c>
    </row>
    <row r="883" spans="1:3">
      <c r="A883" s="345" t="s">
        <v>7967</v>
      </c>
      <c r="B883" s="332">
        <v>145.98016000000001</v>
      </c>
      <c r="C883" t="s">
        <v>10738</v>
      </c>
    </row>
    <row r="884" spans="1:3">
      <c r="A884" s="345" t="s">
        <v>7968</v>
      </c>
      <c r="B884" s="332">
        <v>165.70398</v>
      </c>
      <c r="C884" t="s">
        <v>10328</v>
      </c>
    </row>
    <row r="885" spans="1:3">
      <c r="A885" s="345" t="s">
        <v>595</v>
      </c>
      <c r="B885" s="332">
        <v>158.41803999999999</v>
      </c>
      <c r="C885" t="s">
        <v>18100</v>
      </c>
    </row>
    <row r="886" spans="1:3">
      <c r="A886" s="345" t="s">
        <v>596</v>
      </c>
      <c r="B886" s="332">
        <v>174.35558</v>
      </c>
      <c r="C886" t="s">
        <v>10728</v>
      </c>
    </row>
    <row r="887" spans="1:3">
      <c r="A887" s="345" t="s">
        <v>9370</v>
      </c>
      <c r="B887" s="332">
        <v>174.35558</v>
      </c>
      <c r="C887" t="s">
        <v>10739</v>
      </c>
    </row>
    <row r="888" spans="1:3">
      <c r="A888" s="345" t="s">
        <v>9173</v>
      </c>
      <c r="B888" s="332">
        <v>199.76201</v>
      </c>
      <c r="C888" t="s">
        <v>10740</v>
      </c>
    </row>
    <row r="889" spans="1:3">
      <c r="A889" s="345" t="s">
        <v>597</v>
      </c>
      <c r="B889" s="332">
        <v>211.19747000000001</v>
      </c>
      <c r="C889" t="s">
        <v>18101</v>
      </c>
    </row>
    <row r="890" spans="1:3">
      <c r="A890" s="345" t="s">
        <v>598</v>
      </c>
      <c r="B890" s="332">
        <v>221.74838</v>
      </c>
      <c r="C890" t="s">
        <v>10741</v>
      </c>
    </row>
    <row r="891" spans="1:3">
      <c r="A891" s="345" t="s">
        <v>599</v>
      </c>
      <c r="B891" s="332">
        <v>221.74838</v>
      </c>
      <c r="C891" t="s">
        <v>18102</v>
      </c>
    </row>
    <row r="892" spans="1:3">
      <c r="A892" s="345" t="s">
        <v>18103</v>
      </c>
      <c r="B892" s="332">
        <v>0</v>
      </c>
      <c r="C892" t="s">
        <v>18104</v>
      </c>
    </row>
    <row r="893" spans="1:3">
      <c r="A893" s="345" t="s">
        <v>18105</v>
      </c>
      <c r="B893" s="332">
        <v>0</v>
      </c>
      <c r="C893" t="s">
        <v>18106</v>
      </c>
    </row>
    <row r="894" spans="1:3">
      <c r="A894" s="345" t="s">
        <v>18107</v>
      </c>
      <c r="B894" s="332">
        <v>0</v>
      </c>
      <c r="C894" t="s">
        <v>18108</v>
      </c>
    </row>
    <row r="895" spans="1:3">
      <c r="A895" s="345" t="s">
        <v>600</v>
      </c>
      <c r="B895" s="332">
        <v>46.169960000000003</v>
      </c>
      <c r="C895" t="s">
        <v>10742</v>
      </c>
    </row>
    <row r="896" spans="1:3">
      <c r="A896" s="345" t="s">
        <v>9371</v>
      </c>
      <c r="B896" s="332">
        <v>238.55224999999999</v>
      </c>
      <c r="C896" t="s">
        <v>10743</v>
      </c>
    </row>
    <row r="897" spans="1:3">
      <c r="A897" s="345" t="s">
        <v>9372</v>
      </c>
      <c r="B897" s="332">
        <v>243.74332000000001</v>
      </c>
      <c r="C897" t="s">
        <v>10744</v>
      </c>
    </row>
    <row r="898" spans="1:3">
      <c r="A898" s="345" t="s">
        <v>8308</v>
      </c>
      <c r="B898" s="332">
        <v>149.30144000000001</v>
      </c>
      <c r="C898" t="s">
        <v>10745</v>
      </c>
    </row>
    <row r="899" spans="1:3">
      <c r="A899" s="345" t="s">
        <v>8309</v>
      </c>
      <c r="B899" s="332">
        <v>181.97329999999999</v>
      </c>
      <c r="C899" t="s">
        <v>10746</v>
      </c>
    </row>
    <row r="900" spans="1:3">
      <c r="A900" s="345" t="s">
        <v>601</v>
      </c>
      <c r="B900" s="332">
        <v>263.87052999999997</v>
      </c>
      <c r="C900" t="s">
        <v>18109</v>
      </c>
    </row>
    <row r="901" spans="1:3">
      <c r="A901" s="345" t="s">
        <v>7686</v>
      </c>
      <c r="B901" s="332">
        <v>328.11023999999998</v>
      </c>
      <c r="C901" t="s">
        <v>10747</v>
      </c>
    </row>
    <row r="902" spans="1:3">
      <c r="A902" s="345" t="s">
        <v>8310</v>
      </c>
      <c r="B902" s="332">
        <v>196.57608999999999</v>
      </c>
      <c r="C902" t="s">
        <v>10748</v>
      </c>
    </row>
    <row r="903" spans="1:3">
      <c r="A903" s="345" t="s">
        <v>602</v>
      </c>
      <c r="B903" s="332">
        <v>273.56106999999997</v>
      </c>
      <c r="C903" t="s">
        <v>18110</v>
      </c>
    </row>
    <row r="904" spans="1:3">
      <c r="A904" s="345" t="s">
        <v>9373</v>
      </c>
      <c r="B904" s="332">
        <v>198.83293</v>
      </c>
      <c r="C904" t="s">
        <v>10749</v>
      </c>
    </row>
    <row r="905" spans="1:3">
      <c r="A905" s="345" t="s">
        <v>603</v>
      </c>
      <c r="B905" s="332">
        <v>192.68582000000001</v>
      </c>
      <c r="C905" t="s">
        <v>10750</v>
      </c>
    </row>
    <row r="906" spans="1:3">
      <c r="A906" s="345" t="s">
        <v>604</v>
      </c>
      <c r="B906" s="332">
        <v>301.54998999999998</v>
      </c>
      <c r="C906" t="s">
        <v>10751</v>
      </c>
    </row>
    <row r="907" spans="1:3">
      <c r="A907" s="345" t="s">
        <v>605</v>
      </c>
      <c r="B907" s="332">
        <v>321.79300000000001</v>
      </c>
      <c r="C907" t="s">
        <v>10752</v>
      </c>
    </row>
    <row r="908" spans="1:3">
      <c r="A908" s="345" t="s">
        <v>606</v>
      </c>
      <c r="B908" s="332">
        <v>289.82195000000002</v>
      </c>
      <c r="C908" t="s">
        <v>10753</v>
      </c>
    </row>
    <row r="909" spans="1:3">
      <c r="A909" s="345" t="s">
        <v>9374</v>
      </c>
      <c r="B909" s="332">
        <v>289.82195000000002</v>
      </c>
      <c r="C909" t="s">
        <v>10754</v>
      </c>
    </row>
    <row r="910" spans="1:3">
      <c r="A910" s="345" t="s">
        <v>607</v>
      </c>
      <c r="B910" s="332">
        <v>252.37180000000001</v>
      </c>
      <c r="C910" t="s">
        <v>10755</v>
      </c>
    </row>
    <row r="911" spans="1:3">
      <c r="A911" s="345" t="s">
        <v>7969</v>
      </c>
      <c r="B911" s="332">
        <v>176.46514999999999</v>
      </c>
      <c r="C911" t="s">
        <v>10756</v>
      </c>
    </row>
    <row r="912" spans="1:3">
      <c r="A912" s="345" t="s">
        <v>7970</v>
      </c>
      <c r="B912" s="332">
        <v>173.01796999999999</v>
      </c>
      <c r="C912" t="s">
        <v>18111</v>
      </c>
    </row>
    <row r="913" spans="1:3">
      <c r="A913" s="345" t="s">
        <v>7971</v>
      </c>
      <c r="B913" s="332">
        <v>176.46514999999999</v>
      </c>
      <c r="C913" t="s">
        <v>18112</v>
      </c>
    </row>
    <row r="914" spans="1:3">
      <c r="A914" s="345" t="s">
        <v>608</v>
      </c>
      <c r="B914" s="332">
        <v>226.96842000000001</v>
      </c>
      <c r="C914" t="s">
        <v>10757</v>
      </c>
    </row>
    <row r="915" spans="1:3">
      <c r="A915" s="345" t="s">
        <v>609</v>
      </c>
      <c r="B915" s="332">
        <v>166.00733</v>
      </c>
      <c r="C915" t="s">
        <v>10758</v>
      </c>
    </row>
    <row r="916" spans="1:3">
      <c r="A916" s="345" t="s">
        <v>7972</v>
      </c>
      <c r="B916" s="332">
        <v>190.25384</v>
      </c>
      <c r="C916" t="s">
        <v>10759</v>
      </c>
    </row>
    <row r="917" spans="1:3">
      <c r="A917" s="345" t="s">
        <v>7973</v>
      </c>
      <c r="B917" s="332">
        <v>190.25384</v>
      </c>
      <c r="C917" t="s">
        <v>10760</v>
      </c>
    </row>
    <row r="918" spans="1:3">
      <c r="A918" s="345" t="s">
        <v>7974</v>
      </c>
      <c r="B918" s="332">
        <v>190.25384</v>
      </c>
      <c r="C918" t="s">
        <v>18113</v>
      </c>
    </row>
    <row r="919" spans="1:3">
      <c r="A919" s="345" t="s">
        <v>7975</v>
      </c>
      <c r="B919" s="332">
        <v>215.37323000000001</v>
      </c>
      <c r="C919" t="s">
        <v>18114</v>
      </c>
    </row>
    <row r="920" spans="1:3">
      <c r="A920" s="345" t="s">
        <v>610</v>
      </c>
      <c r="B920" s="332">
        <v>205.90898999999999</v>
      </c>
      <c r="C920" t="s">
        <v>18115</v>
      </c>
    </row>
    <row r="921" spans="1:3">
      <c r="A921" s="345" t="s">
        <v>611</v>
      </c>
      <c r="B921" s="332">
        <v>227.99979999999999</v>
      </c>
      <c r="C921" t="s">
        <v>10761</v>
      </c>
    </row>
    <row r="922" spans="1:3">
      <c r="A922" s="345" t="s">
        <v>9375</v>
      </c>
      <c r="B922" s="332">
        <v>227.99979999999999</v>
      </c>
      <c r="C922" t="s">
        <v>10762</v>
      </c>
    </row>
    <row r="923" spans="1:3">
      <c r="A923" s="345" t="s">
        <v>9174</v>
      </c>
      <c r="B923" s="332">
        <v>261.19159000000002</v>
      </c>
      <c r="C923" t="s">
        <v>10763</v>
      </c>
    </row>
    <row r="924" spans="1:3">
      <c r="A924" s="345" t="s">
        <v>7976</v>
      </c>
      <c r="B924" s="332">
        <v>174.60668000000001</v>
      </c>
      <c r="C924" t="s">
        <v>10759</v>
      </c>
    </row>
    <row r="925" spans="1:3">
      <c r="A925" s="345" t="s">
        <v>7977</v>
      </c>
      <c r="B925" s="332">
        <v>174.60668000000001</v>
      </c>
      <c r="C925" t="s">
        <v>10760</v>
      </c>
    </row>
    <row r="926" spans="1:3">
      <c r="A926" s="345" t="s">
        <v>7978</v>
      </c>
      <c r="B926" s="332">
        <v>174.60668000000001</v>
      </c>
      <c r="C926" t="s">
        <v>10764</v>
      </c>
    </row>
    <row r="927" spans="1:3">
      <c r="A927" s="345" t="s">
        <v>612</v>
      </c>
      <c r="B927" s="332">
        <v>274.54982999999999</v>
      </c>
      <c r="C927" t="s">
        <v>18116</v>
      </c>
    </row>
    <row r="928" spans="1:3">
      <c r="A928" s="345" t="s">
        <v>613</v>
      </c>
      <c r="B928" s="332">
        <v>288.32954000000001</v>
      </c>
      <c r="C928" t="s">
        <v>10765</v>
      </c>
    </row>
    <row r="929" spans="1:3">
      <c r="A929" s="345" t="s">
        <v>614</v>
      </c>
      <c r="B929" s="332">
        <v>288.32954000000001</v>
      </c>
      <c r="C929" t="s">
        <v>18117</v>
      </c>
    </row>
    <row r="930" spans="1:3">
      <c r="A930" s="345" t="s">
        <v>18118</v>
      </c>
      <c r="B930" s="332">
        <v>0</v>
      </c>
      <c r="C930" t="s">
        <v>18119</v>
      </c>
    </row>
    <row r="931" spans="1:3">
      <c r="A931" s="345" t="s">
        <v>615</v>
      </c>
      <c r="B931" s="332">
        <v>63.138379999999998</v>
      </c>
      <c r="C931" t="s">
        <v>10766</v>
      </c>
    </row>
    <row r="932" spans="1:3">
      <c r="A932" s="345" t="s">
        <v>8311</v>
      </c>
      <c r="B932" s="332">
        <v>140.4589</v>
      </c>
      <c r="C932" t="s">
        <v>10709</v>
      </c>
    </row>
    <row r="933" spans="1:3">
      <c r="A933" s="345" t="s">
        <v>616</v>
      </c>
      <c r="B933" s="332">
        <v>182.19846999999999</v>
      </c>
      <c r="C933" t="s">
        <v>18120</v>
      </c>
    </row>
    <row r="934" spans="1:3">
      <c r="A934" s="345" t="s">
        <v>617</v>
      </c>
      <c r="B934" s="332">
        <v>242.83519999999999</v>
      </c>
      <c r="C934" t="s">
        <v>10767</v>
      </c>
    </row>
    <row r="935" spans="1:3">
      <c r="A935" s="345" t="s">
        <v>618</v>
      </c>
      <c r="B935" s="332">
        <v>255.08566999999999</v>
      </c>
      <c r="C935" t="s">
        <v>10768</v>
      </c>
    </row>
    <row r="936" spans="1:3">
      <c r="A936" s="345" t="s">
        <v>619</v>
      </c>
      <c r="B936" s="332">
        <v>255.08566999999999</v>
      </c>
      <c r="C936" t="s">
        <v>10769</v>
      </c>
    </row>
    <row r="937" spans="1:3">
      <c r="A937" s="345" t="s">
        <v>620</v>
      </c>
      <c r="B937" s="332">
        <v>182.19580999999999</v>
      </c>
      <c r="C937" t="s">
        <v>18121</v>
      </c>
    </row>
    <row r="938" spans="1:3">
      <c r="A938" s="345" t="s">
        <v>621</v>
      </c>
      <c r="B938" s="332">
        <v>242.83519999999999</v>
      </c>
      <c r="C938" t="s">
        <v>10770</v>
      </c>
    </row>
    <row r="939" spans="1:3">
      <c r="A939" s="345" t="s">
        <v>622</v>
      </c>
      <c r="B939" s="332">
        <v>255.08566999999999</v>
      </c>
      <c r="C939" t="s">
        <v>10771</v>
      </c>
    </row>
    <row r="940" spans="1:3">
      <c r="A940" s="345" t="s">
        <v>623</v>
      </c>
      <c r="B940" s="332">
        <v>255.08566999999999</v>
      </c>
      <c r="C940" t="s">
        <v>10772</v>
      </c>
    </row>
    <row r="941" spans="1:3">
      <c r="A941" s="345" t="s">
        <v>624</v>
      </c>
      <c r="B941" s="332">
        <v>291.52181000000002</v>
      </c>
      <c r="C941" t="s">
        <v>10773</v>
      </c>
    </row>
    <row r="942" spans="1:3">
      <c r="A942" s="345" t="s">
        <v>7130</v>
      </c>
      <c r="B942" s="332">
        <v>353.88742000000002</v>
      </c>
      <c r="C942" t="s">
        <v>10774</v>
      </c>
    </row>
    <row r="943" spans="1:3">
      <c r="A943" s="345" t="s">
        <v>7131</v>
      </c>
      <c r="B943" s="332">
        <v>128.48907</v>
      </c>
      <c r="C943" t="s">
        <v>10775</v>
      </c>
    </row>
    <row r="944" spans="1:3">
      <c r="A944" s="345" t="s">
        <v>18122</v>
      </c>
      <c r="B944" s="332">
        <v>0</v>
      </c>
      <c r="C944" t="s">
        <v>18123</v>
      </c>
    </row>
    <row r="945" spans="1:3">
      <c r="A945" s="345" t="s">
        <v>18124</v>
      </c>
      <c r="B945" s="332">
        <v>0</v>
      </c>
      <c r="C945" t="s">
        <v>18123</v>
      </c>
    </row>
    <row r="946" spans="1:3">
      <c r="A946" s="345" t="s">
        <v>18125</v>
      </c>
      <c r="B946" s="332">
        <v>0</v>
      </c>
      <c r="C946" t="s">
        <v>18123</v>
      </c>
    </row>
    <row r="947" spans="1:3">
      <c r="A947" s="345" t="s">
        <v>7132</v>
      </c>
      <c r="B947" s="332">
        <v>372.93236000000002</v>
      </c>
      <c r="C947" t="s">
        <v>10776</v>
      </c>
    </row>
    <row r="948" spans="1:3">
      <c r="A948" s="345" t="s">
        <v>625</v>
      </c>
      <c r="B948" s="332">
        <v>20.656510000000001</v>
      </c>
      <c r="C948" t="s">
        <v>10777</v>
      </c>
    </row>
    <row r="949" spans="1:3">
      <c r="A949" s="345" t="s">
        <v>8412</v>
      </c>
      <c r="B949" s="332">
        <v>25.36956</v>
      </c>
      <c r="C949" t="s">
        <v>10778</v>
      </c>
    </row>
    <row r="950" spans="1:3">
      <c r="A950" s="345" t="s">
        <v>626</v>
      </c>
      <c r="B950" s="332">
        <v>21.011659999999999</v>
      </c>
      <c r="C950" t="s">
        <v>10779</v>
      </c>
    </row>
    <row r="951" spans="1:3">
      <c r="A951" s="345" t="s">
        <v>9820</v>
      </c>
      <c r="B951" s="332">
        <v>51.331490000000002</v>
      </c>
      <c r="C951" t="s">
        <v>10780</v>
      </c>
    </row>
    <row r="952" spans="1:3">
      <c r="A952" s="345" t="s">
        <v>9821</v>
      </c>
      <c r="B952" s="332">
        <v>49.84919</v>
      </c>
      <c r="C952" t="s">
        <v>10781</v>
      </c>
    </row>
    <row r="953" spans="1:3">
      <c r="A953" s="345" t="s">
        <v>627</v>
      </c>
      <c r="B953" s="332">
        <v>53.864930000000001</v>
      </c>
      <c r="C953" t="s">
        <v>10782</v>
      </c>
    </row>
    <row r="954" spans="1:3">
      <c r="A954" s="345" t="s">
        <v>628</v>
      </c>
      <c r="B954" s="332">
        <v>52.829059999999998</v>
      </c>
      <c r="C954" t="s">
        <v>10783</v>
      </c>
    </row>
    <row r="955" spans="1:3">
      <c r="A955" s="345" t="s">
        <v>629</v>
      </c>
      <c r="B955" s="332">
        <v>10.480370000000001</v>
      </c>
      <c r="C955" t="s">
        <v>18126</v>
      </c>
    </row>
    <row r="956" spans="1:3">
      <c r="A956" s="345" t="s">
        <v>630</v>
      </c>
      <c r="B956" s="332">
        <v>10.353120000000001</v>
      </c>
      <c r="C956" t="s">
        <v>18127</v>
      </c>
    </row>
    <row r="957" spans="1:3">
      <c r="A957" s="345" t="s">
        <v>631</v>
      </c>
      <c r="B957" s="332">
        <v>251.10368</v>
      </c>
      <c r="C957" t="s">
        <v>18126</v>
      </c>
    </row>
    <row r="958" spans="1:3">
      <c r="A958" s="345" t="s">
        <v>632</v>
      </c>
      <c r="B958" s="332">
        <v>10.353120000000001</v>
      </c>
      <c r="C958" t="s">
        <v>18127</v>
      </c>
    </row>
    <row r="959" spans="1:3">
      <c r="A959" s="345" t="s">
        <v>633</v>
      </c>
      <c r="B959" s="332">
        <v>35.222290000000001</v>
      </c>
      <c r="C959" t="s">
        <v>18128</v>
      </c>
    </row>
    <row r="960" spans="1:3">
      <c r="A960" s="345" t="s">
        <v>634</v>
      </c>
      <c r="B960" s="332">
        <v>34.867139999999999</v>
      </c>
      <c r="C960" t="s">
        <v>10784</v>
      </c>
    </row>
    <row r="961" spans="1:3">
      <c r="A961" s="345" t="s">
        <v>635</v>
      </c>
      <c r="B961" s="332">
        <v>29.80171</v>
      </c>
      <c r="C961" t="s">
        <v>10785</v>
      </c>
    </row>
    <row r="962" spans="1:3">
      <c r="A962" s="345" t="s">
        <v>636</v>
      </c>
      <c r="B962" s="332">
        <v>29.80171</v>
      </c>
      <c r="C962" t="s">
        <v>10786</v>
      </c>
    </row>
    <row r="963" spans="1:3">
      <c r="A963" s="345" t="s">
        <v>637</v>
      </c>
      <c r="B963" s="332">
        <v>10.523059999999999</v>
      </c>
      <c r="C963" t="s">
        <v>18129</v>
      </c>
    </row>
    <row r="964" spans="1:3">
      <c r="A964" s="345" t="s">
        <v>638</v>
      </c>
      <c r="B964" s="332">
        <v>10.523059999999999</v>
      </c>
      <c r="C964" t="s">
        <v>10787</v>
      </c>
    </row>
    <row r="965" spans="1:3">
      <c r="A965" s="345" t="s">
        <v>639</v>
      </c>
      <c r="B965" s="332">
        <v>10.523059999999999</v>
      </c>
      <c r="C965" t="s">
        <v>10788</v>
      </c>
    </row>
    <row r="966" spans="1:3">
      <c r="A966" s="345" t="s">
        <v>640</v>
      </c>
      <c r="B966" s="332">
        <v>10.523059999999999</v>
      </c>
      <c r="C966" t="s">
        <v>10789</v>
      </c>
    </row>
    <row r="967" spans="1:3">
      <c r="A967" s="345" t="s">
        <v>641</v>
      </c>
      <c r="B967" s="332">
        <v>6.3138399999999999</v>
      </c>
      <c r="C967" t="s">
        <v>10790</v>
      </c>
    </row>
    <row r="968" spans="1:3">
      <c r="A968" s="345" t="s">
        <v>642</v>
      </c>
      <c r="B968" s="332">
        <v>10.523059999999999</v>
      </c>
      <c r="C968" t="s">
        <v>18130</v>
      </c>
    </row>
    <row r="969" spans="1:3">
      <c r="A969" s="345" t="s">
        <v>643</v>
      </c>
      <c r="B969" s="332">
        <v>20.67446</v>
      </c>
      <c r="C969" t="s">
        <v>10791</v>
      </c>
    </row>
    <row r="970" spans="1:3">
      <c r="A970" s="345" t="s">
        <v>644</v>
      </c>
      <c r="B970" s="332">
        <v>25.553349999999998</v>
      </c>
      <c r="C970" t="s">
        <v>10792</v>
      </c>
    </row>
    <row r="971" spans="1:3">
      <c r="A971" s="345" t="s">
        <v>645</v>
      </c>
      <c r="B971" s="332">
        <v>21.011659999999999</v>
      </c>
      <c r="C971" t="s">
        <v>10793</v>
      </c>
    </row>
    <row r="972" spans="1:3">
      <c r="A972" s="345" t="s">
        <v>646</v>
      </c>
      <c r="B972" s="332">
        <v>24.807230000000001</v>
      </c>
      <c r="C972" t="s">
        <v>18131</v>
      </c>
    </row>
    <row r="973" spans="1:3">
      <c r="A973" s="345" t="s">
        <v>647</v>
      </c>
      <c r="B973" s="332">
        <v>24.934920000000002</v>
      </c>
      <c r="C973" t="s">
        <v>10794</v>
      </c>
    </row>
    <row r="974" spans="1:3">
      <c r="A974" s="345" t="s">
        <v>648</v>
      </c>
      <c r="B974" s="332">
        <v>45.387300000000003</v>
      </c>
      <c r="C974" t="s">
        <v>18132</v>
      </c>
    </row>
    <row r="975" spans="1:3">
      <c r="A975" s="345" t="s">
        <v>649</v>
      </c>
      <c r="B975" s="332">
        <v>103.13665</v>
      </c>
      <c r="C975" t="s">
        <v>18133</v>
      </c>
    </row>
    <row r="976" spans="1:3">
      <c r="A976" s="345" t="s">
        <v>650</v>
      </c>
      <c r="B976" s="332">
        <v>126.00099</v>
      </c>
      <c r="C976" t="s">
        <v>10795</v>
      </c>
    </row>
    <row r="977" spans="1:3">
      <c r="A977" s="345" t="s">
        <v>651</v>
      </c>
      <c r="B977" s="332">
        <v>117.50399</v>
      </c>
      <c r="C977" t="s">
        <v>10796</v>
      </c>
    </row>
    <row r="978" spans="1:3">
      <c r="A978" s="345" t="s">
        <v>652</v>
      </c>
      <c r="B978" s="332">
        <v>116.46813</v>
      </c>
      <c r="C978" t="s">
        <v>10796</v>
      </c>
    </row>
    <row r="979" spans="1:3">
      <c r="A979" s="345" t="s">
        <v>7979</v>
      </c>
      <c r="B979" s="332">
        <v>173.39612</v>
      </c>
      <c r="C979" t="s">
        <v>18134</v>
      </c>
    </row>
    <row r="980" spans="1:3">
      <c r="A980" s="345" t="s">
        <v>653</v>
      </c>
      <c r="B980" s="332">
        <v>116.46813</v>
      </c>
      <c r="C980" t="s">
        <v>18133</v>
      </c>
    </row>
    <row r="981" spans="1:3">
      <c r="A981" s="345" t="s">
        <v>654</v>
      </c>
      <c r="B981" s="332">
        <v>121.44927</v>
      </c>
      <c r="C981" t="s">
        <v>18133</v>
      </c>
    </row>
    <row r="982" spans="1:3">
      <c r="A982" s="345" t="s">
        <v>9822</v>
      </c>
      <c r="B982" s="332">
        <v>124.98258</v>
      </c>
      <c r="C982" t="s">
        <v>10797</v>
      </c>
    </row>
    <row r="983" spans="1:3">
      <c r="A983" s="345" t="s">
        <v>9703</v>
      </c>
      <c r="B983" s="332">
        <v>132.99522999999999</v>
      </c>
      <c r="C983" t="s">
        <v>18133</v>
      </c>
    </row>
    <row r="984" spans="1:3">
      <c r="A984" s="345" t="s">
        <v>655</v>
      </c>
      <c r="B984" s="332">
        <v>239.38240999999999</v>
      </c>
      <c r="C984" t="s">
        <v>10796</v>
      </c>
    </row>
    <row r="985" spans="1:3">
      <c r="A985" s="345" t="s">
        <v>7980</v>
      </c>
      <c r="B985" s="332">
        <v>355.55428000000001</v>
      </c>
      <c r="C985" t="s">
        <v>10798</v>
      </c>
    </row>
    <row r="986" spans="1:3">
      <c r="A986" s="345" t="s">
        <v>656</v>
      </c>
      <c r="B986" s="332">
        <v>116.46813</v>
      </c>
      <c r="C986" t="s">
        <v>18133</v>
      </c>
    </row>
    <row r="987" spans="1:3">
      <c r="A987" s="345" t="s">
        <v>657</v>
      </c>
      <c r="B987" s="332">
        <v>117.50399</v>
      </c>
      <c r="C987" t="s">
        <v>18133</v>
      </c>
    </row>
    <row r="988" spans="1:3">
      <c r="A988" s="345" t="s">
        <v>658</v>
      </c>
      <c r="B988" s="332">
        <v>49.117649999999998</v>
      </c>
      <c r="C988" t="s">
        <v>10799</v>
      </c>
    </row>
    <row r="989" spans="1:3">
      <c r="A989" s="345" t="s">
        <v>659</v>
      </c>
      <c r="B989" s="332">
        <v>107.38504</v>
      </c>
      <c r="C989" t="s">
        <v>18135</v>
      </c>
    </row>
    <row r="990" spans="1:3">
      <c r="A990" s="345" t="s">
        <v>7981</v>
      </c>
      <c r="B990" s="332">
        <v>131.31528</v>
      </c>
      <c r="C990" t="s">
        <v>10797</v>
      </c>
    </row>
    <row r="991" spans="1:3">
      <c r="A991" s="345" t="s">
        <v>7982</v>
      </c>
      <c r="B991" s="332">
        <v>162.99121</v>
      </c>
      <c r="C991" t="s">
        <v>10797</v>
      </c>
    </row>
    <row r="992" spans="1:3">
      <c r="A992" s="345" t="s">
        <v>660</v>
      </c>
      <c r="B992" s="332">
        <v>87.908580000000001</v>
      </c>
      <c r="C992" t="s">
        <v>10800</v>
      </c>
    </row>
    <row r="993" spans="1:3">
      <c r="A993" s="345" t="s">
        <v>18136</v>
      </c>
      <c r="B993" s="332">
        <v>0</v>
      </c>
      <c r="C993" t="s">
        <v>18137</v>
      </c>
    </row>
    <row r="994" spans="1:3">
      <c r="A994" s="345" t="s">
        <v>8873</v>
      </c>
      <c r="B994" s="332">
        <v>221.32793000000001</v>
      </c>
      <c r="C994" t="s">
        <v>10801</v>
      </c>
    </row>
    <row r="995" spans="1:3">
      <c r="A995" s="345" t="s">
        <v>7983</v>
      </c>
      <c r="B995" s="332">
        <v>294.50824</v>
      </c>
      <c r="C995" t="s">
        <v>10798</v>
      </c>
    </row>
    <row r="996" spans="1:3">
      <c r="A996" s="345" t="s">
        <v>9704</v>
      </c>
      <c r="B996" s="332">
        <v>127.72676</v>
      </c>
      <c r="C996" t="s">
        <v>18133</v>
      </c>
    </row>
    <row r="997" spans="1:3">
      <c r="A997" s="345" t="s">
        <v>7984</v>
      </c>
      <c r="B997" s="332">
        <v>185.35746</v>
      </c>
      <c r="C997" t="s">
        <v>10802</v>
      </c>
    </row>
    <row r="998" spans="1:3">
      <c r="A998" s="345" t="s">
        <v>7985</v>
      </c>
      <c r="B998" s="332">
        <v>296.09348</v>
      </c>
      <c r="C998" t="s">
        <v>10802</v>
      </c>
    </row>
    <row r="999" spans="1:3">
      <c r="A999" s="345" t="s">
        <v>661</v>
      </c>
      <c r="B999" s="332">
        <v>49.880029999999998</v>
      </c>
      <c r="C999" t="s">
        <v>10803</v>
      </c>
    </row>
    <row r="1000" spans="1:3">
      <c r="A1000" s="345" t="s">
        <v>662</v>
      </c>
      <c r="B1000" s="332">
        <v>49.880029999999998</v>
      </c>
      <c r="C1000" t="s">
        <v>10804</v>
      </c>
    </row>
    <row r="1001" spans="1:3">
      <c r="A1001" s="345" t="s">
        <v>9376</v>
      </c>
      <c r="B1001" s="332">
        <v>10.70152</v>
      </c>
      <c r="C1001" t="s">
        <v>10805</v>
      </c>
    </row>
    <row r="1002" spans="1:3">
      <c r="A1002" s="345" t="s">
        <v>9377</v>
      </c>
      <c r="B1002" s="332">
        <v>13.92127</v>
      </c>
      <c r="C1002" t="s">
        <v>10806</v>
      </c>
    </row>
    <row r="1003" spans="1:3">
      <c r="A1003" s="345" t="s">
        <v>9378</v>
      </c>
      <c r="B1003" s="332">
        <v>10.80153</v>
      </c>
      <c r="C1003" t="s">
        <v>10807</v>
      </c>
    </row>
    <row r="1004" spans="1:3">
      <c r="A1004" s="345" t="s">
        <v>9379</v>
      </c>
      <c r="B1004" s="332">
        <v>13.92127</v>
      </c>
      <c r="C1004" t="s">
        <v>10808</v>
      </c>
    </row>
    <row r="1005" spans="1:3">
      <c r="A1005" s="345" t="s">
        <v>8874</v>
      </c>
      <c r="B1005" s="332">
        <v>16.497990000000001</v>
      </c>
      <c r="C1005" t="s">
        <v>10809</v>
      </c>
    </row>
    <row r="1006" spans="1:3">
      <c r="A1006" s="345" t="s">
        <v>8875</v>
      </c>
      <c r="B1006" s="332">
        <v>20.458220000000001</v>
      </c>
      <c r="C1006" t="s">
        <v>10810</v>
      </c>
    </row>
    <row r="1007" spans="1:3">
      <c r="A1007" s="345" t="s">
        <v>8876</v>
      </c>
      <c r="B1007" s="332">
        <v>16.00948</v>
      </c>
      <c r="C1007" t="s">
        <v>10811</v>
      </c>
    </row>
    <row r="1008" spans="1:3">
      <c r="A1008" s="345" t="s">
        <v>9059</v>
      </c>
      <c r="B1008" s="332">
        <v>11.410819999999999</v>
      </c>
      <c r="C1008" t="s">
        <v>10812</v>
      </c>
    </row>
    <row r="1009" spans="1:3">
      <c r="A1009" s="345" t="s">
        <v>7687</v>
      </c>
      <c r="B1009" s="332">
        <v>11.18083</v>
      </c>
      <c r="C1009" t="s">
        <v>10813</v>
      </c>
    </row>
    <row r="1010" spans="1:3">
      <c r="A1010" s="345" t="s">
        <v>8877</v>
      </c>
      <c r="B1010" s="332">
        <v>13.92127</v>
      </c>
      <c r="C1010" t="s">
        <v>10814</v>
      </c>
    </row>
    <row r="1011" spans="1:3">
      <c r="A1011" s="345" t="s">
        <v>8878</v>
      </c>
      <c r="B1011" s="332">
        <v>16.83408</v>
      </c>
      <c r="C1011" t="s">
        <v>10815</v>
      </c>
    </row>
    <row r="1012" spans="1:3">
      <c r="A1012" s="345" t="s">
        <v>8879</v>
      </c>
      <c r="B1012" s="332">
        <v>34.016309999999997</v>
      </c>
      <c r="C1012" t="s">
        <v>10816</v>
      </c>
    </row>
    <row r="1013" spans="1:3">
      <c r="A1013" s="345" t="s">
        <v>8880</v>
      </c>
      <c r="B1013" s="332">
        <v>31.746549999999999</v>
      </c>
      <c r="C1013" t="s">
        <v>10817</v>
      </c>
    </row>
    <row r="1014" spans="1:3">
      <c r="A1014" s="345" t="s">
        <v>8881</v>
      </c>
      <c r="B1014" s="332">
        <v>21.15428</v>
      </c>
      <c r="C1014" t="s">
        <v>10818</v>
      </c>
    </row>
    <row r="1015" spans="1:3">
      <c r="A1015" s="345" t="s">
        <v>8469</v>
      </c>
      <c r="B1015" s="332">
        <v>18.521339999999999</v>
      </c>
      <c r="C1015" t="s">
        <v>10819</v>
      </c>
    </row>
    <row r="1016" spans="1:3">
      <c r="A1016" s="345" t="s">
        <v>9705</v>
      </c>
      <c r="B1016" s="332">
        <v>20.2334</v>
      </c>
      <c r="C1016" t="s">
        <v>10820</v>
      </c>
    </row>
    <row r="1017" spans="1:3">
      <c r="A1017" s="345" t="s">
        <v>7986</v>
      </c>
      <c r="B1017" s="332">
        <v>29.839939999999999</v>
      </c>
      <c r="C1017" t="s">
        <v>10821</v>
      </c>
    </row>
    <row r="1018" spans="1:3">
      <c r="A1018" s="345" t="s">
        <v>8882</v>
      </c>
      <c r="B1018" s="332">
        <v>28.2057</v>
      </c>
      <c r="C1018" t="s">
        <v>10822</v>
      </c>
    </row>
    <row r="1019" spans="1:3">
      <c r="A1019" s="345" t="s">
        <v>8883</v>
      </c>
      <c r="B1019" s="332">
        <v>34.016309999999997</v>
      </c>
      <c r="C1019" t="s">
        <v>18138</v>
      </c>
    </row>
    <row r="1020" spans="1:3">
      <c r="A1020" s="345" t="s">
        <v>9175</v>
      </c>
      <c r="B1020" s="332">
        <v>10.601509999999999</v>
      </c>
      <c r="C1020" t="s">
        <v>10823</v>
      </c>
    </row>
    <row r="1021" spans="1:3">
      <c r="A1021" s="345" t="s">
        <v>9176</v>
      </c>
      <c r="B1021" s="332">
        <v>13.92127</v>
      </c>
      <c r="C1021" t="s">
        <v>10824</v>
      </c>
    </row>
    <row r="1022" spans="1:3">
      <c r="A1022" s="345" t="s">
        <v>8884</v>
      </c>
      <c r="B1022" s="332">
        <v>13.92127</v>
      </c>
      <c r="C1022" t="s">
        <v>10825</v>
      </c>
    </row>
    <row r="1023" spans="1:3">
      <c r="A1023" s="345" t="s">
        <v>18139</v>
      </c>
      <c r="B1023" s="332">
        <v>19.21106</v>
      </c>
      <c r="C1023" t="s">
        <v>18140</v>
      </c>
    </row>
    <row r="1024" spans="1:3">
      <c r="A1024" s="345" t="s">
        <v>18141</v>
      </c>
      <c r="B1024" s="332">
        <v>26.314129999999999</v>
      </c>
      <c r="C1024" t="s">
        <v>18142</v>
      </c>
    </row>
    <row r="1025" spans="1:3">
      <c r="A1025" s="345" t="s">
        <v>7133</v>
      </c>
      <c r="B1025" s="332">
        <v>18.245069999999998</v>
      </c>
      <c r="C1025" t="s">
        <v>6674</v>
      </c>
    </row>
    <row r="1026" spans="1:3">
      <c r="A1026" s="345" t="s">
        <v>7134</v>
      </c>
      <c r="B1026" s="332">
        <v>20.119509999999998</v>
      </c>
      <c r="C1026" t="s">
        <v>10826</v>
      </c>
    </row>
    <row r="1027" spans="1:3">
      <c r="A1027" s="345" t="s">
        <v>663</v>
      </c>
      <c r="B1027" s="332">
        <v>25.656420000000001</v>
      </c>
      <c r="C1027" t="s">
        <v>10827</v>
      </c>
    </row>
    <row r="1028" spans="1:3">
      <c r="A1028" s="345" t="s">
        <v>664</v>
      </c>
      <c r="B1028" s="332">
        <v>18.520489999999999</v>
      </c>
      <c r="C1028" t="s">
        <v>6673</v>
      </c>
    </row>
    <row r="1029" spans="1:3">
      <c r="A1029" s="345" t="s">
        <v>7135</v>
      </c>
      <c r="B1029" s="332">
        <v>20.119509999999998</v>
      </c>
      <c r="C1029" t="s">
        <v>10828</v>
      </c>
    </row>
    <row r="1030" spans="1:3">
      <c r="A1030" s="345" t="s">
        <v>665</v>
      </c>
      <c r="B1030" s="332">
        <v>25.381039999999999</v>
      </c>
      <c r="C1030" t="s">
        <v>10829</v>
      </c>
    </row>
    <row r="1031" spans="1:3">
      <c r="A1031" s="345" t="s">
        <v>666</v>
      </c>
      <c r="B1031" s="332">
        <v>28.550270000000001</v>
      </c>
      <c r="C1031" t="s">
        <v>10830</v>
      </c>
    </row>
    <row r="1032" spans="1:3">
      <c r="A1032" s="345" t="s">
        <v>667</v>
      </c>
      <c r="B1032" s="332">
        <v>19.993819999999999</v>
      </c>
      <c r="C1032" t="s">
        <v>10831</v>
      </c>
    </row>
    <row r="1033" spans="1:3">
      <c r="A1033" s="345" t="s">
        <v>18143</v>
      </c>
      <c r="B1033" s="332">
        <v>22.17446</v>
      </c>
      <c r="C1033" t="s">
        <v>18144</v>
      </c>
    </row>
    <row r="1034" spans="1:3">
      <c r="A1034" s="345" t="s">
        <v>668</v>
      </c>
      <c r="B1034" s="332">
        <v>7.1359599999999999</v>
      </c>
      <c r="C1034" t="s">
        <v>6672</v>
      </c>
    </row>
    <row r="1035" spans="1:3">
      <c r="A1035" s="345" t="s">
        <v>669</v>
      </c>
      <c r="B1035" s="332">
        <v>9.3392099999999996</v>
      </c>
      <c r="C1035" t="s">
        <v>10832</v>
      </c>
    </row>
    <row r="1036" spans="1:3">
      <c r="A1036" s="345" t="s">
        <v>670</v>
      </c>
      <c r="B1036" s="332">
        <v>14.23901</v>
      </c>
      <c r="C1036" t="s">
        <v>10833</v>
      </c>
    </row>
    <row r="1037" spans="1:3">
      <c r="A1037" s="345" t="s">
        <v>671</v>
      </c>
      <c r="B1037" s="332">
        <v>58.43544</v>
      </c>
      <c r="C1037" t="s">
        <v>10834</v>
      </c>
    </row>
    <row r="1038" spans="1:3">
      <c r="A1038" s="345" t="s">
        <v>672</v>
      </c>
      <c r="B1038" s="332">
        <v>6.4453699999999996</v>
      </c>
      <c r="C1038" t="s">
        <v>6674</v>
      </c>
    </row>
    <row r="1039" spans="1:3">
      <c r="A1039" s="345" t="s">
        <v>673</v>
      </c>
      <c r="B1039" s="332">
        <v>8.3198000000000008</v>
      </c>
      <c r="C1039" t="s">
        <v>10826</v>
      </c>
    </row>
    <row r="1040" spans="1:3">
      <c r="A1040" s="345" t="s">
        <v>674</v>
      </c>
      <c r="B1040" s="332">
        <v>13.581340000000001</v>
      </c>
      <c r="C1040" t="s">
        <v>10835</v>
      </c>
    </row>
    <row r="1041" spans="1:3">
      <c r="A1041" s="345" t="s">
        <v>675</v>
      </c>
      <c r="B1041" s="332">
        <v>6.4453699999999996</v>
      </c>
      <c r="C1041" t="s">
        <v>6673</v>
      </c>
    </row>
    <row r="1042" spans="1:3">
      <c r="A1042" s="345" t="s">
        <v>676</v>
      </c>
      <c r="B1042" s="332">
        <v>8.3198000000000008</v>
      </c>
      <c r="C1042" t="s">
        <v>10828</v>
      </c>
    </row>
    <row r="1043" spans="1:3">
      <c r="A1043" s="345" t="s">
        <v>677</v>
      </c>
      <c r="B1043" s="332">
        <v>13.581340000000001</v>
      </c>
      <c r="C1043" t="s">
        <v>18145</v>
      </c>
    </row>
    <row r="1044" spans="1:3">
      <c r="A1044" s="345" t="s">
        <v>678</v>
      </c>
      <c r="B1044" s="332">
        <v>8.8130699999999997</v>
      </c>
      <c r="C1044" t="s">
        <v>6670</v>
      </c>
    </row>
    <row r="1045" spans="1:3">
      <c r="A1045" s="345" t="s">
        <v>17107</v>
      </c>
      <c r="B1045" s="332">
        <v>57.834400000000002</v>
      </c>
      <c r="C1045" t="s">
        <v>17108</v>
      </c>
    </row>
    <row r="1046" spans="1:3">
      <c r="A1046" s="345" t="s">
        <v>679</v>
      </c>
      <c r="B1046" s="332">
        <v>16.475180000000002</v>
      </c>
      <c r="C1046" t="s">
        <v>10830</v>
      </c>
    </row>
    <row r="1047" spans="1:3">
      <c r="A1047" s="345" t="s">
        <v>680</v>
      </c>
      <c r="B1047" s="332">
        <v>8.8130699999999997</v>
      </c>
      <c r="C1047" t="s">
        <v>6671</v>
      </c>
    </row>
    <row r="1048" spans="1:3">
      <c r="A1048" s="345" t="s">
        <v>681</v>
      </c>
      <c r="B1048" s="332">
        <v>18.185169999999999</v>
      </c>
      <c r="C1048" t="s">
        <v>10836</v>
      </c>
    </row>
    <row r="1049" spans="1:3">
      <c r="A1049" s="345" t="s">
        <v>682</v>
      </c>
      <c r="B1049" s="332">
        <v>21.1448</v>
      </c>
      <c r="C1049" t="s">
        <v>10837</v>
      </c>
    </row>
    <row r="1050" spans="1:3">
      <c r="A1050" s="345" t="s">
        <v>683</v>
      </c>
      <c r="B1050" s="332">
        <v>36.830730000000003</v>
      </c>
      <c r="C1050" t="s">
        <v>10838</v>
      </c>
    </row>
    <row r="1051" spans="1:3">
      <c r="A1051" s="345" t="s">
        <v>684</v>
      </c>
      <c r="B1051" s="332">
        <v>9.14133</v>
      </c>
      <c r="C1051" t="s">
        <v>18146</v>
      </c>
    </row>
    <row r="1052" spans="1:3">
      <c r="A1052" s="345" t="s">
        <v>9748</v>
      </c>
      <c r="B1052" s="332">
        <v>9.4422599999999992</v>
      </c>
      <c r="C1052" t="s">
        <v>10839</v>
      </c>
    </row>
    <row r="1053" spans="1:3">
      <c r="A1053" s="345" t="s">
        <v>685</v>
      </c>
      <c r="B1053" s="332">
        <v>15.65307</v>
      </c>
      <c r="C1053" t="s">
        <v>10840</v>
      </c>
    </row>
    <row r="1054" spans="1:3">
      <c r="A1054" s="345" t="s">
        <v>686</v>
      </c>
      <c r="B1054" s="332">
        <v>9.14133</v>
      </c>
      <c r="C1054" t="s">
        <v>18147</v>
      </c>
    </row>
    <row r="1055" spans="1:3">
      <c r="A1055" s="345" t="s">
        <v>9749</v>
      </c>
      <c r="B1055" s="332">
        <v>9.4422599999999992</v>
      </c>
      <c r="C1055" t="s">
        <v>10841</v>
      </c>
    </row>
    <row r="1056" spans="1:3">
      <c r="A1056" s="345" t="s">
        <v>687</v>
      </c>
      <c r="B1056" s="332">
        <v>15.65307</v>
      </c>
      <c r="C1056" t="s">
        <v>10842</v>
      </c>
    </row>
    <row r="1057" spans="1:3">
      <c r="A1057" s="345" t="s">
        <v>8312</v>
      </c>
      <c r="B1057" s="332">
        <v>15.348280000000001</v>
      </c>
      <c r="C1057" t="s">
        <v>10843</v>
      </c>
    </row>
    <row r="1058" spans="1:3">
      <c r="A1058" s="345" t="s">
        <v>8313</v>
      </c>
      <c r="B1058" s="332">
        <v>15.348280000000001</v>
      </c>
      <c r="C1058" t="s">
        <v>10844</v>
      </c>
    </row>
    <row r="1059" spans="1:3">
      <c r="A1059" s="345" t="s">
        <v>688</v>
      </c>
      <c r="B1059" s="332">
        <v>66.114829999999998</v>
      </c>
      <c r="C1059" t="s">
        <v>10845</v>
      </c>
    </row>
    <row r="1060" spans="1:3">
      <c r="A1060" s="345" t="s">
        <v>17109</v>
      </c>
      <c r="B1060" s="332">
        <v>54.547240000000002</v>
      </c>
      <c r="C1060" t="s">
        <v>10845</v>
      </c>
    </row>
    <row r="1061" spans="1:3">
      <c r="A1061" s="345" t="s">
        <v>689</v>
      </c>
      <c r="B1061" s="332">
        <v>24.06165</v>
      </c>
      <c r="C1061" t="s">
        <v>10846</v>
      </c>
    </row>
    <row r="1062" spans="1:3">
      <c r="A1062" s="345" t="s">
        <v>690</v>
      </c>
      <c r="B1062" s="332">
        <v>10.4573</v>
      </c>
      <c r="C1062" t="s">
        <v>18148</v>
      </c>
    </row>
    <row r="1063" spans="1:3">
      <c r="A1063" s="345" t="s">
        <v>691</v>
      </c>
      <c r="B1063" s="332">
        <v>12.298830000000001</v>
      </c>
      <c r="C1063" t="s">
        <v>18149</v>
      </c>
    </row>
    <row r="1064" spans="1:3">
      <c r="A1064" s="345" t="s">
        <v>692</v>
      </c>
      <c r="B1064" s="332">
        <v>16.408149999999999</v>
      </c>
      <c r="C1064" t="s">
        <v>18148</v>
      </c>
    </row>
    <row r="1065" spans="1:3">
      <c r="A1065" s="345" t="s">
        <v>693</v>
      </c>
      <c r="B1065" s="332">
        <v>17.889199999999999</v>
      </c>
      <c r="C1065" t="s">
        <v>10847</v>
      </c>
    </row>
    <row r="1066" spans="1:3">
      <c r="A1066" s="345" t="s">
        <v>6754</v>
      </c>
      <c r="B1066" s="332">
        <v>8.4284800000000004</v>
      </c>
      <c r="C1066" t="s">
        <v>10848</v>
      </c>
    </row>
    <row r="1067" spans="1:3">
      <c r="A1067" s="345" t="s">
        <v>694</v>
      </c>
      <c r="B1067" s="332">
        <v>26.6632</v>
      </c>
      <c r="C1067" t="s">
        <v>10847</v>
      </c>
    </row>
    <row r="1068" spans="1:3">
      <c r="A1068" s="345" t="s">
        <v>7987</v>
      </c>
      <c r="B1068" s="332">
        <v>39.97681</v>
      </c>
      <c r="C1068" t="s">
        <v>10849</v>
      </c>
    </row>
    <row r="1069" spans="1:3">
      <c r="A1069" s="345" t="s">
        <v>695</v>
      </c>
      <c r="B1069" s="332">
        <v>41.668430000000001</v>
      </c>
      <c r="C1069" t="s">
        <v>10850</v>
      </c>
    </row>
    <row r="1070" spans="1:3">
      <c r="A1070" s="345" t="s">
        <v>7988</v>
      </c>
      <c r="B1070" s="332">
        <v>74.707899999999995</v>
      </c>
      <c r="C1070" t="s">
        <v>10849</v>
      </c>
    </row>
    <row r="1071" spans="1:3">
      <c r="A1071" s="345" t="s">
        <v>7136</v>
      </c>
      <c r="B1071" s="332">
        <v>12.7918</v>
      </c>
      <c r="C1071" t="s">
        <v>10851</v>
      </c>
    </row>
    <row r="1072" spans="1:3">
      <c r="A1072" s="345" t="s">
        <v>7688</v>
      </c>
      <c r="B1072" s="332">
        <v>14.2095</v>
      </c>
      <c r="C1072" t="s">
        <v>10852</v>
      </c>
    </row>
    <row r="1073" spans="1:3">
      <c r="A1073" s="345" t="s">
        <v>9823</v>
      </c>
      <c r="B1073" s="332">
        <v>48.792369999999998</v>
      </c>
      <c r="C1073" t="s">
        <v>10847</v>
      </c>
    </row>
    <row r="1074" spans="1:3">
      <c r="A1074" s="345" t="s">
        <v>8885</v>
      </c>
      <c r="B1074" s="332">
        <v>54.705089999999998</v>
      </c>
      <c r="C1074" t="s">
        <v>10847</v>
      </c>
    </row>
    <row r="1075" spans="1:3">
      <c r="A1075" s="345" t="s">
        <v>696</v>
      </c>
      <c r="B1075" s="332">
        <v>5.3273000000000001</v>
      </c>
      <c r="C1075" t="s">
        <v>18150</v>
      </c>
    </row>
    <row r="1076" spans="1:3">
      <c r="A1076" s="345" t="s">
        <v>7637</v>
      </c>
      <c r="B1076" s="332">
        <v>7.8558399999999997</v>
      </c>
      <c r="C1076" t="s">
        <v>10853</v>
      </c>
    </row>
    <row r="1077" spans="1:3">
      <c r="A1077" s="345" t="s">
        <v>697</v>
      </c>
      <c r="B1077" s="332">
        <v>41.668430000000001</v>
      </c>
      <c r="C1077" t="s">
        <v>10854</v>
      </c>
    </row>
    <row r="1078" spans="1:3">
      <c r="A1078" s="345" t="s">
        <v>17110</v>
      </c>
      <c r="B1078" s="332">
        <v>8.1427700000000005</v>
      </c>
      <c r="C1078" t="s">
        <v>17111</v>
      </c>
    </row>
    <row r="1079" spans="1:3">
      <c r="A1079" s="345" t="s">
        <v>18151</v>
      </c>
      <c r="B1079" s="332">
        <v>7.2004400000000004</v>
      </c>
      <c r="C1079" t="s">
        <v>18152</v>
      </c>
    </row>
    <row r="1080" spans="1:3">
      <c r="A1080" s="345" t="s">
        <v>698</v>
      </c>
      <c r="B1080" s="332">
        <v>26.6632</v>
      </c>
      <c r="C1080" t="s">
        <v>10855</v>
      </c>
    </row>
    <row r="1081" spans="1:3">
      <c r="A1081" s="345" t="s">
        <v>699</v>
      </c>
      <c r="B1081" s="332">
        <v>5.3273000000000001</v>
      </c>
      <c r="C1081" t="s">
        <v>18153</v>
      </c>
    </row>
    <row r="1082" spans="1:3">
      <c r="A1082" s="345" t="s">
        <v>700</v>
      </c>
      <c r="B1082" s="332">
        <v>6.2151899999999998</v>
      </c>
      <c r="C1082" t="s">
        <v>10856</v>
      </c>
    </row>
    <row r="1083" spans="1:3">
      <c r="A1083" s="345" t="s">
        <v>17613</v>
      </c>
      <c r="B1083" s="332">
        <v>15.15202</v>
      </c>
      <c r="C1083" t="s">
        <v>10856</v>
      </c>
    </row>
    <row r="1084" spans="1:3">
      <c r="A1084" s="345" t="s">
        <v>701</v>
      </c>
      <c r="B1084" s="332">
        <v>7.6949800000000002</v>
      </c>
      <c r="C1084" t="s">
        <v>10857</v>
      </c>
    </row>
    <row r="1085" spans="1:3">
      <c r="A1085" s="345" t="s">
        <v>6755</v>
      </c>
      <c r="B1085" s="332">
        <v>2.39452</v>
      </c>
      <c r="C1085" t="s">
        <v>10858</v>
      </c>
    </row>
    <row r="1086" spans="1:3">
      <c r="A1086" s="345" t="s">
        <v>702</v>
      </c>
      <c r="B1086" s="332">
        <v>9.4049899999999997</v>
      </c>
      <c r="C1086" t="s">
        <v>10859</v>
      </c>
    </row>
    <row r="1087" spans="1:3">
      <c r="A1087" s="345" t="s">
        <v>703</v>
      </c>
      <c r="B1087" s="332">
        <v>5.5921399999999997</v>
      </c>
      <c r="C1087" t="s">
        <v>10860</v>
      </c>
    </row>
    <row r="1088" spans="1:3">
      <c r="A1088" s="345" t="s">
        <v>704</v>
      </c>
      <c r="B1088" s="332">
        <v>41.668430000000001</v>
      </c>
      <c r="C1088" t="s">
        <v>18153</v>
      </c>
    </row>
    <row r="1089" spans="1:3">
      <c r="A1089" s="345" t="s">
        <v>17614</v>
      </c>
      <c r="B1089" s="332">
        <v>3.4531100000000001</v>
      </c>
      <c r="C1089" t="s">
        <v>17615</v>
      </c>
    </row>
    <row r="1090" spans="1:3">
      <c r="A1090" s="345" t="s">
        <v>17616</v>
      </c>
      <c r="B1090" s="332">
        <v>1.93092</v>
      </c>
      <c r="C1090" t="s">
        <v>10856</v>
      </c>
    </row>
    <row r="1091" spans="1:3">
      <c r="A1091" s="345" t="s">
        <v>17427</v>
      </c>
      <c r="B1091" s="332">
        <v>3.1521400000000002</v>
      </c>
      <c r="C1091" t="s">
        <v>17428</v>
      </c>
    </row>
    <row r="1092" spans="1:3">
      <c r="A1092" s="345" t="s">
        <v>705</v>
      </c>
      <c r="B1092" s="332">
        <v>7.4976900000000004</v>
      </c>
      <c r="C1092" t="s">
        <v>10861</v>
      </c>
    </row>
    <row r="1093" spans="1:3">
      <c r="A1093" s="345" t="s">
        <v>9995</v>
      </c>
      <c r="B1093" s="332">
        <v>9.0757999999999992</v>
      </c>
      <c r="C1093" t="s">
        <v>18154</v>
      </c>
    </row>
    <row r="1094" spans="1:3">
      <c r="A1094" s="345" t="s">
        <v>706</v>
      </c>
      <c r="B1094" s="332">
        <v>21.506519999999998</v>
      </c>
      <c r="C1094" t="s">
        <v>10862</v>
      </c>
    </row>
    <row r="1095" spans="1:3">
      <c r="A1095" s="345" t="s">
        <v>9706</v>
      </c>
      <c r="B1095" s="332">
        <v>49.382550000000002</v>
      </c>
      <c r="C1095" t="s">
        <v>10856</v>
      </c>
    </row>
    <row r="1096" spans="1:3">
      <c r="A1096" s="345" t="s">
        <v>7989</v>
      </c>
      <c r="B1096" s="332">
        <v>105.33814</v>
      </c>
      <c r="C1096" t="s">
        <v>10863</v>
      </c>
    </row>
    <row r="1097" spans="1:3">
      <c r="A1097" s="345" t="s">
        <v>7990</v>
      </c>
      <c r="B1097" s="332">
        <v>56.767069999999997</v>
      </c>
      <c r="C1097" t="s">
        <v>10863</v>
      </c>
    </row>
    <row r="1098" spans="1:3">
      <c r="A1098" s="345" t="s">
        <v>6756</v>
      </c>
      <c r="B1098" s="332">
        <v>2.7966600000000001</v>
      </c>
      <c r="C1098" t="s">
        <v>10864</v>
      </c>
    </row>
    <row r="1099" spans="1:3">
      <c r="A1099" s="345" t="s">
        <v>7991</v>
      </c>
      <c r="B1099" s="332">
        <v>77.734279999999998</v>
      </c>
      <c r="C1099" t="s">
        <v>10865</v>
      </c>
    </row>
    <row r="1100" spans="1:3">
      <c r="A1100" s="345" t="s">
        <v>707</v>
      </c>
      <c r="B1100" s="332">
        <v>5.3273000000000001</v>
      </c>
      <c r="C1100" t="s">
        <v>10866</v>
      </c>
    </row>
    <row r="1101" spans="1:3">
      <c r="A1101" s="345" t="s">
        <v>708</v>
      </c>
      <c r="B1101" s="332">
        <v>5.8534600000000001</v>
      </c>
      <c r="C1101" t="s">
        <v>10867</v>
      </c>
    </row>
    <row r="1102" spans="1:3">
      <c r="A1102" s="345" t="s">
        <v>709</v>
      </c>
      <c r="B1102" s="332">
        <v>7.6949800000000002</v>
      </c>
      <c r="C1102" t="s">
        <v>10868</v>
      </c>
    </row>
    <row r="1103" spans="1:3">
      <c r="A1103" s="345" t="s">
        <v>17112</v>
      </c>
      <c r="B1103" s="332">
        <v>33.241959999999999</v>
      </c>
      <c r="C1103" t="s">
        <v>18155</v>
      </c>
    </row>
    <row r="1104" spans="1:3">
      <c r="A1104" s="345" t="s">
        <v>710</v>
      </c>
      <c r="B1104" s="332">
        <v>36.290610000000001</v>
      </c>
      <c r="C1104" t="s">
        <v>10869</v>
      </c>
    </row>
    <row r="1105" spans="1:3">
      <c r="A1105" s="345" t="s">
        <v>711</v>
      </c>
      <c r="B1105" s="332">
        <v>10.40673</v>
      </c>
      <c r="C1105" t="s">
        <v>10870</v>
      </c>
    </row>
    <row r="1106" spans="1:3">
      <c r="A1106" s="345" t="s">
        <v>712</v>
      </c>
      <c r="B1106" s="332">
        <v>87.962580000000003</v>
      </c>
      <c r="C1106" t="s">
        <v>10871</v>
      </c>
    </row>
    <row r="1107" spans="1:3">
      <c r="A1107" s="345" t="s">
        <v>713</v>
      </c>
      <c r="B1107" s="332">
        <v>8.7472999999999992</v>
      </c>
      <c r="C1107" t="s">
        <v>10872</v>
      </c>
    </row>
    <row r="1108" spans="1:3">
      <c r="A1108" s="345" t="s">
        <v>7689</v>
      </c>
      <c r="B1108" s="332">
        <v>8.5891000000000002</v>
      </c>
      <c r="C1108" t="s">
        <v>10873</v>
      </c>
    </row>
    <row r="1109" spans="1:3">
      <c r="A1109" s="345" t="s">
        <v>7137</v>
      </c>
      <c r="B1109" s="332">
        <v>19.20749</v>
      </c>
      <c r="C1109" t="s">
        <v>10874</v>
      </c>
    </row>
    <row r="1110" spans="1:3">
      <c r="A1110" s="345" t="s">
        <v>9824</v>
      </c>
      <c r="B1110" s="332">
        <v>140.02790999999999</v>
      </c>
      <c r="C1110" t="s">
        <v>10870</v>
      </c>
    </row>
    <row r="1111" spans="1:3">
      <c r="A1111" s="345" t="s">
        <v>8886</v>
      </c>
      <c r="B1111" s="332">
        <v>160.16660999999999</v>
      </c>
      <c r="C1111" t="s">
        <v>10865</v>
      </c>
    </row>
    <row r="1112" spans="1:3">
      <c r="A1112" s="345" t="s">
        <v>7992</v>
      </c>
      <c r="B1112" s="332">
        <v>127.7413</v>
      </c>
      <c r="C1112" t="s">
        <v>10875</v>
      </c>
    </row>
    <row r="1113" spans="1:3">
      <c r="A1113" s="345" t="s">
        <v>7993</v>
      </c>
      <c r="B1113" s="332">
        <v>103.24217</v>
      </c>
      <c r="C1113" t="s">
        <v>10875</v>
      </c>
    </row>
    <row r="1114" spans="1:3">
      <c r="A1114" s="345" t="s">
        <v>18156</v>
      </c>
      <c r="B1114" s="332">
        <v>43.041589999999999</v>
      </c>
      <c r="C1114" t="s">
        <v>18157</v>
      </c>
    </row>
    <row r="1115" spans="1:3">
      <c r="A1115" s="345" t="s">
        <v>714</v>
      </c>
      <c r="B1115" s="332">
        <v>14.7323</v>
      </c>
      <c r="C1115" t="s">
        <v>10876</v>
      </c>
    </row>
    <row r="1116" spans="1:3">
      <c r="A1116" s="345" t="s">
        <v>715</v>
      </c>
      <c r="B1116" s="332">
        <v>15.916130000000001</v>
      </c>
      <c r="C1116" t="s">
        <v>10877</v>
      </c>
    </row>
    <row r="1117" spans="1:3">
      <c r="A1117" s="345" t="s">
        <v>716</v>
      </c>
      <c r="B1117" s="332">
        <v>17.655529999999999</v>
      </c>
      <c r="C1117" t="s">
        <v>10878</v>
      </c>
    </row>
    <row r="1118" spans="1:3">
      <c r="A1118" s="345" t="s">
        <v>717</v>
      </c>
      <c r="B1118" s="332">
        <v>26.6632</v>
      </c>
      <c r="C1118" t="s">
        <v>10879</v>
      </c>
    </row>
    <row r="1119" spans="1:3">
      <c r="A1119" s="345" t="s">
        <v>718</v>
      </c>
      <c r="B1119" s="332">
        <v>20.947469999999999</v>
      </c>
      <c r="C1119" t="s">
        <v>18158</v>
      </c>
    </row>
    <row r="1120" spans="1:3">
      <c r="A1120" s="345" t="s">
        <v>719</v>
      </c>
      <c r="B1120" s="332">
        <v>31.799399999999999</v>
      </c>
      <c r="C1120" t="s">
        <v>18159</v>
      </c>
    </row>
    <row r="1121" spans="1:3">
      <c r="A1121" s="345" t="s">
        <v>720</v>
      </c>
      <c r="B1121" s="332">
        <v>98.578159999999997</v>
      </c>
      <c r="C1121" t="s">
        <v>18160</v>
      </c>
    </row>
    <row r="1122" spans="1:3">
      <c r="A1122" s="345" t="s">
        <v>721</v>
      </c>
      <c r="B1122" s="332">
        <v>5.3273000000000001</v>
      </c>
      <c r="C1122" t="s">
        <v>18161</v>
      </c>
    </row>
    <row r="1123" spans="1:3">
      <c r="A1123" s="345" t="s">
        <v>722</v>
      </c>
      <c r="B1123" s="332">
        <v>9.4049899999999997</v>
      </c>
      <c r="C1123" t="s">
        <v>10880</v>
      </c>
    </row>
    <row r="1124" spans="1:3">
      <c r="A1124" s="345" t="s">
        <v>8470</v>
      </c>
      <c r="B1124" s="332">
        <v>8.5499100000000006</v>
      </c>
      <c r="C1124" t="s">
        <v>10881</v>
      </c>
    </row>
    <row r="1125" spans="1:3">
      <c r="A1125" s="345" t="s">
        <v>9750</v>
      </c>
      <c r="B1125" s="332">
        <v>69.846400000000003</v>
      </c>
      <c r="C1125" t="s">
        <v>10882</v>
      </c>
    </row>
    <row r="1126" spans="1:3">
      <c r="A1126" s="345" t="s">
        <v>723</v>
      </c>
      <c r="B1126" s="332">
        <v>34.629219999999997</v>
      </c>
      <c r="C1126" t="s">
        <v>18162</v>
      </c>
    </row>
    <row r="1127" spans="1:3">
      <c r="A1127" s="345" t="s">
        <v>724</v>
      </c>
      <c r="B1127" s="332">
        <v>105.38332</v>
      </c>
      <c r="C1127" t="s">
        <v>10883</v>
      </c>
    </row>
    <row r="1128" spans="1:3">
      <c r="A1128" s="345" t="s">
        <v>8413</v>
      </c>
      <c r="B1128" s="332">
        <v>25.738489999999999</v>
      </c>
      <c r="C1128" t="s">
        <v>10884</v>
      </c>
    </row>
    <row r="1129" spans="1:3">
      <c r="A1129" s="345" t="s">
        <v>725</v>
      </c>
      <c r="B1129" s="332">
        <v>36.732080000000003</v>
      </c>
      <c r="C1129" t="s">
        <v>10885</v>
      </c>
    </row>
    <row r="1130" spans="1:3">
      <c r="A1130" s="345" t="s">
        <v>8414</v>
      </c>
      <c r="B1130" s="332">
        <v>149.21405999999999</v>
      </c>
      <c r="C1130" t="s">
        <v>18163</v>
      </c>
    </row>
    <row r="1131" spans="1:3">
      <c r="A1131" s="345" t="s">
        <v>17113</v>
      </c>
      <c r="B1131" s="332">
        <v>47.295000000000002</v>
      </c>
      <c r="C1131" t="s">
        <v>17114</v>
      </c>
    </row>
    <row r="1132" spans="1:3">
      <c r="A1132" s="345" t="s">
        <v>17115</v>
      </c>
      <c r="B1132" s="332">
        <v>38.206389999999999</v>
      </c>
      <c r="C1132" t="s">
        <v>17114</v>
      </c>
    </row>
    <row r="1133" spans="1:3">
      <c r="A1133" s="345" t="s">
        <v>17116</v>
      </c>
      <c r="B1133" s="332">
        <v>38.206389999999999</v>
      </c>
      <c r="C1133" t="s">
        <v>17114</v>
      </c>
    </row>
    <row r="1134" spans="1:3">
      <c r="A1134" s="345" t="s">
        <v>726</v>
      </c>
      <c r="B1134" s="332">
        <v>34.331479999999999</v>
      </c>
      <c r="C1134" t="s">
        <v>18164</v>
      </c>
    </row>
    <row r="1135" spans="1:3">
      <c r="A1135" s="345" t="s">
        <v>727</v>
      </c>
      <c r="B1135" s="332">
        <v>33.805349999999997</v>
      </c>
      <c r="C1135" t="s">
        <v>10886</v>
      </c>
    </row>
    <row r="1136" spans="1:3">
      <c r="A1136" s="345" t="s">
        <v>728</v>
      </c>
      <c r="B1136" s="332">
        <v>34.331479999999999</v>
      </c>
      <c r="C1136" t="s">
        <v>10887</v>
      </c>
    </row>
    <row r="1137" spans="1:3">
      <c r="A1137" s="345" t="s">
        <v>729</v>
      </c>
      <c r="B1137" s="332">
        <v>51.299939999999999</v>
      </c>
      <c r="C1137" t="s">
        <v>10888</v>
      </c>
    </row>
    <row r="1138" spans="1:3">
      <c r="A1138" s="345" t="s">
        <v>17117</v>
      </c>
      <c r="B1138" s="332">
        <v>85.781239999999997</v>
      </c>
      <c r="C1138" t="s">
        <v>17118</v>
      </c>
    </row>
    <row r="1139" spans="1:3">
      <c r="A1139" s="345" t="s">
        <v>17119</v>
      </c>
      <c r="B1139" s="332">
        <v>85.753780000000006</v>
      </c>
      <c r="C1139" t="s">
        <v>17118</v>
      </c>
    </row>
    <row r="1140" spans="1:3">
      <c r="A1140" s="345" t="s">
        <v>9177</v>
      </c>
      <c r="B1140" s="332">
        <v>92.030230000000003</v>
      </c>
      <c r="C1140" t="s">
        <v>10889</v>
      </c>
    </row>
    <row r="1141" spans="1:3">
      <c r="A1141" s="345" t="s">
        <v>9380</v>
      </c>
      <c r="B1141" s="332">
        <v>80.392849999999996</v>
      </c>
      <c r="C1141" t="s">
        <v>10890</v>
      </c>
    </row>
    <row r="1142" spans="1:3">
      <c r="A1142" s="345" t="s">
        <v>8887</v>
      </c>
      <c r="B1142" s="332">
        <v>134.00788</v>
      </c>
      <c r="C1142" t="s">
        <v>10891</v>
      </c>
    </row>
    <row r="1143" spans="1:3">
      <c r="A1143" s="345" t="s">
        <v>9381</v>
      </c>
      <c r="B1143" s="332">
        <v>187.92930000000001</v>
      </c>
      <c r="C1143" t="s">
        <v>10892</v>
      </c>
    </row>
    <row r="1144" spans="1:3">
      <c r="A1144" s="345" t="s">
        <v>9382</v>
      </c>
      <c r="B1144" s="332">
        <v>124.57082</v>
      </c>
      <c r="C1144" t="s">
        <v>10893</v>
      </c>
    </row>
    <row r="1145" spans="1:3">
      <c r="A1145" s="345" t="s">
        <v>7994</v>
      </c>
      <c r="B1145" s="332">
        <v>79.591309999999993</v>
      </c>
      <c r="C1145" t="s">
        <v>10894</v>
      </c>
    </row>
    <row r="1146" spans="1:3">
      <c r="A1146" s="345" t="s">
        <v>18165</v>
      </c>
      <c r="B1146" s="332">
        <v>121.34560999999999</v>
      </c>
      <c r="C1146" t="s">
        <v>18166</v>
      </c>
    </row>
    <row r="1147" spans="1:3">
      <c r="A1147" s="345" t="s">
        <v>7995</v>
      </c>
      <c r="B1147" s="332">
        <v>137.82916</v>
      </c>
      <c r="C1147" t="s">
        <v>10895</v>
      </c>
    </row>
    <row r="1148" spans="1:3">
      <c r="A1148" s="345" t="s">
        <v>9383</v>
      </c>
      <c r="B1148" s="332">
        <v>207.27986000000001</v>
      </c>
      <c r="C1148" t="s">
        <v>10896</v>
      </c>
    </row>
    <row r="1149" spans="1:3">
      <c r="A1149" s="345" t="s">
        <v>9384</v>
      </c>
      <c r="B1149" s="332">
        <v>144.48716999999999</v>
      </c>
      <c r="C1149" t="s">
        <v>10897</v>
      </c>
    </row>
    <row r="1150" spans="1:3">
      <c r="A1150" s="345" t="s">
        <v>9385</v>
      </c>
      <c r="B1150" s="332">
        <v>149.50228999999999</v>
      </c>
      <c r="C1150" t="s">
        <v>10898</v>
      </c>
    </row>
    <row r="1151" spans="1:3">
      <c r="A1151" s="345" t="s">
        <v>730</v>
      </c>
      <c r="B1151" s="332">
        <v>0</v>
      </c>
      <c r="C1151" t="s">
        <v>10899</v>
      </c>
    </row>
    <row r="1152" spans="1:3">
      <c r="A1152" s="345" t="s">
        <v>731</v>
      </c>
      <c r="B1152" s="332">
        <v>32.284419999999997</v>
      </c>
      <c r="C1152" t="s">
        <v>10900</v>
      </c>
    </row>
    <row r="1153" spans="1:3">
      <c r="A1153" s="345" t="s">
        <v>732</v>
      </c>
      <c r="B1153" s="332">
        <v>60.01435</v>
      </c>
      <c r="C1153" t="s">
        <v>10901</v>
      </c>
    </row>
    <row r="1154" spans="1:3">
      <c r="A1154" s="345" t="s">
        <v>733</v>
      </c>
      <c r="B1154" s="332">
        <v>66.163780000000003</v>
      </c>
      <c r="C1154" t="s">
        <v>18167</v>
      </c>
    </row>
    <row r="1155" spans="1:3">
      <c r="A1155" s="345" t="s">
        <v>734</v>
      </c>
      <c r="B1155" s="332">
        <v>57.613779999999998</v>
      </c>
      <c r="C1155" t="s">
        <v>10902</v>
      </c>
    </row>
    <row r="1156" spans="1:3">
      <c r="A1156" s="345" t="s">
        <v>735</v>
      </c>
      <c r="B1156" s="332">
        <v>63.894739999999999</v>
      </c>
      <c r="C1156" t="s">
        <v>18168</v>
      </c>
    </row>
    <row r="1157" spans="1:3">
      <c r="A1157" s="345" t="s">
        <v>736</v>
      </c>
      <c r="B1157" s="332">
        <v>55.246099999999998</v>
      </c>
      <c r="C1157" t="s">
        <v>10903</v>
      </c>
    </row>
    <row r="1158" spans="1:3">
      <c r="A1158" s="345" t="s">
        <v>737</v>
      </c>
      <c r="B1158" s="332">
        <v>61.527030000000003</v>
      </c>
      <c r="C1158" t="s">
        <v>18169</v>
      </c>
    </row>
    <row r="1159" spans="1:3">
      <c r="A1159" s="345" t="s">
        <v>738</v>
      </c>
      <c r="B1159" s="332">
        <v>30.048359999999999</v>
      </c>
      <c r="C1159" t="s">
        <v>10904</v>
      </c>
    </row>
    <row r="1160" spans="1:3">
      <c r="A1160" s="345" t="s">
        <v>6757</v>
      </c>
      <c r="B1160" s="332">
        <v>27.076930000000001</v>
      </c>
      <c r="C1160" t="s">
        <v>10905</v>
      </c>
    </row>
    <row r="1161" spans="1:3">
      <c r="A1161" s="345" t="s">
        <v>739</v>
      </c>
      <c r="B1161" s="332">
        <v>174.77539999999999</v>
      </c>
      <c r="C1161" t="s">
        <v>10906</v>
      </c>
    </row>
    <row r="1162" spans="1:3">
      <c r="A1162" s="345" t="s">
        <v>740</v>
      </c>
      <c r="B1162" s="332">
        <v>13.54144</v>
      </c>
      <c r="C1162" t="s">
        <v>10906</v>
      </c>
    </row>
    <row r="1163" spans="1:3">
      <c r="A1163" s="345" t="s">
        <v>741</v>
      </c>
      <c r="B1163" s="332">
        <v>13.54144</v>
      </c>
      <c r="C1163" t="s">
        <v>10906</v>
      </c>
    </row>
    <row r="1164" spans="1:3">
      <c r="A1164" s="345" t="s">
        <v>742</v>
      </c>
      <c r="B1164" s="332">
        <v>13.54144</v>
      </c>
      <c r="C1164" t="s">
        <v>10907</v>
      </c>
    </row>
    <row r="1165" spans="1:3">
      <c r="A1165" s="345" t="s">
        <v>743</v>
      </c>
      <c r="B1165" s="332">
        <v>30.048359999999999</v>
      </c>
      <c r="C1165" t="s">
        <v>18170</v>
      </c>
    </row>
    <row r="1166" spans="1:3">
      <c r="A1166" s="345" t="s">
        <v>744</v>
      </c>
      <c r="B1166" s="332">
        <v>54.128019999999999</v>
      </c>
      <c r="C1166" t="s">
        <v>10908</v>
      </c>
    </row>
    <row r="1167" spans="1:3">
      <c r="A1167" s="345" t="s">
        <v>745</v>
      </c>
      <c r="B1167" s="332">
        <v>17.308129999999998</v>
      </c>
      <c r="C1167" t="s">
        <v>18171</v>
      </c>
    </row>
    <row r="1168" spans="1:3">
      <c r="A1168" s="345" t="s">
        <v>746</v>
      </c>
      <c r="B1168" s="332">
        <v>18.579789999999999</v>
      </c>
      <c r="C1168" t="s">
        <v>10909</v>
      </c>
    </row>
    <row r="1169" spans="1:3">
      <c r="A1169" s="345" t="s">
        <v>747</v>
      </c>
      <c r="B1169" s="332">
        <v>18.579789999999999</v>
      </c>
      <c r="C1169" t="s">
        <v>10910</v>
      </c>
    </row>
    <row r="1170" spans="1:3">
      <c r="A1170" s="345" t="s">
        <v>748</v>
      </c>
      <c r="B1170" s="332">
        <v>18.579789999999999</v>
      </c>
      <c r="C1170" t="s">
        <v>18172</v>
      </c>
    </row>
    <row r="1171" spans="1:3">
      <c r="A1171" s="345" t="s">
        <v>749</v>
      </c>
      <c r="B1171" s="332">
        <v>17.757680000000001</v>
      </c>
      <c r="C1171" t="s">
        <v>10907</v>
      </c>
    </row>
    <row r="1172" spans="1:3">
      <c r="A1172" s="345" t="s">
        <v>750</v>
      </c>
      <c r="B1172" s="332">
        <v>30.048359999999999</v>
      </c>
      <c r="C1172" t="s">
        <v>10911</v>
      </c>
    </row>
    <row r="1173" spans="1:3">
      <c r="A1173" s="345" t="s">
        <v>751</v>
      </c>
      <c r="B1173" s="332">
        <v>45.972639999999998</v>
      </c>
      <c r="C1173" t="s">
        <v>10912</v>
      </c>
    </row>
    <row r="1174" spans="1:3">
      <c r="A1174" s="345" t="s">
        <v>752</v>
      </c>
      <c r="B1174" s="332">
        <v>30.048359999999999</v>
      </c>
      <c r="C1174" t="s">
        <v>18173</v>
      </c>
    </row>
    <row r="1175" spans="1:3">
      <c r="A1175" s="345" t="s">
        <v>753</v>
      </c>
      <c r="B1175" s="332">
        <v>12.98939</v>
      </c>
      <c r="C1175" t="s">
        <v>18174</v>
      </c>
    </row>
    <row r="1176" spans="1:3">
      <c r="A1176" s="345" t="s">
        <v>6758</v>
      </c>
      <c r="B1176" s="332">
        <v>32.952129999999997</v>
      </c>
      <c r="C1176" t="s">
        <v>10913</v>
      </c>
    </row>
    <row r="1177" spans="1:3">
      <c r="A1177" s="345" t="s">
        <v>754</v>
      </c>
      <c r="B1177" s="332">
        <v>12.98939</v>
      </c>
      <c r="C1177" t="s">
        <v>18175</v>
      </c>
    </row>
    <row r="1178" spans="1:3">
      <c r="A1178" s="345" t="s">
        <v>9825</v>
      </c>
      <c r="B1178" s="332">
        <v>13.468</v>
      </c>
      <c r="C1178" t="s">
        <v>10914</v>
      </c>
    </row>
    <row r="1179" spans="1:3">
      <c r="A1179" s="345" t="s">
        <v>18176</v>
      </c>
      <c r="B1179" s="332">
        <v>0</v>
      </c>
      <c r="C1179" t="s">
        <v>18177</v>
      </c>
    </row>
    <row r="1180" spans="1:3">
      <c r="A1180" s="345" t="s">
        <v>755</v>
      </c>
      <c r="B1180" s="332">
        <v>40.382269999999998</v>
      </c>
      <c r="C1180" t="s">
        <v>10915</v>
      </c>
    </row>
    <row r="1181" spans="1:3">
      <c r="A1181" s="345" t="s">
        <v>9826</v>
      </c>
      <c r="B1181" s="332">
        <v>13.3385</v>
      </c>
      <c r="C1181" t="s">
        <v>10916</v>
      </c>
    </row>
    <row r="1182" spans="1:3">
      <c r="A1182" s="345" t="s">
        <v>756</v>
      </c>
      <c r="B1182" s="332">
        <v>75.502989999999997</v>
      </c>
      <c r="C1182" t="s">
        <v>10917</v>
      </c>
    </row>
    <row r="1183" spans="1:3">
      <c r="A1183" s="345" t="s">
        <v>9386</v>
      </c>
      <c r="B1183" s="332">
        <v>28.84873</v>
      </c>
      <c r="C1183" t="s">
        <v>10918</v>
      </c>
    </row>
    <row r="1184" spans="1:3">
      <c r="A1184" s="345" t="s">
        <v>757</v>
      </c>
      <c r="B1184" s="332">
        <v>70.504530000000003</v>
      </c>
      <c r="C1184" t="s">
        <v>10919</v>
      </c>
    </row>
    <row r="1185" spans="1:3">
      <c r="A1185" s="345" t="s">
        <v>758</v>
      </c>
      <c r="B1185" s="332">
        <v>76.29222</v>
      </c>
      <c r="C1185" t="s">
        <v>10920</v>
      </c>
    </row>
    <row r="1186" spans="1:3">
      <c r="A1186" s="345" t="s">
        <v>759</v>
      </c>
      <c r="B1186" s="332">
        <v>51.03687</v>
      </c>
      <c r="C1186" t="s">
        <v>10921</v>
      </c>
    </row>
    <row r="1187" spans="1:3">
      <c r="A1187" s="345" t="s">
        <v>6410</v>
      </c>
      <c r="B1187" s="332">
        <v>45.712069999999997</v>
      </c>
      <c r="C1187" t="s">
        <v>10922</v>
      </c>
    </row>
    <row r="1188" spans="1:3">
      <c r="A1188" s="345" t="s">
        <v>760</v>
      </c>
      <c r="B1188" s="332">
        <v>65.738420000000005</v>
      </c>
      <c r="C1188" t="s">
        <v>10923</v>
      </c>
    </row>
    <row r="1189" spans="1:3">
      <c r="A1189" s="345" t="s">
        <v>761</v>
      </c>
      <c r="B1189" s="332">
        <v>32.226900000000001</v>
      </c>
      <c r="C1189" t="s">
        <v>10924</v>
      </c>
    </row>
    <row r="1190" spans="1:3">
      <c r="A1190" s="345" t="s">
        <v>762</v>
      </c>
      <c r="B1190" s="332">
        <v>63.269939999999998</v>
      </c>
      <c r="C1190" t="s">
        <v>10925</v>
      </c>
    </row>
    <row r="1191" spans="1:3">
      <c r="A1191" s="345" t="s">
        <v>6759</v>
      </c>
      <c r="B1191" s="332">
        <v>27.131710000000002</v>
      </c>
      <c r="C1191" t="s">
        <v>10926</v>
      </c>
    </row>
    <row r="1192" spans="1:3">
      <c r="A1192" s="345" t="s">
        <v>9827</v>
      </c>
      <c r="B1192" s="332">
        <v>16.911390000000001</v>
      </c>
      <c r="C1192" t="s">
        <v>10906</v>
      </c>
    </row>
    <row r="1193" spans="1:3">
      <c r="A1193" s="345" t="s">
        <v>6760</v>
      </c>
      <c r="B1193" s="332">
        <v>15.95016</v>
      </c>
      <c r="C1193" t="s">
        <v>10927</v>
      </c>
    </row>
    <row r="1194" spans="1:3">
      <c r="A1194" s="345" t="s">
        <v>763</v>
      </c>
      <c r="B1194" s="332">
        <v>15.95016</v>
      </c>
      <c r="C1194" t="s">
        <v>10906</v>
      </c>
    </row>
    <row r="1195" spans="1:3">
      <c r="A1195" s="345" t="s">
        <v>17617</v>
      </c>
      <c r="B1195" s="332">
        <v>35.321539999999999</v>
      </c>
      <c r="C1195" t="s">
        <v>10906</v>
      </c>
    </row>
    <row r="1196" spans="1:3">
      <c r="A1196" s="345" t="s">
        <v>18178</v>
      </c>
      <c r="B1196" s="332">
        <v>0</v>
      </c>
      <c r="C1196" t="s">
        <v>18179</v>
      </c>
    </row>
    <row r="1197" spans="1:3">
      <c r="A1197" s="345" t="s">
        <v>764</v>
      </c>
      <c r="B1197" s="332">
        <v>27.260190000000001</v>
      </c>
      <c r="C1197" t="s">
        <v>10928</v>
      </c>
    </row>
    <row r="1198" spans="1:3">
      <c r="A1198" s="345" t="s">
        <v>765</v>
      </c>
      <c r="B1198" s="332">
        <v>170.83038999999999</v>
      </c>
      <c r="C1198" t="s">
        <v>10929</v>
      </c>
    </row>
    <row r="1199" spans="1:3">
      <c r="A1199" s="345" t="s">
        <v>766</v>
      </c>
      <c r="B1199" s="332">
        <v>60.01435</v>
      </c>
      <c r="C1199" t="s">
        <v>10930</v>
      </c>
    </row>
    <row r="1200" spans="1:3">
      <c r="A1200" s="345" t="s">
        <v>767</v>
      </c>
      <c r="B1200" s="332">
        <v>66.163780000000003</v>
      </c>
      <c r="C1200" t="s">
        <v>10931</v>
      </c>
    </row>
    <row r="1201" spans="1:3">
      <c r="A1201" s="345" t="s">
        <v>768</v>
      </c>
      <c r="B1201" s="332">
        <v>169.79453000000001</v>
      </c>
      <c r="C1201" t="s">
        <v>10932</v>
      </c>
    </row>
    <row r="1202" spans="1:3">
      <c r="A1202" s="345" t="s">
        <v>769</v>
      </c>
      <c r="B1202" s="332">
        <v>57.613779999999998</v>
      </c>
      <c r="C1202" t="s">
        <v>10933</v>
      </c>
    </row>
    <row r="1203" spans="1:3">
      <c r="A1203" s="345" t="s">
        <v>770</v>
      </c>
      <c r="B1203" s="332">
        <v>63.894739999999999</v>
      </c>
      <c r="C1203" t="s">
        <v>10934</v>
      </c>
    </row>
    <row r="1204" spans="1:3">
      <c r="A1204" s="345" t="s">
        <v>771</v>
      </c>
      <c r="B1204" s="332">
        <v>40.125230000000002</v>
      </c>
      <c r="C1204" t="s">
        <v>10935</v>
      </c>
    </row>
    <row r="1205" spans="1:3">
      <c r="A1205" s="345" t="s">
        <v>772</v>
      </c>
      <c r="B1205" s="332">
        <v>240.73516000000001</v>
      </c>
      <c r="C1205" t="s">
        <v>10936</v>
      </c>
    </row>
    <row r="1206" spans="1:3">
      <c r="A1206" s="345" t="s">
        <v>773</v>
      </c>
      <c r="B1206" s="332">
        <v>164.47273999999999</v>
      </c>
      <c r="C1206" t="s">
        <v>10937</v>
      </c>
    </row>
    <row r="1207" spans="1:3">
      <c r="A1207" s="345" t="s">
        <v>774</v>
      </c>
      <c r="B1207" s="332">
        <v>169.79454000000001</v>
      </c>
      <c r="C1207" t="s">
        <v>10938</v>
      </c>
    </row>
    <row r="1208" spans="1:3">
      <c r="A1208" s="345" t="s">
        <v>775</v>
      </c>
      <c r="B1208" s="332">
        <v>55.246099999999998</v>
      </c>
      <c r="C1208" t="s">
        <v>10939</v>
      </c>
    </row>
    <row r="1209" spans="1:3">
      <c r="A1209" s="345" t="s">
        <v>776</v>
      </c>
      <c r="B1209" s="332">
        <v>61.527030000000003</v>
      </c>
      <c r="C1209" t="s">
        <v>10940</v>
      </c>
    </row>
    <row r="1210" spans="1:3">
      <c r="A1210" s="345" t="s">
        <v>777</v>
      </c>
      <c r="B1210" s="332">
        <v>164.47273999999999</v>
      </c>
      <c r="C1210" t="s">
        <v>10941</v>
      </c>
    </row>
    <row r="1211" spans="1:3">
      <c r="A1211" s="345" t="s">
        <v>7996</v>
      </c>
      <c r="B1211" s="332">
        <v>28.995429999999999</v>
      </c>
      <c r="C1211" t="s">
        <v>18180</v>
      </c>
    </row>
    <row r="1212" spans="1:3">
      <c r="A1212" s="345" t="s">
        <v>7997</v>
      </c>
      <c r="B1212" s="332">
        <v>36.258710000000001</v>
      </c>
      <c r="C1212" t="s">
        <v>18181</v>
      </c>
    </row>
    <row r="1213" spans="1:3">
      <c r="A1213" s="345" t="s">
        <v>7998</v>
      </c>
      <c r="B1213" s="332">
        <v>179.32739000000001</v>
      </c>
      <c r="C1213" t="s">
        <v>10942</v>
      </c>
    </row>
    <row r="1214" spans="1:3">
      <c r="A1214" s="345" t="s">
        <v>7999</v>
      </c>
      <c r="B1214" s="332">
        <v>30.148330000000001</v>
      </c>
      <c r="C1214" t="s">
        <v>10943</v>
      </c>
    </row>
    <row r="1215" spans="1:3">
      <c r="A1215" s="345" t="s">
        <v>8000</v>
      </c>
      <c r="B1215" s="332">
        <v>37.699820000000003</v>
      </c>
      <c r="C1215" t="s">
        <v>10944</v>
      </c>
    </row>
    <row r="1216" spans="1:3">
      <c r="A1216" s="345" t="s">
        <v>8001</v>
      </c>
      <c r="B1216" s="332">
        <v>282.10133999999999</v>
      </c>
      <c r="C1216" t="s">
        <v>10945</v>
      </c>
    </row>
    <row r="1217" spans="1:3">
      <c r="A1217" s="345" t="s">
        <v>778</v>
      </c>
      <c r="B1217" s="332">
        <v>214.19707</v>
      </c>
      <c r="C1217" t="s">
        <v>10946</v>
      </c>
    </row>
    <row r="1218" spans="1:3">
      <c r="A1218" s="345" t="s">
        <v>779</v>
      </c>
      <c r="B1218" s="332">
        <v>30.048359999999999</v>
      </c>
      <c r="C1218" t="s">
        <v>10947</v>
      </c>
    </row>
    <row r="1219" spans="1:3">
      <c r="A1219" s="345" t="s">
        <v>780</v>
      </c>
      <c r="B1219" s="332">
        <v>5.5533999999999999</v>
      </c>
      <c r="C1219" t="s">
        <v>10948</v>
      </c>
    </row>
    <row r="1220" spans="1:3">
      <c r="A1220" s="345" t="s">
        <v>781</v>
      </c>
      <c r="B1220" s="332">
        <v>27.083739999999999</v>
      </c>
      <c r="C1220" t="s">
        <v>10949</v>
      </c>
    </row>
    <row r="1221" spans="1:3">
      <c r="A1221" s="345" t="s">
        <v>8002</v>
      </c>
      <c r="B1221" s="332">
        <v>535.60032000000001</v>
      </c>
      <c r="C1221" t="s">
        <v>10950</v>
      </c>
    </row>
    <row r="1222" spans="1:3">
      <c r="A1222" s="345" t="s">
        <v>782</v>
      </c>
      <c r="B1222" s="332">
        <v>169.79453000000001</v>
      </c>
      <c r="C1222" t="s">
        <v>10951</v>
      </c>
    </row>
    <row r="1223" spans="1:3">
      <c r="A1223" s="345" t="s">
        <v>783</v>
      </c>
      <c r="B1223" s="332">
        <v>174.77539999999999</v>
      </c>
      <c r="C1223" t="s">
        <v>18180</v>
      </c>
    </row>
    <row r="1224" spans="1:3">
      <c r="A1224" s="345" t="s">
        <v>784</v>
      </c>
      <c r="B1224" s="332">
        <v>156.46305000000001</v>
      </c>
      <c r="C1224" t="s">
        <v>10952</v>
      </c>
    </row>
    <row r="1225" spans="1:3">
      <c r="A1225" s="345" t="s">
        <v>785</v>
      </c>
      <c r="B1225" s="332">
        <v>170.83038999999999</v>
      </c>
      <c r="C1225" t="s">
        <v>10953</v>
      </c>
    </row>
    <row r="1226" spans="1:3">
      <c r="A1226" s="345" t="s">
        <v>786</v>
      </c>
      <c r="B1226" s="332">
        <v>13.54144</v>
      </c>
      <c r="C1226" t="s">
        <v>10954</v>
      </c>
    </row>
    <row r="1227" spans="1:3">
      <c r="A1227" s="345" t="s">
        <v>787</v>
      </c>
      <c r="B1227" s="332">
        <v>13.67165</v>
      </c>
      <c r="C1227" t="s">
        <v>10955</v>
      </c>
    </row>
    <row r="1228" spans="1:3">
      <c r="A1228" s="345" t="s">
        <v>788</v>
      </c>
      <c r="B1228" s="332">
        <v>13.54144</v>
      </c>
      <c r="C1228" t="s">
        <v>10956</v>
      </c>
    </row>
    <row r="1229" spans="1:3">
      <c r="A1229" s="345" t="s">
        <v>789</v>
      </c>
      <c r="B1229" s="332">
        <v>30.048359999999999</v>
      </c>
      <c r="C1229" t="s">
        <v>10957</v>
      </c>
    </row>
    <row r="1230" spans="1:3">
      <c r="A1230" s="345" t="s">
        <v>790</v>
      </c>
      <c r="B1230" s="332">
        <v>54.128019999999999</v>
      </c>
      <c r="C1230" t="s">
        <v>18182</v>
      </c>
    </row>
    <row r="1231" spans="1:3">
      <c r="A1231" s="345" t="s">
        <v>791</v>
      </c>
      <c r="B1231" s="332">
        <v>140.91831999999999</v>
      </c>
      <c r="C1231" t="s">
        <v>10958</v>
      </c>
    </row>
    <row r="1232" spans="1:3">
      <c r="A1232" s="345" t="s">
        <v>792</v>
      </c>
      <c r="B1232" s="332">
        <v>160.71144000000001</v>
      </c>
      <c r="C1232" t="s">
        <v>10959</v>
      </c>
    </row>
    <row r="1233" spans="1:3">
      <c r="A1233" s="345" t="s">
        <v>7690</v>
      </c>
      <c r="B1233" s="332">
        <v>48.854140000000001</v>
      </c>
      <c r="C1233" t="s">
        <v>10942</v>
      </c>
    </row>
    <row r="1234" spans="1:3">
      <c r="A1234" s="345" t="s">
        <v>9707</v>
      </c>
      <c r="B1234" s="332">
        <v>45.402290000000001</v>
      </c>
      <c r="C1234" t="s">
        <v>10942</v>
      </c>
    </row>
    <row r="1235" spans="1:3">
      <c r="A1235" s="345" t="s">
        <v>8003</v>
      </c>
      <c r="B1235" s="332">
        <v>184.64168000000001</v>
      </c>
      <c r="C1235" t="s">
        <v>10960</v>
      </c>
    </row>
    <row r="1236" spans="1:3">
      <c r="A1236" s="345" t="s">
        <v>18183</v>
      </c>
      <c r="B1236" s="332">
        <v>0</v>
      </c>
      <c r="C1236" t="s">
        <v>18184</v>
      </c>
    </row>
    <row r="1237" spans="1:3">
      <c r="A1237" s="345" t="s">
        <v>18185</v>
      </c>
      <c r="B1237" s="332">
        <v>0</v>
      </c>
      <c r="C1237" t="s">
        <v>18184</v>
      </c>
    </row>
    <row r="1238" spans="1:3">
      <c r="A1238" s="345" t="s">
        <v>793</v>
      </c>
      <c r="B1238" s="332">
        <v>16.804010000000002</v>
      </c>
      <c r="C1238" t="s">
        <v>10961</v>
      </c>
    </row>
    <row r="1239" spans="1:3">
      <c r="A1239" s="345" t="s">
        <v>18186</v>
      </c>
      <c r="B1239" s="332">
        <v>46.007730000000002</v>
      </c>
      <c r="C1239" t="s">
        <v>18187</v>
      </c>
    </row>
    <row r="1240" spans="1:3">
      <c r="A1240" s="345" t="s">
        <v>794</v>
      </c>
      <c r="B1240" s="332">
        <v>132.04748000000001</v>
      </c>
      <c r="C1240" t="s">
        <v>18188</v>
      </c>
    </row>
    <row r="1241" spans="1:3">
      <c r="A1241" s="345" t="s">
        <v>795</v>
      </c>
      <c r="B1241" s="332">
        <v>18.579789999999999</v>
      </c>
      <c r="C1241" t="s">
        <v>10962</v>
      </c>
    </row>
    <row r="1242" spans="1:3">
      <c r="A1242" s="345" t="s">
        <v>796</v>
      </c>
      <c r="B1242" s="332">
        <v>24.893619999999999</v>
      </c>
      <c r="C1242" t="s">
        <v>10963</v>
      </c>
    </row>
    <row r="1243" spans="1:3">
      <c r="A1243" s="345" t="s">
        <v>797</v>
      </c>
      <c r="B1243" s="332">
        <v>18.579789999999999</v>
      </c>
      <c r="C1243" t="s">
        <v>10964</v>
      </c>
    </row>
    <row r="1244" spans="1:3">
      <c r="A1244" s="345" t="s">
        <v>798</v>
      </c>
      <c r="B1244" s="332">
        <v>18.579789999999999</v>
      </c>
      <c r="C1244" t="s">
        <v>10965</v>
      </c>
    </row>
    <row r="1245" spans="1:3">
      <c r="A1245" s="345" t="s">
        <v>7638</v>
      </c>
      <c r="B1245" s="332">
        <v>45.750450000000001</v>
      </c>
      <c r="C1245" t="s">
        <v>10966</v>
      </c>
    </row>
    <row r="1246" spans="1:3">
      <c r="A1246" s="345" t="s">
        <v>799</v>
      </c>
      <c r="B1246" s="332">
        <v>17.757680000000001</v>
      </c>
      <c r="C1246" t="s">
        <v>10967</v>
      </c>
    </row>
    <row r="1247" spans="1:3">
      <c r="A1247" s="345" t="s">
        <v>800</v>
      </c>
      <c r="B1247" s="332">
        <v>17.757680000000001</v>
      </c>
      <c r="C1247" t="s">
        <v>10968</v>
      </c>
    </row>
    <row r="1248" spans="1:3">
      <c r="A1248" s="345" t="s">
        <v>801</v>
      </c>
      <c r="B1248" s="332">
        <v>17.600269999999998</v>
      </c>
      <c r="C1248" t="s">
        <v>10969</v>
      </c>
    </row>
    <row r="1249" spans="1:3">
      <c r="A1249" s="345" t="s">
        <v>802</v>
      </c>
      <c r="B1249" s="332">
        <v>30.418240000000001</v>
      </c>
      <c r="C1249" t="s">
        <v>10970</v>
      </c>
    </row>
    <row r="1250" spans="1:3">
      <c r="A1250" s="345" t="s">
        <v>803</v>
      </c>
      <c r="B1250" s="332">
        <v>30.418240000000001</v>
      </c>
      <c r="C1250" t="s">
        <v>10971</v>
      </c>
    </row>
    <row r="1251" spans="1:3">
      <c r="A1251" s="345" t="s">
        <v>18189</v>
      </c>
      <c r="B1251" s="332">
        <v>12.626429999999999</v>
      </c>
      <c r="C1251" t="s">
        <v>18190</v>
      </c>
    </row>
    <row r="1252" spans="1:3">
      <c r="A1252" s="345" t="s">
        <v>804</v>
      </c>
      <c r="B1252" s="332">
        <v>30.048359999999999</v>
      </c>
      <c r="C1252" t="s">
        <v>10972</v>
      </c>
    </row>
    <row r="1253" spans="1:3">
      <c r="A1253" s="345" t="s">
        <v>8004</v>
      </c>
      <c r="B1253" s="332">
        <v>26.97785</v>
      </c>
      <c r="C1253" t="s">
        <v>10973</v>
      </c>
    </row>
    <row r="1254" spans="1:3">
      <c r="A1254" s="345" t="s">
        <v>8005</v>
      </c>
      <c r="B1254" s="332">
        <v>27.035499999999999</v>
      </c>
      <c r="C1254" t="s">
        <v>10974</v>
      </c>
    </row>
    <row r="1255" spans="1:3">
      <c r="A1255" s="345" t="s">
        <v>805</v>
      </c>
      <c r="B1255" s="332">
        <v>12.98939</v>
      </c>
      <c r="C1255" t="s">
        <v>10975</v>
      </c>
    </row>
    <row r="1256" spans="1:3">
      <c r="A1256" s="345" t="s">
        <v>806</v>
      </c>
      <c r="B1256" s="332">
        <v>45.972639999999998</v>
      </c>
      <c r="C1256" t="s">
        <v>10976</v>
      </c>
    </row>
    <row r="1257" spans="1:3">
      <c r="A1257" s="345" t="s">
        <v>807</v>
      </c>
      <c r="B1257" s="332">
        <v>30.048359999999999</v>
      </c>
      <c r="C1257" t="s">
        <v>10977</v>
      </c>
    </row>
    <row r="1258" spans="1:3">
      <c r="A1258" s="345" t="s">
        <v>808</v>
      </c>
      <c r="B1258" s="332">
        <v>12.98939</v>
      </c>
      <c r="C1258" t="s">
        <v>10978</v>
      </c>
    </row>
    <row r="1259" spans="1:3">
      <c r="A1259" s="345" t="s">
        <v>809</v>
      </c>
      <c r="B1259" s="332">
        <v>66.880300000000005</v>
      </c>
      <c r="C1259" t="s">
        <v>10979</v>
      </c>
    </row>
    <row r="1260" spans="1:3">
      <c r="A1260" s="345" t="s">
        <v>810</v>
      </c>
      <c r="B1260" s="332">
        <v>51.981769999999997</v>
      </c>
      <c r="C1260" t="s">
        <v>10980</v>
      </c>
    </row>
    <row r="1261" spans="1:3">
      <c r="A1261" s="345" t="s">
        <v>811</v>
      </c>
      <c r="B1261" s="332">
        <v>12.98939</v>
      </c>
      <c r="C1261" t="s">
        <v>10981</v>
      </c>
    </row>
    <row r="1262" spans="1:3">
      <c r="A1262" s="345" t="s">
        <v>18191</v>
      </c>
      <c r="B1262" s="332">
        <v>59.372039999999998</v>
      </c>
      <c r="C1262" t="s">
        <v>18192</v>
      </c>
    </row>
    <row r="1263" spans="1:3">
      <c r="A1263" s="345" t="s">
        <v>18193</v>
      </c>
      <c r="B1263" s="332">
        <v>0</v>
      </c>
      <c r="C1263" t="s">
        <v>18194</v>
      </c>
    </row>
    <row r="1264" spans="1:3">
      <c r="A1264" s="345" t="s">
        <v>18195</v>
      </c>
      <c r="B1264" s="332">
        <v>0</v>
      </c>
      <c r="C1264" t="s">
        <v>18196</v>
      </c>
    </row>
    <row r="1265" spans="1:3">
      <c r="A1265" s="345" t="s">
        <v>812</v>
      </c>
      <c r="B1265" s="332">
        <v>73.29974</v>
      </c>
      <c r="C1265" t="s">
        <v>10982</v>
      </c>
    </row>
    <row r="1266" spans="1:3">
      <c r="A1266" s="345" t="s">
        <v>813</v>
      </c>
      <c r="B1266" s="332">
        <v>55.476280000000003</v>
      </c>
      <c r="C1266" t="s">
        <v>10983</v>
      </c>
    </row>
    <row r="1267" spans="1:3">
      <c r="A1267" s="345" t="s">
        <v>814</v>
      </c>
      <c r="B1267" s="332">
        <v>40.382269999999998</v>
      </c>
      <c r="C1267" t="s">
        <v>10984</v>
      </c>
    </row>
    <row r="1268" spans="1:3">
      <c r="A1268" s="345" t="s">
        <v>815</v>
      </c>
      <c r="B1268" s="332">
        <v>70.932019999999994</v>
      </c>
      <c r="C1268" t="s">
        <v>10985</v>
      </c>
    </row>
    <row r="1269" spans="1:3">
      <c r="A1269" s="345" t="s">
        <v>816</v>
      </c>
      <c r="B1269" s="332">
        <v>75.502989999999997</v>
      </c>
      <c r="C1269" t="s">
        <v>10986</v>
      </c>
    </row>
    <row r="1270" spans="1:3">
      <c r="A1270" s="345" t="s">
        <v>9387</v>
      </c>
      <c r="B1270" s="332">
        <v>28.470279999999999</v>
      </c>
      <c r="C1270" t="s">
        <v>10987</v>
      </c>
    </row>
    <row r="1271" spans="1:3">
      <c r="A1271" s="345" t="s">
        <v>817</v>
      </c>
      <c r="B1271" s="332">
        <v>70.504530000000003</v>
      </c>
      <c r="C1271" t="s">
        <v>10988</v>
      </c>
    </row>
    <row r="1272" spans="1:3">
      <c r="A1272" s="345" t="s">
        <v>6761</v>
      </c>
      <c r="B1272" s="332">
        <v>45.28716</v>
      </c>
      <c r="C1272" t="s">
        <v>10989</v>
      </c>
    </row>
    <row r="1273" spans="1:3">
      <c r="A1273" s="345" t="s">
        <v>18197</v>
      </c>
      <c r="B1273" s="332">
        <v>0</v>
      </c>
      <c r="C1273" t="s">
        <v>18198</v>
      </c>
    </row>
    <row r="1274" spans="1:3">
      <c r="A1274" s="345" t="s">
        <v>818</v>
      </c>
      <c r="B1274" s="332">
        <v>91.123170000000002</v>
      </c>
      <c r="C1274" t="s">
        <v>10990</v>
      </c>
    </row>
    <row r="1275" spans="1:3">
      <c r="A1275" s="345" t="s">
        <v>819</v>
      </c>
      <c r="B1275" s="332">
        <v>32.062460000000002</v>
      </c>
      <c r="C1275" t="s">
        <v>10991</v>
      </c>
    </row>
    <row r="1276" spans="1:3">
      <c r="A1276" s="345" t="s">
        <v>820</v>
      </c>
      <c r="B1276" s="332">
        <v>76.29222</v>
      </c>
      <c r="C1276" t="s">
        <v>10992</v>
      </c>
    </row>
    <row r="1277" spans="1:3">
      <c r="A1277" s="345" t="s">
        <v>821</v>
      </c>
      <c r="B1277" s="332">
        <v>51.03687</v>
      </c>
      <c r="C1277" t="s">
        <v>10993</v>
      </c>
    </row>
    <row r="1278" spans="1:3">
      <c r="A1278" s="345" t="s">
        <v>822</v>
      </c>
      <c r="B1278" s="332">
        <v>45.710659999999997</v>
      </c>
      <c r="C1278" t="s">
        <v>10994</v>
      </c>
    </row>
    <row r="1279" spans="1:3">
      <c r="A1279" s="345" t="s">
        <v>823</v>
      </c>
      <c r="B1279" s="332">
        <v>65.738420000000005</v>
      </c>
      <c r="C1279" t="s">
        <v>10995</v>
      </c>
    </row>
    <row r="1280" spans="1:3">
      <c r="A1280" s="345" t="s">
        <v>824</v>
      </c>
      <c r="B1280" s="332">
        <v>60.211680000000001</v>
      </c>
      <c r="C1280" t="s">
        <v>10996</v>
      </c>
    </row>
    <row r="1281" spans="1:3">
      <c r="A1281" s="345" t="s">
        <v>825</v>
      </c>
      <c r="B1281" s="332">
        <v>32.226900000000001</v>
      </c>
      <c r="C1281" t="s">
        <v>18199</v>
      </c>
    </row>
    <row r="1282" spans="1:3">
      <c r="A1282" s="345" t="s">
        <v>826</v>
      </c>
      <c r="B1282" s="332">
        <v>61.630159999999997</v>
      </c>
      <c r="C1282" t="s">
        <v>18200</v>
      </c>
    </row>
    <row r="1283" spans="1:3">
      <c r="A1283" s="345" t="s">
        <v>9708</v>
      </c>
      <c r="B1283" s="332">
        <v>37.580150000000003</v>
      </c>
      <c r="C1283" t="s">
        <v>10942</v>
      </c>
    </row>
    <row r="1284" spans="1:3">
      <c r="A1284" s="345" t="s">
        <v>827</v>
      </c>
      <c r="B1284" s="332">
        <v>23.332699999999999</v>
      </c>
      <c r="C1284" t="s">
        <v>10997</v>
      </c>
    </row>
    <row r="1285" spans="1:3">
      <c r="A1285" s="345" t="s">
        <v>828</v>
      </c>
      <c r="B1285" s="332">
        <v>10.58048</v>
      </c>
      <c r="C1285" t="s">
        <v>10998</v>
      </c>
    </row>
    <row r="1286" spans="1:3">
      <c r="A1286" s="345" t="s">
        <v>829</v>
      </c>
      <c r="B1286" s="332">
        <v>204.78586000000001</v>
      </c>
      <c r="C1286" t="s">
        <v>10999</v>
      </c>
    </row>
    <row r="1287" spans="1:3">
      <c r="A1287" s="345" t="s">
        <v>830</v>
      </c>
      <c r="B1287" s="332">
        <v>63.332749999999997</v>
      </c>
      <c r="C1287" t="s">
        <v>11000</v>
      </c>
    </row>
    <row r="1288" spans="1:3">
      <c r="A1288" s="345" t="s">
        <v>831</v>
      </c>
      <c r="B1288" s="332">
        <v>75.700299999999999</v>
      </c>
      <c r="C1288" t="s">
        <v>11001</v>
      </c>
    </row>
    <row r="1289" spans="1:3">
      <c r="A1289" s="345" t="s">
        <v>7691</v>
      </c>
      <c r="B1289" s="332">
        <v>66.923910000000006</v>
      </c>
      <c r="C1289" t="s">
        <v>11002</v>
      </c>
    </row>
    <row r="1290" spans="1:3">
      <c r="A1290" s="345" t="s">
        <v>8006</v>
      </c>
      <c r="B1290" s="332">
        <v>101.65694000000001</v>
      </c>
      <c r="C1290" t="s">
        <v>11003</v>
      </c>
    </row>
    <row r="1291" spans="1:3">
      <c r="A1291" s="345" t="s">
        <v>18201</v>
      </c>
      <c r="B1291" s="332">
        <v>0</v>
      </c>
      <c r="C1291" t="s">
        <v>10961</v>
      </c>
    </row>
    <row r="1292" spans="1:3">
      <c r="A1292" s="345" t="s">
        <v>18202</v>
      </c>
      <c r="B1292" s="332">
        <v>0</v>
      </c>
      <c r="C1292" t="s">
        <v>10961</v>
      </c>
    </row>
    <row r="1293" spans="1:3">
      <c r="A1293" s="345" t="s">
        <v>18203</v>
      </c>
      <c r="B1293" s="332">
        <v>0</v>
      </c>
      <c r="C1293" t="s">
        <v>10961</v>
      </c>
    </row>
    <row r="1294" spans="1:3">
      <c r="A1294" s="345" t="s">
        <v>7692</v>
      </c>
      <c r="B1294" s="332">
        <v>17.19839</v>
      </c>
      <c r="C1294" t="s">
        <v>11004</v>
      </c>
    </row>
    <row r="1295" spans="1:3">
      <c r="A1295" s="345" t="s">
        <v>6762</v>
      </c>
      <c r="B1295" s="332">
        <v>15.95016</v>
      </c>
      <c r="C1295" t="s">
        <v>11005</v>
      </c>
    </row>
    <row r="1296" spans="1:3">
      <c r="A1296" s="345" t="s">
        <v>18204</v>
      </c>
      <c r="B1296" s="332">
        <v>0</v>
      </c>
      <c r="C1296" t="s">
        <v>10961</v>
      </c>
    </row>
    <row r="1297" spans="1:3">
      <c r="A1297" s="345" t="s">
        <v>832</v>
      </c>
      <c r="B1297" s="332">
        <v>16.103529999999999</v>
      </c>
      <c r="C1297" t="s">
        <v>11006</v>
      </c>
    </row>
    <row r="1298" spans="1:3">
      <c r="A1298" s="345" t="s">
        <v>833</v>
      </c>
      <c r="B1298" s="332">
        <v>17.274260000000002</v>
      </c>
      <c r="C1298" t="s">
        <v>11007</v>
      </c>
    </row>
    <row r="1299" spans="1:3">
      <c r="A1299" s="345" t="s">
        <v>9167</v>
      </c>
      <c r="B1299" s="332">
        <v>32.062139999999999</v>
      </c>
      <c r="C1299" t="s">
        <v>11008</v>
      </c>
    </row>
    <row r="1300" spans="1:3">
      <c r="A1300" s="345" t="s">
        <v>834</v>
      </c>
      <c r="B1300" s="332">
        <v>33.70176</v>
      </c>
      <c r="C1300" t="s">
        <v>11009</v>
      </c>
    </row>
    <row r="1301" spans="1:3">
      <c r="A1301" s="345" t="s">
        <v>7138</v>
      </c>
      <c r="B1301" s="332">
        <v>30.99785</v>
      </c>
      <c r="C1301" t="s">
        <v>18205</v>
      </c>
    </row>
    <row r="1302" spans="1:3">
      <c r="A1302" s="345" t="s">
        <v>9709</v>
      </c>
      <c r="B1302" s="332">
        <v>41.751460000000002</v>
      </c>
      <c r="C1302" t="s">
        <v>10942</v>
      </c>
    </row>
    <row r="1303" spans="1:3">
      <c r="A1303" s="345" t="s">
        <v>18206</v>
      </c>
      <c r="B1303" s="332">
        <v>47.807760000000002</v>
      </c>
      <c r="C1303" t="s">
        <v>18207</v>
      </c>
    </row>
    <row r="1304" spans="1:3">
      <c r="A1304" s="345" t="s">
        <v>9710</v>
      </c>
      <c r="B1304" s="332">
        <v>237.08287000000001</v>
      </c>
      <c r="C1304" t="s">
        <v>10942</v>
      </c>
    </row>
    <row r="1305" spans="1:3">
      <c r="A1305" s="345" t="s">
        <v>9711</v>
      </c>
      <c r="B1305" s="332">
        <v>325.41557</v>
      </c>
      <c r="C1305" t="s">
        <v>10942</v>
      </c>
    </row>
    <row r="1306" spans="1:3">
      <c r="A1306" s="345" t="s">
        <v>9712</v>
      </c>
      <c r="B1306" s="332">
        <v>231.81440000000001</v>
      </c>
      <c r="C1306" t="s">
        <v>10942</v>
      </c>
    </row>
    <row r="1307" spans="1:3">
      <c r="A1307" s="345" t="s">
        <v>8007</v>
      </c>
      <c r="B1307" s="332">
        <v>474.55428000000001</v>
      </c>
      <c r="C1307" t="s">
        <v>11010</v>
      </c>
    </row>
    <row r="1308" spans="1:3">
      <c r="A1308" s="345" t="s">
        <v>18208</v>
      </c>
      <c r="B1308" s="332">
        <v>0</v>
      </c>
      <c r="C1308" t="s">
        <v>18209</v>
      </c>
    </row>
    <row r="1309" spans="1:3">
      <c r="A1309" s="345" t="s">
        <v>835</v>
      </c>
      <c r="B1309" s="332">
        <v>27.260190000000001</v>
      </c>
      <c r="C1309" t="s">
        <v>11011</v>
      </c>
    </row>
    <row r="1310" spans="1:3">
      <c r="A1310" s="345" t="s">
        <v>8008</v>
      </c>
      <c r="B1310" s="332">
        <v>221.90146999999999</v>
      </c>
      <c r="C1310" t="s">
        <v>11012</v>
      </c>
    </row>
    <row r="1311" spans="1:3">
      <c r="A1311" s="345" t="s">
        <v>836</v>
      </c>
      <c r="B1311" s="332">
        <v>73.06953</v>
      </c>
      <c r="C1311" t="s">
        <v>11013</v>
      </c>
    </row>
    <row r="1312" spans="1:3">
      <c r="A1312" s="345" t="s">
        <v>837</v>
      </c>
      <c r="B1312" s="332">
        <v>79.251840000000001</v>
      </c>
      <c r="C1312" t="s">
        <v>18210</v>
      </c>
    </row>
    <row r="1313" spans="1:3">
      <c r="A1313" s="345" t="s">
        <v>9828</v>
      </c>
      <c r="B1313" s="332">
        <v>211.74652</v>
      </c>
      <c r="C1313" t="s">
        <v>11014</v>
      </c>
    </row>
    <row r="1314" spans="1:3">
      <c r="A1314" s="345" t="s">
        <v>838</v>
      </c>
      <c r="B1314" s="332">
        <v>70.701840000000004</v>
      </c>
      <c r="C1314" t="s">
        <v>11015</v>
      </c>
    </row>
    <row r="1315" spans="1:3">
      <c r="A1315" s="345" t="s">
        <v>839</v>
      </c>
      <c r="B1315" s="332">
        <v>76.982810000000001</v>
      </c>
      <c r="C1315" t="s">
        <v>18211</v>
      </c>
    </row>
    <row r="1316" spans="1:3">
      <c r="A1316" s="345" t="s">
        <v>840</v>
      </c>
      <c r="B1316" s="332">
        <v>65.769159999999999</v>
      </c>
      <c r="C1316" t="s">
        <v>11016</v>
      </c>
    </row>
    <row r="1317" spans="1:3">
      <c r="A1317" s="345" t="s">
        <v>841</v>
      </c>
      <c r="B1317" s="332">
        <v>212.27976000000001</v>
      </c>
      <c r="C1317" t="s">
        <v>11017</v>
      </c>
    </row>
    <row r="1318" spans="1:3">
      <c r="A1318" s="345" t="s">
        <v>842</v>
      </c>
      <c r="B1318" s="332">
        <v>68.301280000000006</v>
      </c>
      <c r="C1318" t="s">
        <v>11018</v>
      </c>
    </row>
    <row r="1319" spans="1:3">
      <c r="A1319" s="345" t="s">
        <v>843</v>
      </c>
      <c r="B1319" s="332">
        <v>74.582239999999999</v>
      </c>
      <c r="C1319" t="s">
        <v>18212</v>
      </c>
    </row>
    <row r="1320" spans="1:3">
      <c r="A1320" s="345" t="s">
        <v>8009</v>
      </c>
      <c r="B1320" s="332">
        <v>43.579610000000002</v>
      </c>
      <c r="C1320" t="s">
        <v>18213</v>
      </c>
    </row>
    <row r="1321" spans="1:3">
      <c r="A1321" s="345" t="s">
        <v>8010</v>
      </c>
      <c r="B1321" s="332">
        <v>54.445709999999998</v>
      </c>
      <c r="C1321" t="s">
        <v>11019</v>
      </c>
    </row>
    <row r="1322" spans="1:3">
      <c r="A1322" s="345" t="s">
        <v>8011</v>
      </c>
      <c r="B1322" s="332">
        <v>230.39847</v>
      </c>
      <c r="C1322" t="s">
        <v>11020</v>
      </c>
    </row>
    <row r="1323" spans="1:3">
      <c r="A1323" s="345" t="s">
        <v>8012</v>
      </c>
      <c r="B1323" s="332">
        <v>44.732509999999998</v>
      </c>
      <c r="C1323" t="s">
        <v>11020</v>
      </c>
    </row>
    <row r="1324" spans="1:3">
      <c r="A1324" s="345" t="s">
        <v>8013</v>
      </c>
      <c r="B1324" s="332">
        <v>55.915640000000003</v>
      </c>
      <c r="C1324" t="s">
        <v>11019</v>
      </c>
    </row>
    <row r="1325" spans="1:3">
      <c r="A1325" s="345" t="s">
        <v>8014</v>
      </c>
      <c r="B1325" s="332">
        <v>328.57643999999999</v>
      </c>
      <c r="C1325" t="s">
        <v>11021</v>
      </c>
    </row>
    <row r="1326" spans="1:3">
      <c r="A1326" s="345" t="s">
        <v>844</v>
      </c>
      <c r="B1326" s="332">
        <v>42.251660000000001</v>
      </c>
      <c r="C1326" t="s">
        <v>11022</v>
      </c>
    </row>
    <row r="1327" spans="1:3">
      <c r="A1327" s="345" t="s">
        <v>18214</v>
      </c>
      <c r="B1327" s="332">
        <v>40.276069999999997</v>
      </c>
      <c r="C1327" t="s">
        <v>18215</v>
      </c>
    </row>
    <row r="1328" spans="1:3">
      <c r="A1328" s="345" t="s">
        <v>8015</v>
      </c>
      <c r="B1328" s="332">
        <v>558.00347999999997</v>
      </c>
      <c r="C1328" t="s">
        <v>11021</v>
      </c>
    </row>
    <row r="1329" spans="1:3">
      <c r="A1329" s="345" t="s">
        <v>845</v>
      </c>
      <c r="B1329" s="332">
        <v>217.26065</v>
      </c>
      <c r="C1329" t="s">
        <v>18216</v>
      </c>
    </row>
    <row r="1330" spans="1:3">
      <c r="A1330" s="345" t="s">
        <v>8016</v>
      </c>
      <c r="B1330" s="332">
        <v>221.90146999999999</v>
      </c>
      <c r="C1330" t="s">
        <v>11020</v>
      </c>
    </row>
    <row r="1331" spans="1:3">
      <c r="A1331" s="345" t="s">
        <v>846</v>
      </c>
      <c r="B1331" s="332">
        <v>20.31559</v>
      </c>
      <c r="C1331" t="s">
        <v>18216</v>
      </c>
    </row>
    <row r="1332" spans="1:3">
      <c r="A1332" s="345" t="s">
        <v>847</v>
      </c>
      <c r="B1332" s="332">
        <v>20.31559</v>
      </c>
      <c r="C1332" t="s">
        <v>11012</v>
      </c>
    </row>
    <row r="1333" spans="1:3">
      <c r="A1333" s="345" t="s">
        <v>848</v>
      </c>
      <c r="B1333" s="332">
        <v>20.31559</v>
      </c>
      <c r="C1333" t="s">
        <v>18217</v>
      </c>
    </row>
    <row r="1334" spans="1:3">
      <c r="A1334" s="345" t="s">
        <v>849</v>
      </c>
      <c r="B1334" s="332">
        <v>42.251660000000001</v>
      </c>
      <c r="C1334" t="s">
        <v>18218</v>
      </c>
    </row>
    <row r="1335" spans="1:3">
      <c r="A1335" s="345" t="s">
        <v>850</v>
      </c>
      <c r="B1335" s="332">
        <v>67.709339999999997</v>
      </c>
      <c r="C1335" t="s">
        <v>11023</v>
      </c>
    </row>
    <row r="1336" spans="1:3">
      <c r="A1336" s="345" t="s">
        <v>851</v>
      </c>
      <c r="B1336" s="332">
        <v>175.89061000000001</v>
      </c>
      <c r="C1336" t="s">
        <v>11024</v>
      </c>
    </row>
    <row r="1337" spans="1:3">
      <c r="A1337" s="345" t="s">
        <v>8017</v>
      </c>
      <c r="B1337" s="332">
        <v>498.54268000000002</v>
      </c>
      <c r="C1337" t="s">
        <v>11021</v>
      </c>
    </row>
    <row r="1338" spans="1:3">
      <c r="A1338" s="345" t="s">
        <v>7693</v>
      </c>
      <c r="B1338" s="332">
        <v>63.438330000000001</v>
      </c>
      <c r="C1338" t="s">
        <v>11020</v>
      </c>
    </row>
    <row r="1339" spans="1:3">
      <c r="A1339" s="345" t="s">
        <v>8018</v>
      </c>
      <c r="B1339" s="332">
        <v>235.71276</v>
      </c>
      <c r="C1339" t="s">
        <v>11025</v>
      </c>
    </row>
    <row r="1340" spans="1:3">
      <c r="A1340" s="345" t="s">
        <v>8019</v>
      </c>
      <c r="B1340" s="332">
        <v>267.38869</v>
      </c>
      <c r="C1340" t="s">
        <v>11026</v>
      </c>
    </row>
    <row r="1341" spans="1:3">
      <c r="A1341" s="345" t="s">
        <v>852</v>
      </c>
      <c r="B1341" s="332">
        <v>30.263089999999998</v>
      </c>
      <c r="C1341" t="s">
        <v>11027</v>
      </c>
    </row>
    <row r="1342" spans="1:3">
      <c r="A1342" s="345" t="s">
        <v>853</v>
      </c>
      <c r="B1342" s="332">
        <v>31.240349999999999</v>
      </c>
      <c r="C1342" t="s">
        <v>11028</v>
      </c>
    </row>
    <row r="1343" spans="1:3">
      <c r="A1343" s="345" t="s">
        <v>854</v>
      </c>
      <c r="B1343" s="332">
        <v>31.240349999999999</v>
      </c>
      <c r="C1343" t="s">
        <v>11029</v>
      </c>
    </row>
    <row r="1344" spans="1:3">
      <c r="A1344" s="345" t="s">
        <v>855</v>
      </c>
      <c r="B1344" s="332">
        <v>37.323990000000002</v>
      </c>
      <c r="C1344" t="s">
        <v>11030</v>
      </c>
    </row>
    <row r="1345" spans="1:3">
      <c r="A1345" s="345" t="s">
        <v>856</v>
      </c>
      <c r="B1345" s="332">
        <v>37.323990000000002</v>
      </c>
      <c r="C1345" t="s">
        <v>11031</v>
      </c>
    </row>
    <row r="1346" spans="1:3">
      <c r="A1346" s="345" t="s">
        <v>857</v>
      </c>
      <c r="B1346" s="332">
        <v>35.818080000000002</v>
      </c>
      <c r="C1346" t="s">
        <v>11032</v>
      </c>
    </row>
    <row r="1347" spans="1:3">
      <c r="A1347" s="345" t="s">
        <v>858</v>
      </c>
      <c r="B1347" s="332">
        <v>50.477820000000001</v>
      </c>
      <c r="C1347" t="s">
        <v>11033</v>
      </c>
    </row>
    <row r="1348" spans="1:3">
      <c r="A1348" s="345" t="s">
        <v>859</v>
      </c>
      <c r="B1348" s="332">
        <v>51.793210000000002</v>
      </c>
      <c r="C1348" t="s">
        <v>11034</v>
      </c>
    </row>
    <row r="1349" spans="1:3">
      <c r="A1349" s="345" t="s">
        <v>860</v>
      </c>
      <c r="B1349" s="332">
        <v>15.14898</v>
      </c>
      <c r="C1349" t="s">
        <v>11035</v>
      </c>
    </row>
    <row r="1350" spans="1:3">
      <c r="A1350" s="345" t="s">
        <v>861</v>
      </c>
      <c r="B1350" s="332">
        <v>42.251660000000001</v>
      </c>
      <c r="C1350" t="s">
        <v>11036</v>
      </c>
    </row>
    <row r="1351" spans="1:3">
      <c r="A1351" s="345" t="s">
        <v>8020</v>
      </c>
      <c r="B1351" s="332">
        <v>50.90052</v>
      </c>
      <c r="C1351" t="s">
        <v>11037</v>
      </c>
    </row>
    <row r="1352" spans="1:3">
      <c r="A1352" s="345" t="s">
        <v>8021</v>
      </c>
      <c r="B1352" s="332">
        <v>52.745159999999998</v>
      </c>
      <c r="C1352" t="s">
        <v>11038</v>
      </c>
    </row>
    <row r="1353" spans="1:3">
      <c r="A1353" s="345" t="s">
        <v>862</v>
      </c>
      <c r="B1353" s="332">
        <v>60.244540000000001</v>
      </c>
      <c r="C1353" t="s">
        <v>18219</v>
      </c>
    </row>
    <row r="1354" spans="1:3">
      <c r="A1354" s="345" t="s">
        <v>863</v>
      </c>
      <c r="B1354" s="332">
        <v>42.251660000000001</v>
      </c>
      <c r="C1354" t="s">
        <v>11039</v>
      </c>
    </row>
    <row r="1355" spans="1:3">
      <c r="A1355" s="345" t="s">
        <v>864</v>
      </c>
      <c r="B1355" s="332">
        <v>101.21435</v>
      </c>
      <c r="C1355" t="s">
        <v>11040</v>
      </c>
    </row>
    <row r="1356" spans="1:3">
      <c r="A1356" s="345" t="s">
        <v>865</v>
      </c>
      <c r="B1356" s="332">
        <v>63.596969999999999</v>
      </c>
      <c r="C1356" t="s">
        <v>11041</v>
      </c>
    </row>
    <row r="1357" spans="1:3">
      <c r="A1357" s="345" t="s">
        <v>866</v>
      </c>
      <c r="B1357" s="332">
        <v>27.001539999999999</v>
      </c>
      <c r="C1357" t="s">
        <v>11042</v>
      </c>
    </row>
    <row r="1358" spans="1:3">
      <c r="A1358" s="345" t="s">
        <v>18220</v>
      </c>
      <c r="B1358" s="332">
        <v>70.302959999999999</v>
      </c>
      <c r="C1358" t="s">
        <v>18221</v>
      </c>
    </row>
    <row r="1359" spans="1:3">
      <c r="A1359" s="345" t="s">
        <v>867</v>
      </c>
      <c r="B1359" s="332">
        <v>53.437449999999998</v>
      </c>
      <c r="C1359" t="s">
        <v>11043</v>
      </c>
    </row>
    <row r="1360" spans="1:3">
      <c r="A1360" s="345" t="s">
        <v>868</v>
      </c>
      <c r="B1360" s="332">
        <v>88.952799999999996</v>
      </c>
      <c r="C1360" t="s">
        <v>11044</v>
      </c>
    </row>
    <row r="1361" spans="1:3">
      <c r="A1361" s="345" t="s">
        <v>9388</v>
      </c>
      <c r="B1361" s="332">
        <v>50.064680000000003</v>
      </c>
      <c r="C1361" t="s">
        <v>11045</v>
      </c>
    </row>
    <row r="1362" spans="1:3">
      <c r="A1362" s="345" t="s">
        <v>869</v>
      </c>
      <c r="B1362" s="332">
        <v>88.393749999999997</v>
      </c>
      <c r="C1362" t="s">
        <v>11046</v>
      </c>
    </row>
    <row r="1363" spans="1:3">
      <c r="A1363" s="345" t="s">
        <v>6763</v>
      </c>
      <c r="B1363" s="332">
        <v>59.142749999999999</v>
      </c>
      <c r="C1363" t="s">
        <v>11047</v>
      </c>
    </row>
    <row r="1364" spans="1:3">
      <c r="A1364" s="345" t="s">
        <v>18222</v>
      </c>
      <c r="B1364" s="332">
        <v>75.511799999999994</v>
      </c>
      <c r="C1364" t="s">
        <v>11035</v>
      </c>
    </row>
    <row r="1365" spans="1:3">
      <c r="A1365" s="345" t="s">
        <v>870</v>
      </c>
      <c r="B1365" s="332">
        <v>89.347409999999996</v>
      </c>
      <c r="C1365" t="s">
        <v>11048</v>
      </c>
    </row>
    <row r="1366" spans="1:3">
      <c r="A1366" s="345" t="s">
        <v>871</v>
      </c>
      <c r="B1366" s="332">
        <v>64.486670000000004</v>
      </c>
      <c r="C1366" t="s">
        <v>11049</v>
      </c>
    </row>
    <row r="1367" spans="1:3">
      <c r="A1367" s="345" t="s">
        <v>872</v>
      </c>
      <c r="B1367" s="332">
        <v>55.511989999999997</v>
      </c>
      <c r="C1367" t="s">
        <v>18223</v>
      </c>
    </row>
    <row r="1368" spans="1:3">
      <c r="A1368" s="345" t="s">
        <v>873</v>
      </c>
      <c r="B1368" s="332">
        <v>82.418329999999997</v>
      </c>
      <c r="C1368" t="s">
        <v>11050</v>
      </c>
    </row>
    <row r="1369" spans="1:3">
      <c r="A1369" s="345" t="s">
        <v>874</v>
      </c>
      <c r="B1369" s="332">
        <v>45.314950000000003</v>
      </c>
      <c r="C1369" t="s">
        <v>18224</v>
      </c>
    </row>
    <row r="1370" spans="1:3">
      <c r="A1370" s="345" t="s">
        <v>875</v>
      </c>
      <c r="B1370" s="332">
        <v>85.409639999999996</v>
      </c>
      <c r="C1370" t="s">
        <v>18225</v>
      </c>
    </row>
    <row r="1371" spans="1:3">
      <c r="A1371" s="345" t="s">
        <v>876</v>
      </c>
      <c r="B1371" s="332">
        <v>39.989840000000001</v>
      </c>
      <c r="C1371" t="s">
        <v>11051</v>
      </c>
    </row>
    <row r="1372" spans="1:3">
      <c r="A1372" s="345" t="s">
        <v>877</v>
      </c>
      <c r="B1372" s="332">
        <v>13.06296</v>
      </c>
      <c r="C1372" t="s">
        <v>11052</v>
      </c>
    </row>
    <row r="1373" spans="1:3">
      <c r="A1373" s="345" t="s">
        <v>17120</v>
      </c>
      <c r="B1373" s="332">
        <v>40.378959999999999</v>
      </c>
      <c r="C1373" t="s">
        <v>17121</v>
      </c>
    </row>
    <row r="1374" spans="1:3">
      <c r="A1374" s="345" t="s">
        <v>878</v>
      </c>
      <c r="B1374" s="332">
        <v>81.507810000000006</v>
      </c>
      <c r="C1374" t="s">
        <v>11053</v>
      </c>
    </row>
    <row r="1375" spans="1:3">
      <c r="A1375" s="345" t="s">
        <v>7694</v>
      </c>
      <c r="B1375" s="332">
        <v>27.134070000000001</v>
      </c>
      <c r="C1375" t="s">
        <v>11054</v>
      </c>
    </row>
    <row r="1376" spans="1:3">
      <c r="A1376" s="345" t="s">
        <v>6764</v>
      </c>
      <c r="B1376" s="332">
        <v>22.957260000000002</v>
      </c>
      <c r="C1376" t="s">
        <v>11055</v>
      </c>
    </row>
    <row r="1377" spans="1:3">
      <c r="A1377" s="345" t="s">
        <v>879</v>
      </c>
      <c r="B1377" s="332">
        <v>22.738620000000001</v>
      </c>
      <c r="C1377" t="s">
        <v>11056</v>
      </c>
    </row>
    <row r="1378" spans="1:3">
      <c r="A1378" s="345" t="s">
        <v>9166</v>
      </c>
      <c r="B1378" s="332">
        <v>27.134070000000001</v>
      </c>
      <c r="C1378" t="s">
        <v>11057</v>
      </c>
    </row>
    <row r="1379" spans="1:3">
      <c r="A1379" s="345" t="s">
        <v>8415</v>
      </c>
      <c r="B1379" s="332">
        <v>39.929250000000003</v>
      </c>
      <c r="C1379" t="s">
        <v>11058</v>
      </c>
    </row>
    <row r="1380" spans="1:3">
      <c r="A1380" s="345" t="s">
        <v>880</v>
      </c>
      <c r="B1380" s="332">
        <v>40.814700000000002</v>
      </c>
      <c r="C1380" t="s">
        <v>11059</v>
      </c>
    </row>
    <row r="1381" spans="1:3">
      <c r="A1381" s="345" t="s">
        <v>881</v>
      </c>
      <c r="B1381" s="332">
        <v>68.564340000000001</v>
      </c>
      <c r="C1381" t="s">
        <v>11060</v>
      </c>
    </row>
    <row r="1382" spans="1:3">
      <c r="A1382" s="345" t="s">
        <v>18226</v>
      </c>
      <c r="B1382" s="332">
        <v>0</v>
      </c>
      <c r="C1382" t="s">
        <v>18227</v>
      </c>
    </row>
    <row r="1383" spans="1:3">
      <c r="A1383" s="345" t="s">
        <v>8888</v>
      </c>
      <c r="B1383" s="332">
        <v>436.19963000000001</v>
      </c>
      <c r="C1383" t="s">
        <v>11020</v>
      </c>
    </row>
    <row r="1384" spans="1:3">
      <c r="A1384" s="345" t="s">
        <v>9829</v>
      </c>
      <c r="B1384" s="332">
        <v>313.80286000000001</v>
      </c>
      <c r="C1384" t="s">
        <v>11061</v>
      </c>
    </row>
    <row r="1385" spans="1:3">
      <c r="A1385" s="345" t="s">
        <v>8022</v>
      </c>
      <c r="B1385" s="332">
        <v>496.95744000000002</v>
      </c>
      <c r="C1385" t="s">
        <v>11062</v>
      </c>
    </row>
    <row r="1386" spans="1:3">
      <c r="A1386" s="345" t="s">
        <v>8023</v>
      </c>
      <c r="B1386" s="332">
        <v>316.61509999999998</v>
      </c>
      <c r="C1386" t="s">
        <v>11063</v>
      </c>
    </row>
    <row r="1387" spans="1:3">
      <c r="A1387" s="345" t="s">
        <v>882</v>
      </c>
      <c r="B1387" s="332">
        <v>44.262639999999998</v>
      </c>
      <c r="C1387" t="s">
        <v>11064</v>
      </c>
    </row>
    <row r="1388" spans="1:3">
      <c r="A1388" s="345" t="s">
        <v>17122</v>
      </c>
      <c r="B1388" s="332">
        <v>40.378959999999999</v>
      </c>
      <c r="C1388" t="s">
        <v>17121</v>
      </c>
    </row>
    <row r="1389" spans="1:3">
      <c r="A1389" s="345" t="s">
        <v>883</v>
      </c>
      <c r="B1389" s="332">
        <v>78.298190000000005</v>
      </c>
      <c r="C1389" t="s">
        <v>11065</v>
      </c>
    </row>
    <row r="1390" spans="1:3">
      <c r="A1390" s="345" t="s">
        <v>884</v>
      </c>
      <c r="B1390" s="332">
        <v>84.480469999999997</v>
      </c>
      <c r="C1390" t="s">
        <v>11066</v>
      </c>
    </row>
    <row r="1391" spans="1:3">
      <c r="A1391" s="345" t="s">
        <v>885</v>
      </c>
      <c r="B1391" s="332">
        <v>75.930480000000003</v>
      </c>
      <c r="C1391" t="s">
        <v>11067</v>
      </c>
    </row>
    <row r="1392" spans="1:3">
      <c r="A1392" s="345" t="s">
        <v>886</v>
      </c>
      <c r="B1392" s="332">
        <v>82.211449999999999</v>
      </c>
      <c r="C1392" t="s">
        <v>11068</v>
      </c>
    </row>
    <row r="1393" spans="1:3">
      <c r="A1393" s="345" t="s">
        <v>887</v>
      </c>
      <c r="B1393" s="332">
        <v>73.529910000000001</v>
      </c>
      <c r="C1393" t="s">
        <v>11069</v>
      </c>
    </row>
    <row r="1394" spans="1:3">
      <c r="A1394" s="345" t="s">
        <v>888</v>
      </c>
      <c r="B1394" s="332">
        <v>79.810879999999997</v>
      </c>
      <c r="C1394" t="s">
        <v>11070</v>
      </c>
    </row>
    <row r="1395" spans="1:3">
      <c r="A1395" s="345" t="s">
        <v>889</v>
      </c>
      <c r="B1395" s="332">
        <v>47.464129999999997</v>
      </c>
      <c r="C1395" t="s">
        <v>11071</v>
      </c>
    </row>
    <row r="1396" spans="1:3">
      <c r="A1396" s="345" t="s">
        <v>890</v>
      </c>
      <c r="B1396" s="332">
        <v>187.82414</v>
      </c>
      <c r="C1396" t="s">
        <v>18228</v>
      </c>
    </row>
    <row r="1397" spans="1:3">
      <c r="A1397" s="345" t="s">
        <v>891</v>
      </c>
      <c r="B1397" s="332">
        <v>47.464129999999997</v>
      </c>
      <c r="C1397" t="s">
        <v>11072</v>
      </c>
    </row>
    <row r="1398" spans="1:3">
      <c r="A1398" s="345" t="s">
        <v>892</v>
      </c>
      <c r="B1398" s="332">
        <v>72.970870000000005</v>
      </c>
      <c r="C1398" t="s">
        <v>11073</v>
      </c>
    </row>
    <row r="1399" spans="1:3">
      <c r="A1399" s="345" t="s">
        <v>893</v>
      </c>
      <c r="B1399" s="332">
        <v>36.31532</v>
      </c>
      <c r="C1399" t="s">
        <v>18229</v>
      </c>
    </row>
    <row r="1400" spans="1:3">
      <c r="A1400" s="345" t="s">
        <v>894</v>
      </c>
      <c r="B1400" s="332">
        <v>36.173029999999997</v>
      </c>
      <c r="C1400" t="s">
        <v>18230</v>
      </c>
    </row>
    <row r="1401" spans="1:3">
      <c r="A1401" s="345" t="s">
        <v>895</v>
      </c>
      <c r="B1401" s="332">
        <v>36.173029999999997</v>
      </c>
      <c r="C1401" t="s">
        <v>18231</v>
      </c>
    </row>
    <row r="1402" spans="1:3">
      <c r="A1402" s="345" t="s">
        <v>896</v>
      </c>
      <c r="B1402" s="332">
        <v>47.464129999999997</v>
      </c>
      <c r="C1402" t="s">
        <v>11074</v>
      </c>
    </row>
    <row r="1403" spans="1:3">
      <c r="A1403" s="345" t="s">
        <v>897</v>
      </c>
      <c r="B1403" s="332">
        <v>65.473209999999995</v>
      </c>
      <c r="C1403" t="s">
        <v>11065</v>
      </c>
    </row>
    <row r="1404" spans="1:3">
      <c r="A1404" s="345" t="s">
        <v>898</v>
      </c>
      <c r="B1404" s="332">
        <v>47.464129999999997</v>
      </c>
      <c r="C1404" t="s">
        <v>18232</v>
      </c>
    </row>
    <row r="1405" spans="1:3">
      <c r="A1405" s="345" t="s">
        <v>899</v>
      </c>
      <c r="B1405" s="332">
        <v>58.666089999999997</v>
      </c>
      <c r="C1405" t="s">
        <v>11075</v>
      </c>
    </row>
    <row r="1406" spans="1:3">
      <c r="A1406" s="345" t="s">
        <v>900</v>
      </c>
      <c r="B1406" s="332">
        <v>94.345860000000002</v>
      </c>
      <c r="C1406" t="s">
        <v>11076</v>
      </c>
    </row>
    <row r="1407" spans="1:3">
      <c r="A1407" s="345" t="s">
        <v>9389</v>
      </c>
      <c r="B1407" s="332">
        <v>49.689970000000002</v>
      </c>
      <c r="C1407" t="s">
        <v>10987</v>
      </c>
    </row>
    <row r="1408" spans="1:3">
      <c r="A1408" s="345" t="s">
        <v>901</v>
      </c>
      <c r="B1408" s="332">
        <v>94.444500000000005</v>
      </c>
      <c r="C1408" t="s">
        <v>11077</v>
      </c>
    </row>
    <row r="1409" spans="1:3">
      <c r="A1409" s="345" t="s">
        <v>902</v>
      </c>
      <c r="B1409" s="332">
        <v>94.674700000000001</v>
      </c>
      <c r="C1409" t="s">
        <v>11078</v>
      </c>
    </row>
    <row r="1410" spans="1:3">
      <c r="A1410" s="345" t="s">
        <v>903</v>
      </c>
      <c r="B1410" s="332">
        <v>69.879729999999995</v>
      </c>
      <c r="C1410" t="s">
        <v>11079</v>
      </c>
    </row>
    <row r="1411" spans="1:3">
      <c r="A1411" s="345" t="s">
        <v>6765</v>
      </c>
      <c r="B1411" s="332">
        <v>79.239019999999996</v>
      </c>
      <c r="C1411" t="s">
        <v>11080</v>
      </c>
    </row>
    <row r="1412" spans="1:3">
      <c r="A1412" s="345" t="s">
        <v>904</v>
      </c>
      <c r="B1412" s="332">
        <v>88.060059999999993</v>
      </c>
      <c r="C1412" t="s">
        <v>11081</v>
      </c>
    </row>
    <row r="1413" spans="1:3">
      <c r="A1413" s="345" t="s">
        <v>905</v>
      </c>
      <c r="B1413" s="332">
        <v>50.905329999999999</v>
      </c>
      <c r="C1413" t="s">
        <v>11082</v>
      </c>
    </row>
    <row r="1414" spans="1:3">
      <c r="A1414" s="345" t="s">
        <v>10006</v>
      </c>
      <c r="B1414" s="332">
        <v>40.378959999999999</v>
      </c>
      <c r="C1414" t="s">
        <v>11083</v>
      </c>
    </row>
    <row r="1415" spans="1:3">
      <c r="A1415" s="345" t="s">
        <v>9996</v>
      </c>
      <c r="B1415" s="332">
        <v>28.216950000000001</v>
      </c>
      <c r="C1415" t="s">
        <v>11084</v>
      </c>
    </row>
    <row r="1416" spans="1:3">
      <c r="A1416" s="345" t="s">
        <v>6766</v>
      </c>
      <c r="B1416" s="332">
        <v>23.68608</v>
      </c>
      <c r="C1416" t="s">
        <v>11085</v>
      </c>
    </row>
    <row r="1417" spans="1:3">
      <c r="A1417" s="345" t="s">
        <v>906</v>
      </c>
      <c r="B1417" s="332">
        <v>23.68608</v>
      </c>
      <c r="C1417" t="s">
        <v>11086</v>
      </c>
    </row>
    <row r="1418" spans="1:3">
      <c r="A1418" s="345" t="s">
        <v>907</v>
      </c>
      <c r="B1418" s="332">
        <v>74.384919999999994</v>
      </c>
      <c r="C1418" t="s">
        <v>11087</v>
      </c>
    </row>
    <row r="1419" spans="1:3">
      <c r="A1419" s="345" t="s">
        <v>908</v>
      </c>
      <c r="B1419" s="332">
        <v>78.298190000000005</v>
      </c>
      <c r="C1419" t="s">
        <v>11088</v>
      </c>
    </row>
    <row r="1420" spans="1:3">
      <c r="A1420" s="345" t="s">
        <v>909</v>
      </c>
      <c r="B1420" s="332">
        <v>84.480469999999997</v>
      </c>
      <c r="C1420" t="s">
        <v>11089</v>
      </c>
    </row>
    <row r="1421" spans="1:3">
      <c r="A1421" s="345" t="s">
        <v>910</v>
      </c>
      <c r="B1421" s="332">
        <v>75.930480000000003</v>
      </c>
      <c r="C1421" t="s">
        <v>11090</v>
      </c>
    </row>
    <row r="1422" spans="1:3">
      <c r="A1422" s="345" t="s">
        <v>911</v>
      </c>
      <c r="B1422" s="332">
        <v>82.211449999999999</v>
      </c>
      <c r="C1422" t="s">
        <v>11091</v>
      </c>
    </row>
    <row r="1423" spans="1:3">
      <c r="A1423" s="345" t="s">
        <v>912</v>
      </c>
      <c r="B1423" s="332">
        <v>79.810879999999997</v>
      </c>
      <c r="C1423" t="s">
        <v>11092</v>
      </c>
    </row>
    <row r="1424" spans="1:3">
      <c r="A1424" s="345" t="s">
        <v>913</v>
      </c>
      <c r="B1424" s="332">
        <v>47.464129999999997</v>
      </c>
      <c r="C1424" t="s">
        <v>11093</v>
      </c>
    </row>
    <row r="1425" spans="1:3">
      <c r="A1425" s="345" t="s">
        <v>914</v>
      </c>
      <c r="B1425" s="332">
        <v>47.464129999999997</v>
      </c>
      <c r="C1425" t="s">
        <v>11094</v>
      </c>
    </row>
    <row r="1426" spans="1:3">
      <c r="A1426" s="345" t="s">
        <v>915</v>
      </c>
      <c r="B1426" s="332">
        <v>72.970870000000005</v>
      </c>
      <c r="C1426" t="s">
        <v>11095</v>
      </c>
    </row>
    <row r="1427" spans="1:3">
      <c r="A1427" s="345" t="s">
        <v>916</v>
      </c>
      <c r="B1427" s="332">
        <v>36.31532</v>
      </c>
      <c r="C1427" t="s">
        <v>11096</v>
      </c>
    </row>
    <row r="1428" spans="1:3">
      <c r="A1428" s="345" t="s">
        <v>917</v>
      </c>
      <c r="B1428" s="332">
        <v>36.173029999999997</v>
      </c>
      <c r="C1428" t="s">
        <v>18233</v>
      </c>
    </row>
    <row r="1429" spans="1:3">
      <c r="A1429" s="345" t="s">
        <v>918</v>
      </c>
      <c r="B1429" s="332">
        <v>36.173029999999997</v>
      </c>
      <c r="C1429" t="s">
        <v>11097</v>
      </c>
    </row>
    <row r="1430" spans="1:3">
      <c r="A1430" s="345" t="s">
        <v>919</v>
      </c>
      <c r="B1430" s="332">
        <v>47.464129999999997</v>
      </c>
      <c r="C1430" t="s">
        <v>11098</v>
      </c>
    </row>
    <row r="1431" spans="1:3">
      <c r="A1431" s="345" t="s">
        <v>920</v>
      </c>
      <c r="B1431" s="332">
        <v>65.473209999999995</v>
      </c>
      <c r="C1431" t="s">
        <v>11088</v>
      </c>
    </row>
    <row r="1432" spans="1:3">
      <c r="A1432" s="345" t="s">
        <v>921</v>
      </c>
      <c r="B1432" s="332">
        <v>47.464129999999997</v>
      </c>
      <c r="C1432" t="s">
        <v>11099</v>
      </c>
    </row>
    <row r="1433" spans="1:3">
      <c r="A1433" s="345" t="s">
        <v>922</v>
      </c>
      <c r="B1433" s="332">
        <v>58.666089999999997</v>
      </c>
      <c r="C1433" t="s">
        <v>11100</v>
      </c>
    </row>
    <row r="1434" spans="1:3">
      <c r="A1434" s="345" t="s">
        <v>923</v>
      </c>
      <c r="B1434" s="332">
        <v>94.345860000000002</v>
      </c>
      <c r="C1434" t="s">
        <v>11101</v>
      </c>
    </row>
    <row r="1435" spans="1:3">
      <c r="A1435" s="345" t="s">
        <v>924</v>
      </c>
      <c r="B1435" s="332">
        <v>94.444500000000005</v>
      </c>
      <c r="C1435" t="s">
        <v>11102</v>
      </c>
    </row>
    <row r="1436" spans="1:3">
      <c r="A1436" s="345" t="s">
        <v>925</v>
      </c>
      <c r="B1436" s="332">
        <v>94.674700000000001</v>
      </c>
      <c r="C1436" t="s">
        <v>11103</v>
      </c>
    </row>
    <row r="1437" spans="1:3">
      <c r="A1437" s="345" t="s">
        <v>926</v>
      </c>
      <c r="B1437" s="332">
        <v>69.879729999999995</v>
      </c>
      <c r="C1437" t="s">
        <v>11104</v>
      </c>
    </row>
    <row r="1438" spans="1:3">
      <c r="A1438" s="345" t="s">
        <v>6767</v>
      </c>
      <c r="B1438" s="332">
        <v>79.239019999999996</v>
      </c>
      <c r="C1438" t="s">
        <v>11105</v>
      </c>
    </row>
    <row r="1439" spans="1:3">
      <c r="A1439" s="345" t="s">
        <v>927</v>
      </c>
      <c r="B1439" s="332">
        <v>88.060059999999993</v>
      </c>
      <c r="C1439" t="s">
        <v>18234</v>
      </c>
    </row>
    <row r="1440" spans="1:3">
      <c r="A1440" s="345" t="s">
        <v>928</v>
      </c>
      <c r="B1440" s="332">
        <v>50.905329999999999</v>
      </c>
      <c r="C1440" t="s">
        <v>11106</v>
      </c>
    </row>
    <row r="1441" spans="1:3">
      <c r="A1441" s="345" t="s">
        <v>8558</v>
      </c>
      <c r="B1441" s="332">
        <v>28.26219</v>
      </c>
      <c r="C1441" t="s">
        <v>11107</v>
      </c>
    </row>
    <row r="1442" spans="1:3">
      <c r="A1442" s="345" t="s">
        <v>6768</v>
      </c>
      <c r="B1442" s="332">
        <v>23.68608</v>
      </c>
      <c r="C1442" t="s">
        <v>11108</v>
      </c>
    </row>
    <row r="1443" spans="1:3">
      <c r="A1443" s="345" t="s">
        <v>929</v>
      </c>
      <c r="B1443" s="332">
        <v>23.68608</v>
      </c>
      <c r="C1443" t="s">
        <v>11109</v>
      </c>
    </row>
    <row r="1444" spans="1:3">
      <c r="A1444" s="345" t="s">
        <v>8559</v>
      </c>
      <c r="B1444" s="332">
        <v>28.26219</v>
      </c>
      <c r="C1444" t="s">
        <v>11110</v>
      </c>
    </row>
    <row r="1445" spans="1:3">
      <c r="A1445" s="345" t="s">
        <v>8314</v>
      </c>
      <c r="B1445" s="332">
        <v>247.21054000000001</v>
      </c>
      <c r="C1445" t="s">
        <v>11111</v>
      </c>
    </row>
    <row r="1446" spans="1:3">
      <c r="A1446" s="345" t="s">
        <v>8315</v>
      </c>
      <c r="B1446" s="332">
        <v>61.564839999999997</v>
      </c>
      <c r="C1446" t="s">
        <v>11112</v>
      </c>
    </row>
    <row r="1447" spans="1:3">
      <c r="A1447" s="345" t="s">
        <v>8316</v>
      </c>
      <c r="B1447" s="332">
        <v>66.752899999999997</v>
      </c>
      <c r="C1447" t="s">
        <v>11112</v>
      </c>
    </row>
    <row r="1448" spans="1:3">
      <c r="A1448" s="345" t="s">
        <v>8317</v>
      </c>
      <c r="B1448" s="332">
        <v>68.511070000000004</v>
      </c>
      <c r="C1448" t="s">
        <v>18235</v>
      </c>
    </row>
    <row r="1449" spans="1:3">
      <c r="A1449" s="345" t="s">
        <v>8318</v>
      </c>
      <c r="B1449" s="332">
        <v>68.511070000000004</v>
      </c>
      <c r="C1449" t="s">
        <v>18236</v>
      </c>
    </row>
    <row r="1450" spans="1:3">
      <c r="A1450" s="345" t="s">
        <v>8024</v>
      </c>
      <c r="B1450" s="332">
        <v>64.562380000000005</v>
      </c>
      <c r="C1450" t="s">
        <v>11113</v>
      </c>
    </row>
    <row r="1451" spans="1:3">
      <c r="A1451" s="345" t="s">
        <v>8319</v>
      </c>
      <c r="B1451" s="332">
        <v>5.5915600000000003</v>
      </c>
      <c r="C1451" t="s">
        <v>11114</v>
      </c>
    </row>
    <row r="1452" spans="1:3">
      <c r="A1452" s="345" t="s">
        <v>930</v>
      </c>
      <c r="B1452" s="332">
        <v>215.36011999999999</v>
      </c>
      <c r="C1452" t="s">
        <v>11115</v>
      </c>
    </row>
    <row r="1453" spans="1:3">
      <c r="A1453" s="345" t="s">
        <v>931</v>
      </c>
      <c r="B1453" s="332">
        <v>376.15670999999998</v>
      </c>
      <c r="C1453" t="s">
        <v>11116</v>
      </c>
    </row>
    <row r="1454" spans="1:3">
      <c r="A1454" s="345" t="s">
        <v>932</v>
      </c>
      <c r="B1454" s="332">
        <v>376.15037999999998</v>
      </c>
      <c r="C1454" t="s">
        <v>11116</v>
      </c>
    </row>
    <row r="1455" spans="1:3">
      <c r="A1455" s="345" t="s">
        <v>933</v>
      </c>
      <c r="B1455" s="332">
        <v>209.83852999999999</v>
      </c>
      <c r="C1455" t="s">
        <v>11117</v>
      </c>
    </row>
    <row r="1456" spans="1:3">
      <c r="A1456" s="345" t="s">
        <v>934</v>
      </c>
      <c r="B1456" s="332">
        <v>61.998379999999997</v>
      </c>
      <c r="C1456" t="s">
        <v>11118</v>
      </c>
    </row>
    <row r="1457" spans="1:3">
      <c r="A1457" s="345" t="s">
        <v>935</v>
      </c>
      <c r="B1457" s="332">
        <v>61.998379999999997</v>
      </c>
      <c r="C1457" t="s">
        <v>11119</v>
      </c>
    </row>
    <row r="1458" spans="1:3">
      <c r="A1458" s="345" t="s">
        <v>936</v>
      </c>
      <c r="B1458" s="332">
        <v>65.988399999999999</v>
      </c>
      <c r="C1458" t="s">
        <v>11120</v>
      </c>
    </row>
    <row r="1459" spans="1:3">
      <c r="A1459" s="345" t="s">
        <v>8025</v>
      </c>
      <c r="B1459" s="332">
        <v>73.439710000000005</v>
      </c>
      <c r="C1459" t="s">
        <v>11121</v>
      </c>
    </row>
    <row r="1460" spans="1:3">
      <c r="A1460" s="345" t="s">
        <v>937</v>
      </c>
      <c r="B1460" s="332">
        <v>52.176859999999998</v>
      </c>
      <c r="C1460" t="s">
        <v>11122</v>
      </c>
    </row>
    <row r="1461" spans="1:3">
      <c r="A1461" s="345" t="s">
        <v>938</v>
      </c>
      <c r="B1461" s="332">
        <v>56.780709999999999</v>
      </c>
      <c r="C1461" t="s">
        <v>11123</v>
      </c>
    </row>
    <row r="1462" spans="1:3">
      <c r="A1462" s="345" t="s">
        <v>939</v>
      </c>
      <c r="B1462" s="332">
        <v>61.384549999999997</v>
      </c>
      <c r="C1462" t="s">
        <v>11124</v>
      </c>
    </row>
    <row r="1463" spans="1:3">
      <c r="A1463" s="345" t="s">
        <v>940</v>
      </c>
      <c r="B1463" s="332">
        <v>65.988399999999999</v>
      </c>
      <c r="C1463" t="s">
        <v>11125</v>
      </c>
    </row>
    <row r="1464" spans="1:3">
      <c r="A1464" s="345" t="s">
        <v>941</v>
      </c>
      <c r="B1464" s="332">
        <v>75.196070000000006</v>
      </c>
      <c r="C1464" t="s">
        <v>11126</v>
      </c>
    </row>
    <row r="1465" spans="1:3">
      <c r="A1465" s="345" t="s">
        <v>942</v>
      </c>
      <c r="B1465" s="332">
        <v>84.403760000000005</v>
      </c>
      <c r="C1465" t="s">
        <v>11127</v>
      </c>
    </row>
    <row r="1466" spans="1:3">
      <c r="A1466" s="345" t="s">
        <v>943</v>
      </c>
      <c r="B1466" s="332">
        <v>93.611440000000002</v>
      </c>
      <c r="C1466" t="s">
        <v>11128</v>
      </c>
    </row>
    <row r="1467" spans="1:3">
      <c r="A1467" s="345" t="s">
        <v>944</v>
      </c>
      <c r="B1467" s="332">
        <v>102.81912</v>
      </c>
      <c r="C1467" t="s">
        <v>11129</v>
      </c>
    </row>
    <row r="1468" spans="1:3">
      <c r="A1468" s="345" t="s">
        <v>945</v>
      </c>
      <c r="B1468" s="332">
        <v>112.02679999999999</v>
      </c>
      <c r="C1468" t="s">
        <v>11130</v>
      </c>
    </row>
    <row r="1469" spans="1:3">
      <c r="A1469" s="345" t="s">
        <v>946</v>
      </c>
      <c r="B1469" s="332">
        <v>65.988399999999999</v>
      </c>
      <c r="C1469" t="s">
        <v>11131</v>
      </c>
    </row>
    <row r="1470" spans="1:3">
      <c r="A1470" s="345" t="s">
        <v>947</v>
      </c>
      <c r="B1470" s="332">
        <v>69.824920000000006</v>
      </c>
      <c r="C1470" t="s">
        <v>11132</v>
      </c>
    </row>
    <row r="1471" spans="1:3">
      <c r="A1471" s="345" t="s">
        <v>8026</v>
      </c>
      <c r="B1471" s="332">
        <v>85.862219999999994</v>
      </c>
      <c r="C1471" t="s">
        <v>11133</v>
      </c>
    </row>
    <row r="1472" spans="1:3">
      <c r="A1472" s="345" t="s">
        <v>948</v>
      </c>
      <c r="B1472" s="332">
        <v>84.864149999999995</v>
      </c>
      <c r="C1472" t="s">
        <v>11134</v>
      </c>
    </row>
    <row r="1473" spans="1:3">
      <c r="A1473" s="345" t="s">
        <v>8027</v>
      </c>
      <c r="B1473" s="332">
        <v>123.6485</v>
      </c>
      <c r="C1473" t="s">
        <v>11135</v>
      </c>
    </row>
    <row r="1474" spans="1:3">
      <c r="A1474" s="345" t="s">
        <v>949</v>
      </c>
      <c r="B1474" s="332">
        <v>120.7741</v>
      </c>
      <c r="C1474" t="s">
        <v>11136</v>
      </c>
    </row>
    <row r="1475" spans="1:3">
      <c r="A1475" s="345" t="s">
        <v>8028</v>
      </c>
      <c r="B1475" s="332">
        <v>148.80387999999999</v>
      </c>
      <c r="C1475" t="s">
        <v>11137</v>
      </c>
    </row>
    <row r="1476" spans="1:3">
      <c r="A1476" s="345" t="s">
        <v>950</v>
      </c>
      <c r="B1476" s="332">
        <v>156.83752000000001</v>
      </c>
      <c r="C1476" t="s">
        <v>18237</v>
      </c>
    </row>
    <row r="1477" spans="1:3">
      <c r="A1477" s="345" t="s">
        <v>951</v>
      </c>
      <c r="B1477" s="332">
        <v>160.06021000000001</v>
      </c>
      <c r="C1477" t="s">
        <v>18238</v>
      </c>
    </row>
    <row r="1478" spans="1:3">
      <c r="A1478" s="345" t="s">
        <v>952</v>
      </c>
      <c r="B1478" s="332">
        <v>52.176859999999998</v>
      </c>
      <c r="C1478" t="s">
        <v>11138</v>
      </c>
    </row>
    <row r="1479" spans="1:3">
      <c r="A1479" s="345" t="s">
        <v>953</v>
      </c>
      <c r="B1479" s="332">
        <v>56.780709999999999</v>
      </c>
      <c r="C1479" t="s">
        <v>11139</v>
      </c>
    </row>
    <row r="1480" spans="1:3">
      <c r="A1480" s="345" t="s">
        <v>954</v>
      </c>
      <c r="B1480" s="332">
        <v>61.384549999999997</v>
      </c>
      <c r="C1480" t="s">
        <v>11140</v>
      </c>
    </row>
    <row r="1481" spans="1:3">
      <c r="A1481" s="345" t="s">
        <v>955</v>
      </c>
      <c r="B1481" s="332">
        <v>65.988399999999999</v>
      </c>
      <c r="C1481" t="s">
        <v>18239</v>
      </c>
    </row>
    <row r="1482" spans="1:3">
      <c r="A1482" s="345" t="s">
        <v>956</v>
      </c>
      <c r="B1482" s="332">
        <v>75.196070000000006</v>
      </c>
      <c r="C1482" t="s">
        <v>18240</v>
      </c>
    </row>
    <row r="1483" spans="1:3">
      <c r="A1483" s="345" t="s">
        <v>7695</v>
      </c>
      <c r="B1483" s="332">
        <v>88.77328</v>
      </c>
      <c r="C1483" t="s">
        <v>18241</v>
      </c>
    </row>
    <row r="1484" spans="1:3">
      <c r="A1484" s="345" t="s">
        <v>6968</v>
      </c>
      <c r="B1484" s="332">
        <v>91.034980000000004</v>
      </c>
      <c r="C1484" t="s">
        <v>18242</v>
      </c>
    </row>
    <row r="1485" spans="1:3">
      <c r="A1485" s="345" t="s">
        <v>8416</v>
      </c>
      <c r="B1485" s="332">
        <v>108.142</v>
      </c>
      <c r="C1485" t="s">
        <v>18243</v>
      </c>
    </row>
    <row r="1486" spans="1:3">
      <c r="A1486" s="345" t="s">
        <v>8417</v>
      </c>
      <c r="B1486" s="332">
        <v>117.82635000000001</v>
      </c>
      <c r="C1486" t="s">
        <v>18244</v>
      </c>
    </row>
    <row r="1487" spans="1:3">
      <c r="A1487" s="345" t="s">
        <v>8029</v>
      </c>
      <c r="B1487" s="332">
        <v>117.99929</v>
      </c>
      <c r="C1487" t="s">
        <v>11141</v>
      </c>
    </row>
    <row r="1488" spans="1:3">
      <c r="A1488" s="345" t="s">
        <v>8030</v>
      </c>
      <c r="B1488" s="332">
        <v>117.99929</v>
      </c>
      <c r="C1488" t="s">
        <v>11142</v>
      </c>
    </row>
    <row r="1489" spans="1:3">
      <c r="A1489" s="345" t="s">
        <v>8031</v>
      </c>
      <c r="B1489" s="332">
        <v>123.15853</v>
      </c>
      <c r="C1489" t="s">
        <v>11143</v>
      </c>
    </row>
    <row r="1490" spans="1:3">
      <c r="A1490" s="345" t="s">
        <v>8032</v>
      </c>
      <c r="B1490" s="332">
        <v>117.99929</v>
      </c>
      <c r="C1490" t="s">
        <v>11144</v>
      </c>
    </row>
    <row r="1491" spans="1:3">
      <c r="A1491" s="345" t="s">
        <v>8033</v>
      </c>
      <c r="B1491" s="332">
        <v>117.99929</v>
      </c>
      <c r="C1491" t="s">
        <v>11145</v>
      </c>
    </row>
    <row r="1492" spans="1:3">
      <c r="A1492" s="345" t="s">
        <v>8034</v>
      </c>
      <c r="B1492" s="332">
        <v>123.15853</v>
      </c>
      <c r="C1492" t="s">
        <v>11146</v>
      </c>
    </row>
    <row r="1493" spans="1:3">
      <c r="A1493" s="345" t="s">
        <v>6769</v>
      </c>
      <c r="B1493" s="332">
        <v>160.20676</v>
      </c>
      <c r="C1493" t="s">
        <v>11147</v>
      </c>
    </row>
    <row r="1494" spans="1:3">
      <c r="A1494" s="345" t="s">
        <v>957</v>
      </c>
      <c r="B1494" s="332">
        <v>165.57254</v>
      </c>
      <c r="C1494" t="s">
        <v>18245</v>
      </c>
    </row>
    <row r="1495" spans="1:3">
      <c r="A1495" s="345" t="s">
        <v>958</v>
      </c>
      <c r="B1495" s="332">
        <v>165.57254</v>
      </c>
      <c r="C1495" t="s">
        <v>11148</v>
      </c>
    </row>
    <row r="1496" spans="1:3">
      <c r="A1496" s="345" t="s">
        <v>6770</v>
      </c>
      <c r="B1496" s="332">
        <v>170.93832</v>
      </c>
      <c r="C1496" t="s">
        <v>11149</v>
      </c>
    </row>
    <row r="1497" spans="1:3">
      <c r="A1497" s="345" t="s">
        <v>959</v>
      </c>
      <c r="B1497" s="332">
        <v>176.30410000000001</v>
      </c>
      <c r="C1497" t="s">
        <v>11150</v>
      </c>
    </row>
    <row r="1498" spans="1:3">
      <c r="A1498" s="345" t="s">
        <v>6771</v>
      </c>
      <c r="B1498" s="332">
        <v>187.03565</v>
      </c>
      <c r="C1498" t="s">
        <v>11151</v>
      </c>
    </row>
    <row r="1499" spans="1:3">
      <c r="A1499" s="345" t="s">
        <v>9830</v>
      </c>
      <c r="B1499" s="332">
        <v>347.75889999999998</v>
      </c>
      <c r="C1499" t="s">
        <v>11152</v>
      </c>
    </row>
    <row r="1500" spans="1:3">
      <c r="A1500" s="345" t="s">
        <v>6772</v>
      </c>
      <c r="B1500" s="332">
        <v>197.76721000000001</v>
      </c>
      <c r="C1500" t="s">
        <v>11153</v>
      </c>
    </row>
    <row r="1501" spans="1:3">
      <c r="A1501" s="345" t="s">
        <v>960</v>
      </c>
      <c r="B1501" s="332">
        <v>208.49876</v>
      </c>
      <c r="C1501" t="s">
        <v>11154</v>
      </c>
    </row>
    <row r="1502" spans="1:3">
      <c r="A1502" s="345" t="s">
        <v>6773</v>
      </c>
      <c r="B1502" s="332">
        <v>219.23032000000001</v>
      </c>
      <c r="C1502" t="s">
        <v>11155</v>
      </c>
    </row>
    <row r="1503" spans="1:3">
      <c r="A1503" s="345" t="s">
        <v>961</v>
      </c>
      <c r="B1503" s="332">
        <v>229.96187</v>
      </c>
      <c r="C1503" t="s">
        <v>18246</v>
      </c>
    </row>
    <row r="1504" spans="1:3">
      <c r="A1504" s="345" t="s">
        <v>962</v>
      </c>
      <c r="B1504" s="332">
        <v>240.69342</v>
      </c>
      <c r="C1504" t="s">
        <v>18247</v>
      </c>
    </row>
    <row r="1505" spans="1:3">
      <c r="A1505" s="345" t="s">
        <v>6774</v>
      </c>
      <c r="B1505" s="332">
        <v>170.93832</v>
      </c>
      <c r="C1505" t="s">
        <v>11156</v>
      </c>
    </row>
    <row r="1506" spans="1:3">
      <c r="A1506" s="345" t="s">
        <v>6775</v>
      </c>
      <c r="B1506" s="332">
        <v>176.30410000000001</v>
      </c>
      <c r="C1506" t="s">
        <v>11157</v>
      </c>
    </row>
    <row r="1507" spans="1:3">
      <c r="A1507" s="345" t="s">
        <v>963</v>
      </c>
      <c r="B1507" s="332">
        <v>176.30410000000001</v>
      </c>
      <c r="C1507" t="s">
        <v>11158</v>
      </c>
    </row>
    <row r="1508" spans="1:3">
      <c r="A1508" s="345" t="s">
        <v>6776</v>
      </c>
      <c r="B1508" s="332">
        <v>181.66987</v>
      </c>
      <c r="C1508" t="s">
        <v>11159</v>
      </c>
    </row>
    <row r="1509" spans="1:3">
      <c r="A1509" s="345" t="s">
        <v>6777</v>
      </c>
      <c r="B1509" s="332">
        <v>187.03565</v>
      </c>
      <c r="C1509" t="s">
        <v>11160</v>
      </c>
    </row>
    <row r="1510" spans="1:3">
      <c r="A1510" s="345" t="s">
        <v>6778</v>
      </c>
      <c r="B1510" s="332">
        <v>197.76721000000001</v>
      </c>
      <c r="C1510" t="s">
        <v>11161</v>
      </c>
    </row>
    <row r="1511" spans="1:3">
      <c r="A1511" s="345" t="s">
        <v>9390</v>
      </c>
      <c r="B1511" s="332">
        <v>208.49876</v>
      </c>
      <c r="C1511" t="s">
        <v>11162</v>
      </c>
    </row>
    <row r="1512" spans="1:3">
      <c r="A1512" s="345" t="s">
        <v>6779</v>
      </c>
      <c r="B1512" s="332">
        <v>219.23032000000001</v>
      </c>
      <c r="C1512" t="s">
        <v>11163</v>
      </c>
    </row>
    <row r="1513" spans="1:3">
      <c r="A1513" s="345" t="s">
        <v>6780</v>
      </c>
      <c r="B1513" s="332">
        <v>229.96187</v>
      </c>
      <c r="C1513" t="s">
        <v>11164</v>
      </c>
    </row>
    <row r="1514" spans="1:3">
      <c r="A1514" s="345" t="s">
        <v>6781</v>
      </c>
      <c r="B1514" s="332">
        <v>240.69342</v>
      </c>
      <c r="C1514" t="s">
        <v>11165</v>
      </c>
    </row>
    <row r="1515" spans="1:3">
      <c r="A1515" s="345" t="s">
        <v>6782</v>
      </c>
      <c r="B1515" s="332">
        <v>251.42497</v>
      </c>
      <c r="C1515" t="s">
        <v>11166</v>
      </c>
    </row>
    <row r="1516" spans="1:3">
      <c r="A1516" s="345" t="s">
        <v>964</v>
      </c>
      <c r="B1516" s="332">
        <v>53.657769999999999</v>
      </c>
      <c r="C1516" t="s">
        <v>11167</v>
      </c>
    </row>
    <row r="1517" spans="1:3">
      <c r="A1517" s="345" t="s">
        <v>965</v>
      </c>
      <c r="B1517" s="332">
        <v>58.257010000000001</v>
      </c>
      <c r="C1517" t="s">
        <v>11168</v>
      </c>
    </row>
    <row r="1518" spans="1:3">
      <c r="A1518" s="345" t="s">
        <v>6783</v>
      </c>
      <c r="B1518" s="332">
        <v>62.85624</v>
      </c>
      <c r="C1518" t="s">
        <v>11169</v>
      </c>
    </row>
    <row r="1519" spans="1:3">
      <c r="A1519" s="345" t="s">
        <v>966</v>
      </c>
      <c r="B1519" s="332">
        <v>67.455479999999994</v>
      </c>
      <c r="C1519" t="s">
        <v>11170</v>
      </c>
    </row>
    <row r="1520" spans="1:3">
      <c r="A1520" s="345" t="s">
        <v>967</v>
      </c>
      <c r="B1520" s="332">
        <v>76.653959999999998</v>
      </c>
      <c r="C1520" t="s">
        <v>11171</v>
      </c>
    </row>
    <row r="1521" spans="1:3">
      <c r="A1521" s="345" t="s">
        <v>968</v>
      </c>
      <c r="B1521" s="332">
        <v>85.852429999999998</v>
      </c>
      <c r="C1521" t="s">
        <v>11172</v>
      </c>
    </row>
    <row r="1522" spans="1:3">
      <c r="A1522" s="345" t="s">
        <v>969</v>
      </c>
      <c r="B1522" s="332">
        <v>95.050899999999999</v>
      </c>
      <c r="C1522" t="s">
        <v>11173</v>
      </c>
    </row>
    <row r="1523" spans="1:3">
      <c r="A1523" s="345" t="s">
        <v>970</v>
      </c>
      <c r="B1523" s="332">
        <v>104.24937</v>
      </c>
      <c r="C1523" t="s">
        <v>11174</v>
      </c>
    </row>
    <row r="1524" spans="1:3">
      <c r="A1524" s="345" t="s">
        <v>971</v>
      </c>
      <c r="B1524" s="332">
        <v>108.84862</v>
      </c>
      <c r="C1524" t="s">
        <v>11175</v>
      </c>
    </row>
    <row r="1525" spans="1:3">
      <c r="A1525" s="345" t="s">
        <v>972</v>
      </c>
      <c r="B1525" s="332">
        <v>113.44786000000001</v>
      </c>
      <c r="C1525" t="s">
        <v>11176</v>
      </c>
    </row>
    <row r="1526" spans="1:3">
      <c r="A1526" s="345" t="s">
        <v>973</v>
      </c>
      <c r="B1526" s="332">
        <v>122.64633000000001</v>
      </c>
      <c r="C1526" t="s">
        <v>11177</v>
      </c>
    </row>
    <row r="1527" spans="1:3">
      <c r="A1527" s="345" t="s">
        <v>974</v>
      </c>
      <c r="B1527" s="332">
        <v>53.657769999999999</v>
      </c>
      <c r="C1527" t="s">
        <v>11178</v>
      </c>
    </row>
    <row r="1528" spans="1:3">
      <c r="A1528" s="345" t="s">
        <v>975</v>
      </c>
      <c r="B1528" s="332">
        <v>58.257010000000001</v>
      </c>
      <c r="C1528" t="s">
        <v>11179</v>
      </c>
    </row>
    <row r="1529" spans="1:3">
      <c r="A1529" s="345" t="s">
        <v>976</v>
      </c>
      <c r="B1529" s="332">
        <v>62.85624</v>
      </c>
      <c r="C1529" t="s">
        <v>11180</v>
      </c>
    </row>
    <row r="1530" spans="1:3">
      <c r="A1530" s="345" t="s">
        <v>977</v>
      </c>
      <c r="B1530" s="332">
        <v>67.455479999999994</v>
      </c>
      <c r="C1530" t="s">
        <v>11181</v>
      </c>
    </row>
    <row r="1531" spans="1:3">
      <c r="A1531" s="345" t="s">
        <v>978</v>
      </c>
      <c r="B1531" s="332">
        <v>76.653959999999998</v>
      </c>
      <c r="C1531" t="s">
        <v>11182</v>
      </c>
    </row>
    <row r="1532" spans="1:3">
      <c r="A1532" s="345" t="s">
        <v>979</v>
      </c>
      <c r="B1532" s="332">
        <v>85.852429999999998</v>
      </c>
      <c r="C1532" t="s">
        <v>11183</v>
      </c>
    </row>
    <row r="1533" spans="1:3">
      <c r="A1533" s="345" t="s">
        <v>980</v>
      </c>
      <c r="B1533" s="332">
        <v>95.050899999999999</v>
      </c>
      <c r="C1533" t="s">
        <v>11184</v>
      </c>
    </row>
    <row r="1534" spans="1:3">
      <c r="A1534" s="345" t="s">
        <v>981</v>
      </c>
      <c r="B1534" s="332">
        <v>104.24937</v>
      </c>
      <c r="C1534" t="s">
        <v>11185</v>
      </c>
    </row>
    <row r="1535" spans="1:3">
      <c r="A1535" s="345" t="s">
        <v>982</v>
      </c>
      <c r="B1535" s="332">
        <v>108.84862</v>
      </c>
      <c r="C1535" t="s">
        <v>11186</v>
      </c>
    </row>
    <row r="1536" spans="1:3">
      <c r="A1536" s="345" t="s">
        <v>983</v>
      </c>
      <c r="B1536" s="332">
        <v>113.44786000000001</v>
      </c>
      <c r="C1536" t="s">
        <v>11187</v>
      </c>
    </row>
    <row r="1537" spans="1:3">
      <c r="A1537" s="345" t="s">
        <v>984</v>
      </c>
      <c r="B1537" s="332">
        <v>122.64633000000001</v>
      </c>
      <c r="C1537" t="s">
        <v>11188</v>
      </c>
    </row>
    <row r="1538" spans="1:3">
      <c r="A1538" s="345" t="s">
        <v>985</v>
      </c>
      <c r="B1538" s="332">
        <v>20.717289999999998</v>
      </c>
      <c r="C1538" t="s">
        <v>11189</v>
      </c>
    </row>
    <row r="1539" spans="1:3">
      <c r="A1539" s="345" t="s">
        <v>986</v>
      </c>
      <c r="B1539" s="332">
        <v>52.124690000000001</v>
      </c>
      <c r="C1539" t="s">
        <v>11190</v>
      </c>
    </row>
    <row r="1540" spans="1:3">
      <c r="A1540" s="345" t="s">
        <v>987</v>
      </c>
      <c r="B1540" s="332">
        <v>53.81109</v>
      </c>
      <c r="C1540" t="s">
        <v>11191</v>
      </c>
    </row>
    <row r="1541" spans="1:3">
      <c r="A1541" s="345" t="s">
        <v>988</v>
      </c>
      <c r="B1541" s="332">
        <v>65.309179999999998</v>
      </c>
      <c r="C1541" t="s">
        <v>11192</v>
      </c>
    </row>
    <row r="1542" spans="1:3">
      <c r="A1542" s="345" t="s">
        <v>989</v>
      </c>
      <c r="B1542" s="332">
        <v>65.309179999999998</v>
      </c>
      <c r="C1542" t="s">
        <v>11193</v>
      </c>
    </row>
    <row r="1543" spans="1:3">
      <c r="A1543" s="345" t="s">
        <v>17618</v>
      </c>
      <c r="B1543" s="332">
        <v>80.733040000000003</v>
      </c>
      <c r="C1543" t="s">
        <v>17619</v>
      </c>
    </row>
    <row r="1544" spans="1:3">
      <c r="A1544" s="345" t="s">
        <v>17429</v>
      </c>
      <c r="B1544" s="332">
        <v>137.93770000000001</v>
      </c>
      <c r="C1544" t="s">
        <v>17430</v>
      </c>
    </row>
    <row r="1545" spans="1:3">
      <c r="A1545" s="345" t="s">
        <v>17620</v>
      </c>
      <c r="B1545" s="332">
        <v>128.07983999999999</v>
      </c>
      <c r="C1545" t="s">
        <v>17621</v>
      </c>
    </row>
    <row r="1546" spans="1:3">
      <c r="A1546" s="345" t="s">
        <v>990</v>
      </c>
      <c r="B1546" s="332">
        <v>203.16886</v>
      </c>
      <c r="C1546" t="s">
        <v>18248</v>
      </c>
    </row>
    <row r="1547" spans="1:3">
      <c r="A1547" s="345" t="s">
        <v>8320</v>
      </c>
      <c r="B1547" s="332">
        <v>96.930059999999997</v>
      </c>
      <c r="C1547" t="s">
        <v>11194</v>
      </c>
    </row>
    <row r="1548" spans="1:3">
      <c r="A1548" s="345" t="s">
        <v>8321</v>
      </c>
      <c r="B1548" s="332">
        <v>96.930059999999997</v>
      </c>
      <c r="C1548" t="s">
        <v>11195</v>
      </c>
    </row>
    <row r="1549" spans="1:3">
      <c r="A1549" s="345" t="s">
        <v>9751</v>
      </c>
      <c r="B1549" s="332">
        <v>62.224260000000001</v>
      </c>
      <c r="C1549" t="s">
        <v>11196</v>
      </c>
    </row>
    <row r="1550" spans="1:3">
      <c r="A1550" s="345" t="s">
        <v>9752</v>
      </c>
      <c r="B1550" s="332">
        <v>62.224260000000001</v>
      </c>
      <c r="C1550" t="s">
        <v>11197</v>
      </c>
    </row>
    <row r="1551" spans="1:3">
      <c r="A1551" s="345" t="s">
        <v>9753</v>
      </c>
      <c r="B1551" s="332">
        <v>107.94005</v>
      </c>
      <c r="C1551" t="s">
        <v>11198</v>
      </c>
    </row>
    <row r="1552" spans="1:3">
      <c r="A1552" s="345" t="s">
        <v>9754</v>
      </c>
      <c r="B1552" s="332">
        <v>148.32231999999999</v>
      </c>
      <c r="C1552" t="s">
        <v>11199</v>
      </c>
    </row>
    <row r="1553" spans="1:3">
      <c r="A1553" s="345" t="s">
        <v>9755</v>
      </c>
      <c r="B1553" s="332">
        <v>215.88009</v>
      </c>
      <c r="C1553" t="s">
        <v>11200</v>
      </c>
    </row>
    <row r="1554" spans="1:3">
      <c r="A1554" s="345" t="s">
        <v>991</v>
      </c>
      <c r="B1554" s="332">
        <v>71.651120000000006</v>
      </c>
      <c r="C1554" t="s">
        <v>11201</v>
      </c>
    </row>
    <row r="1555" spans="1:3">
      <c r="A1555" s="345" t="s">
        <v>992</v>
      </c>
      <c r="B1555" s="332">
        <v>135.70478</v>
      </c>
      <c r="C1555" t="s">
        <v>11202</v>
      </c>
    </row>
    <row r="1556" spans="1:3">
      <c r="A1556" s="345" t="s">
        <v>8322</v>
      </c>
      <c r="B1556" s="332">
        <v>109.06432</v>
      </c>
      <c r="C1556" t="s">
        <v>11203</v>
      </c>
    </row>
    <row r="1557" spans="1:3">
      <c r="A1557" s="345" t="s">
        <v>8323</v>
      </c>
      <c r="B1557" s="332">
        <v>109.06432</v>
      </c>
      <c r="C1557" t="s">
        <v>11204</v>
      </c>
    </row>
    <row r="1558" spans="1:3">
      <c r="A1558" s="345" t="s">
        <v>7696</v>
      </c>
      <c r="B1558" s="332">
        <v>96.843580000000003</v>
      </c>
      <c r="C1558" t="s">
        <v>11205</v>
      </c>
    </row>
    <row r="1559" spans="1:3">
      <c r="A1559" s="345" t="s">
        <v>7697</v>
      </c>
      <c r="B1559" s="332">
        <v>101.68576</v>
      </c>
      <c r="C1559" t="s">
        <v>11206</v>
      </c>
    </row>
    <row r="1560" spans="1:3">
      <c r="A1560" s="345" t="s">
        <v>7698</v>
      </c>
      <c r="B1560" s="332">
        <v>106.52794</v>
      </c>
      <c r="C1560" t="s">
        <v>11207</v>
      </c>
    </row>
    <row r="1561" spans="1:3">
      <c r="A1561" s="345" t="s">
        <v>7699</v>
      </c>
      <c r="B1561" s="332">
        <v>116.2123</v>
      </c>
      <c r="C1561" t="s">
        <v>11208</v>
      </c>
    </row>
    <row r="1562" spans="1:3">
      <c r="A1562" s="345" t="s">
        <v>7700</v>
      </c>
      <c r="B1562" s="332">
        <v>125.89664999999999</v>
      </c>
      <c r="C1562" t="s">
        <v>11209</v>
      </c>
    </row>
    <row r="1563" spans="1:3">
      <c r="A1563" s="345" t="s">
        <v>7701</v>
      </c>
      <c r="B1563" s="332">
        <v>151.80807999999999</v>
      </c>
      <c r="C1563" t="s">
        <v>11210</v>
      </c>
    </row>
    <row r="1564" spans="1:3">
      <c r="A1564" s="345" t="s">
        <v>7702</v>
      </c>
      <c r="B1564" s="332">
        <v>109.75606000000001</v>
      </c>
      <c r="C1564" t="s">
        <v>11211</v>
      </c>
    </row>
    <row r="1565" spans="1:3">
      <c r="A1565" s="345" t="s">
        <v>7703</v>
      </c>
      <c r="B1565" s="332">
        <v>114.59823</v>
      </c>
      <c r="C1565" t="s">
        <v>11212</v>
      </c>
    </row>
    <row r="1566" spans="1:3">
      <c r="A1566" s="345" t="s">
        <v>7704</v>
      </c>
      <c r="B1566" s="332">
        <v>119.44041</v>
      </c>
      <c r="C1566" t="s">
        <v>11213</v>
      </c>
    </row>
    <row r="1567" spans="1:3">
      <c r="A1567" s="345" t="s">
        <v>7705</v>
      </c>
      <c r="B1567" s="332">
        <v>129.12477999999999</v>
      </c>
      <c r="C1567" t="s">
        <v>11214</v>
      </c>
    </row>
    <row r="1568" spans="1:3">
      <c r="A1568" s="345" t="s">
        <v>7706</v>
      </c>
      <c r="B1568" s="332">
        <v>138.80913000000001</v>
      </c>
      <c r="C1568" t="s">
        <v>11215</v>
      </c>
    </row>
    <row r="1569" spans="1:3">
      <c r="A1569" s="345" t="s">
        <v>7707</v>
      </c>
      <c r="B1569" s="332">
        <v>171.09032999999999</v>
      </c>
      <c r="C1569" t="s">
        <v>11216</v>
      </c>
    </row>
    <row r="1570" spans="1:3">
      <c r="A1570" s="345" t="s">
        <v>7708</v>
      </c>
      <c r="B1570" s="332">
        <v>127.51071</v>
      </c>
      <c r="C1570" t="s">
        <v>11217</v>
      </c>
    </row>
    <row r="1571" spans="1:3">
      <c r="A1571" s="345" t="s">
        <v>7709</v>
      </c>
      <c r="B1571" s="332">
        <v>132.35289</v>
      </c>
      <c r="C1571" t="s">
        <v>11218</v>
      </c>
    </row>
    <row r="1572" spans="1:3">
      <c r="A1572" s="345" t="s">
        <v>7710</v>
      </c>
      <c r="B1572" s="332">
        <v>137.19506999999999</v>
      </c>
      <c r="C1572" t="s">
        <v>11219</v>
      </c>
    </row>
    <row r="1573" spans="1:3">
      <c r="A1573" s="345" t="s">
        <v>7711</v>
      </c>
      <c r="B1573" s="332">
        <v>146.87943000000001</v>
      </c>
      <c r="C1573" t="s">
        <v>11220</v>
      </c>
    </row>
    <row r="1574" spans="1:3">
      <c r="A1574" s="345" t="s">
        <v>7712</v>
      </c>
      <c r="B1574" s="332">
        <v>137.19506999999999</v>
      </c>
      <c r="C1574" t="s">
        <v>11221</v>
      </c>
    </row>
    <row r="1575" spans="1:3">
      <c r="A1575" s="345" t="s">
        <v>7713</v>
      </c>
      <c r="B1575" s="332">
        <v>142.03725</v>
      </c>
      <c r="C1575" t="s">
        <v>11222</v>
      </c>
    </row>
    <row r="1576" spans="1:3">
      <c r="A1576" s="345" t="s">
        <v>7714</v>
      </c>
      <c r="B1576" s="332">
        <v>146.87943000000001</v>
      </c>
      <c r="C1576" t="s">
        <v>11223</v>
      </c>
    </row>
    <row r="1577" spans="1:3">
      <c r="A1577" s="345" t="s">
        <v>7715</v>
      </c>
      <c r="B1577" s="332">
        <v>156.56378000000001</v>
      </c>
      <c r="C1577" t="s">
        <v>11224</v>
      </c>
    </row>
    <row r="1578" spans="1:3">
      <c r="A1578" s="345" t="s">
        <v>9178</v>
      </c>
      <c r="B1578" s="332">
        <v>124.2826</v>
      </c>
      <c r="C1578" t="s">
        <v>11225</v>
      </c>
    </row>
    <row r="1579" spans="1:3">
      <c r="A1579" s="345" t="s">
        <v>9831</v>
      </c>
      <c r="B1579" s="332">
        <v>122.97598000000001</v>
      </c>
      <c r="C1579" t="s">
        <v>11226</v>
      </c>
    </row>
    <row r="1580" spans="1:3">
      <c r="A1580" s="345" t="s">
        <v>9832</v>
      </c>
      <c r="B1580" s="332">
        <v>132.19917000000001</v>
      </c>
      <c r="C1580" t="s">
        <v>11227</v>
      </c>
    </row>
    <row r="1581" spans="1:3">
      <c r="A1581" s="345" t="s">
        <v>9833</v>
      </c>
      <c r="B1581" s="332">
        <v>141.42237</v>
      </c>
      <c r="C1581" t="s">
        <v>11228</v>
      </c>
    </row>
    <row r="1582" spans="1:3">
      <c r="A1582" s="345" t="s">
        <v>9834</v>
      </c>
      <c r="B1582" s="332">
        <v>106.06677999999999</v>
      </c>
      <c r="C1582" t="s">
        <v>11229</v>
      </c>
    </row>
    <row r="1583" spans="1:3">
      <c r="A1583" s="345" t="s">
        <v>9835</v>
      </c>
      <c r="B1583" s="332">
        <v>110.67838</v>
      </c>
      <c r="C1583" t="s">
        <v>11230</v>
      </c>
    </row>
    <row r="1584" spans="1:3">
      <c r="A1584" s="345" t="s">
        <v>8560</v>
      </c>
      <c r="B1584" s="332">
        <v>121.05448</v>
      </c>
      <c r="C1584" t="s">
        <v>11231</v>
      </c>
    </row>
    <row r="1585" spans="1:3">
      <c r="A1585" s="345" t="s">
        <v>9836</v>
      </c>
      <c r="B1585" s="332">
        <v>124.51317</v>
      </c>
      <c r="C1585" t="s">
        <v>11232</v>
      </c>
    </row>
    <row r="1586" spans="1:3">
      <c r="A1586" s="345" t="s">
        <v>9837</v>
      </c>
      <c r="B1586" s="332">
        <v>133.73636999999999</v>
      </c>
      <c r="C1586" t="s">
        <v>11233</v>
      </c>
    </row>
    <row r="1587" spans="1:3">
      <c r="A1587" s="345" t="s">
        <v>9838</v>
      </c>
      <c r="B1587" s="332">
        <v>142.95956000000001</v>
      </c>
      <c r="C1587" t="s">
        <v>11234</v>
      </c>
    </row>
    <row r="1588" spans="1:3">
      <c r="A1588" s="345" t="s">
        <v>9839</v>
      </c>
      <c r="B1588" s="332">
        <v>113.75278</v>
      </c>
      <c r="C1588" t="s">
        <v>11235</v>
      </c>
    </row>
    <row r="1589" spans="1:3">
      <c r="A1589" s="345" t="s">
        <v>17123</v>
      </c>
      <c r="B1589" s="332">
        <v>111.96948999999999</v>
      </c>
      <c r="C1589" t="s">
        <v>17124</v>
      </c>
    </row>
    <row r="1590" spans="1:3">
      <c r="A1590" s="345" t="s">
        <v>8561</v>
      </c>
      <c r="B1590" s="332">
        <v>129.75887</v>
      </c>
      <c r="C1590" t="s">
        <v>11236</v>
      </c>
    </row>
    <row r="1591" spans="1:3">
      <c r="A1591" s="345" t="s">
        <v>9840</v>
      </c>
      <c r="B1591" s="332">
        <v>133.43442999999999</v>
      </c>
      <c r="C1591" t="s">
        <v>11237</v>
      </c>
    </row>
    <row r="1592" spans="1:3">
      <c r="A1592" s="345" t="s">
        <v>8324</v>
      </c>
      <c r="B1592" s="332">
        <v>150.4246</v>
      </c>
      <c r="C1592" t="s">
        <v>11238</v>
      </c>
    </row>
    <row r="1593" spans="1:3">
      <c r="A1593" s="345" t="s">
        <v>8325</v>
      </c>
      <c r="B1593" s="332">
        <v>160.77187000000001</v>
      </c>
      <c r="C1593" t="s">
        <v>11239</v>
      </c>
    </row>
    <row r="1594" spans="1:3">
      <c r="A1594" s="345" t="s">
        <v>9841</v>
      </c>
      <c r="B1594" s="332">
        <v>113.75278</v>
      </c>
      <c r="C1594" t="s">
        <v>11240</v>
      </c>
    </row>
    <row r="1595" spans="1:3">
      <c r="A1595" s="345" t="s">
        <v>9842</v>
      </c>
      <c r="B1595" s="332">
        <v>118.66634000000001</v>
      </c>
      <c r="C1595" t="s">
        <v>11241</v>
      </c>
    </row>
    <row r="1596" spans="1:3">
      <c r="A1596" s="345" t="s">
        <v>9843</v>
      </c>
      <c r="B1596" s="332">
        <v>123.57987</v>
      </c>
      <c r="C1596" t="s">
        <v>11242</v>
      </c>
    </row>
    <row r="1597" spans="1:3">
      <c r="A1597" s="345" t="s">
        <v>9844</v>
      </c>
      <c r="B1597" s="332">
        <v>133.43442999999999</v>
      </c>
      <c r="C1597" t="s">
        <v>11243</v>
      </c>
    </row>
    <row r="1598" spans="1:3">
      <c r="A1598" s="345" t="s">
        <v>7716</v>
      </c>
      <c r="B1598" s="332">
        <v>150.4246</v>
      </c>
      <c r="C1598" t="s">
        <v>11244</v>
      </c>
    </row>
    <row r="1599" spans="1:3">
      <c r="A1599" s="345" t="s">
        <v>8326</v>
      </c>
      <c r="B1599" s="332">
        <v>160.77187000000001</v>
      </c>
      <c r="C1599" t="s">
        <v>11245</v>
      </c>
    </row>
    <row r="1600" spans="1:3">
      <c r="A1600" s="345" t="s">
        <v>9179</v>
      </c>
      <c r="B1600" s="332">
        <v>111.37012</v>
      </c>
      <c r="C1600" t="s">
        <v>11246</v>
      </c>
    </row>
    <row r="1601" spans="1:3">
      <c r="A1601" s="345" t="s">
        <v>8327</v>
      </c>
      <c r="B1601" s="332">
        <v>116.2123</v>
      </c>
      <c r="C1601" t="s">
        <v>11247</v>
      </c>
    </row>
    <row r="1602" spans="1:3">
      <c r="A1602" s="345" t="s">
        <v>9391</v>
      </c>
      <c r="B1602" s="332">
        <v>121.05448</v>
      </c>
      <c r="C1602" t="s">
        <v>11248</v>
      </c>
    </row>
    <row r="1603" spans="1:3">
      <c r="A1603" s="345" t="s">
        <v>9845</v>
      </c>
      <c r="B1603" s="332">
        <v>124.51317</v>
      </c>
      <c r="C1603" t="s">
        <v>11249</v>
      </c>
    </row>
    <row r="1604" spans="1:3">
      <c r="A1604" s="345" t="s">
        <v>7717</v>
      </c>
      <c r="B1604" s="332">
        <v>140.42318</v>
      </c>
      <c r="C1604" t="s">
        <v>11250</v>
      </c>
    </row>
    <row r="1605" spans="1:3">
      <c r="A1605" s="345" t="s">
        <v>9846</v>
      </c>
      <c r="B1605" s="332">
        <v>142.95956000000001</v>
      </c>
      <c r="C1605" t="s">
        <v>11251</v>
      </c>
    </row>
    <row r="1606" spans="1:3">
      <c r="A1606" s="345" t="s">
        <v>9392</v>
      </c>
      <c r="B1606" s="332">
        <v>132.35289</v>
      </c>
      <c r="C1606" t="s">
        <v>11252</v>
      </c>
    </row>
    <row r="1607" spans="1:3">
      <c r="A1607" s="345" t="s">
        <v>9847</v>
      </c>
      <c r="B1607" s="332">
        <v>131.26587000000001</v>
      </c>
      <c r="C1607" t="s">
        <v>11253</v>
      </c>
    </row>
    <row r="1608" spans="1:3">
      <c r="A1608" s="345" t="s">
        <v>9393</v>
      </c>
      <c r="B1608" s="332">
        <v>148.81054</v>
      </c>
      <c r="C1608" t="s">
        <v>11254</v>
      </c>
    </row>
    <row r="1609" spans="1:3">
      <c r="A1609" s="345" t="s">
        <v>9848</v>
      </c>
      <c r="B1609" s="332">
        <v>152.18276</v>
      </c>
      <c r="C1609" t="s">
        <v>11255</v>
      </c>
    </row>
    <row r="1610" spans="1:3">
      <c r="A1610" s="345" t="s">
        <v>993</v>
      </c>
      <c r="B1610" s="332">
        <v>146.80866</v>
      </c>
      <c r="C1610" t="s">
        <v>18249</v>
      </c>
    </row>
    <row r="1611" spans="1:3">
      <c r="A1611" s="345" t="s">
        <v>994</v>
      </c>
      <c r="B1611" s="332">
        <v>68.597239999999999</v>
      </c>
      <c r="C1611" t="s">
        <v>11256</v>
      </c>
    </row>
    <row r="1612" spans="1:3">
      <c r="A1612" s="345" t="s">
        <v>995</v>
      </c>
      <c r="B1612" s="332">
        <v>68.597239999999999</v>
      </c>
      <c r="C1612" t="s">
        <v>11257</v>
      </c>
    </row>
    <row r="1613" spans="1:3">
      <c r="A1613" s="345" t="s">
        <v>996</v>
      </c>
      <c r="B1613" s="332">
        <v>68.528639999999996</v>
      </c>
      <c r="C1613" t="s">
        <v>11258</v>
      </c>
    </row>
    <row r="1614" spans="1:3">
      <c r="A1614" s="345" t="s">
        <v>997</v>
      </c>
      <c r="B1614" s="332">
        <v>68.528639999999996</v>
      </c>
      <c r="C1614" t="s">
        <v>11259</v>
      </c>
    </row>
    <row r="1615" spans="1:3">
      <c r="A1615" s="345" t="s">
        <v>8035</v>
      </c>
      <c r="B1615" s="332">
        <v>62.178780000000003</v>
      </c>
      <c r="C1615" t="s">
        <v>11260</v>
      </c>
    </row>
    <row r="1616" spans="1:3">
      <c r="A1616" s="345" t="s">
        <v>998</v>
      </c>
      <c r="B1616" s="332">
        <v>170.30278999999999</v>
      </c>
      <c r="C1616" t="s">
        <v>11261</v>
      </c>
    </row>
    <row r="1617" spans="1:3">
      <c r="A1617" s="345" t="s">
        <v>999</v>
      </c>
      <c r="B1617" s="332">
        <v>170.30278999999999</v>
      </c>
      <c r="C1617" t="s">
        <v>11262</v>
      </c>
    </row>
    <row r="1618" spans="1:3">
      <c r="A1618" s="345" t="s">
        <v>1000</v>
      </c>
      <c r="B1618" s="332">
        <v>185.30019999999999</v>
      </c>
      <c r="C1618" t="s">
        <v>11263</v>
      </c>
    </row>
    <row r="1619" spans="1:3">
      <c r="A1619" s="345" t="s">
        <v>1001</v>
      </c>
      <c r="B1619" s="332">
        <v>256.57166000000001</v>
      </c>
      <c r="C1619" t="s">
        <v>11264</v>
      </c>
    </row>
    <row r="1620" spans="1:3">
      <c r="A1620" s="345" t="s">
        <v>1002</v>
      </c>
      <c r="B1620" s="332">
        <v>0</v>
      </c>
      <c r="C1620" t="s">
        <v>11265</v>
      </c>
    </row>
    <row r="1621" spans="1:3">
      <c r="A1621" s="345" t="s">
        <v>1003</v>
      </c>
      <c r="B1621" s="332">
        <v>0</v>
      </c>
      <c r="C1621" t="s">
        <v>11266</v>
      </c>
    </row>
    <row r="1622" spans="1:3">
      <c r="A1622" s="345" t="s">
        <v>1004</v>
      </c>
      <c r="B1622" s="332">
        <v>6.78634</v>
      </c>
      <c r="C1622" t="s">
        <v>11267</v>
      </c>
    </row>
    <row r="1623" spans="1:3">
      <c r="A1623" s="345" t="s">
        <v>1005</v>
      </c>
      <c r="B1623" s="332">
        <v>8.1662999999999997</v>
      </c>
      <c r="C1623" t="s">
        <v>11268</v>
      </c>
    </row>
    <row r="1624" spans="1:3">
      <c r="A1624" s="345" t="s">
        <v>1006</v>
      </c>
      <c r="B1624" s="332">
        <v>6.78634</v>
      </c>
      <c r="C1624" t="s">
        <v>11269</v>
      </c>
    </row>
    <row r="1625" spans="1:3">
      <c r="A1625" s="345" t="s">
        <v>1007</v>
      </c>
      <c r="B1625" s="332">
        <v>8.1662999999999997</v>
      </c>
      <c r="C1625" t="s">
        <v>11270</v>
      </c>
    </row>
    <row r="1626" spans="1:3">
      <c r="A1626" s="345" t="s">
        <v>1008</v>
      </c>
      <c r="B1626" s="332">
        <v>15.81926</v>
      </c>
      <c r="C1626" t="s">
        <v>11271</v>
      </c>
    </row>
    <row r="1627" spans="1:3">
      <c r="A1627" s="345" t="s">
        <v>1009</v>
      </c>
      <c r="B1627" s="332">
        <v>18.990929999999999</v>
      </c>
      <c r="C1627" t="s">
        <v>11272</v>
      </c>
    </row>
    <row r="1628" spans="1:3">
      <c r="A1628" s="345" t="s">
        <v>1010</v>
      </c>
      <c r="B1628" s="332">
        <v>15.81926</v>
      </c>
      <c r="C1628" t="s">
        <v>11273</v>
      </c>
    </row>
    <row r="1629" spans="1:3">
      <c r="A1629" s="345" t="s">
        <v>1011</v>
      </c>
      <c r="B1629" s="332">
        <v>18.990929999999999</v>
      </c>
      <c r="C1629" t="s">
        <v>11274</v>
      </c>
    </row>
    <row r="1630" spans="1:3">
      <c r="A1630" s="345" t="s">
        <v>9849</v>
      </c>
      <c r="B1630" s="332">
        <v>41.83379</v>
      </c>
      <c r="C1630" t="s">
        <v>11275</v>
      </c>
    </row>
    <row r="1631" spans="1:3">
      <c r="A1631" s="345" t="s">
        <v>1012</v>
      </c>
      <c r="B1631" s="332">
        <v>14.45612</v>
      </c>
      <c r="C1631" t="s">
        <v>11276</v>
      </c>
    </row>
    <row r="1632" spans="1:3">
      <c r="A1632" s="345" t="s">
        <v>1013</v>
      </c>
      <c r="B1632" s="332">
        <v>16.812670000000001</v>
      </c>
      <c r="C1632" t="s">
        <v>11277</v>
      </c>
    </row>
    <row r="1633" spans="1:3">
      <c r="A1633" s="345" t="s">
        <v>1014</v>
      </c>
      <c r="B1633" s="332">
        <v>7.6642999999999999</v>
      </c>
      <c r="C1633" t="s">
        <v>11276</v>
      </c>
    </row>
    <row r="1634" spans="1:3">
      <c r="A1634" s="345" t="s">
        <v>1015</v>
      </c>
      <c r="B1634" s="332">
        <v>8.8425899999999995</v>
      </c>
      <c r="C1634" t="s">
        <v>11277</v>
      </c>
    </row>
    <row r="1635" spans="1:3">
      <c r="A1635" s="345" t="s">
        <v>1016</v>
      </c>
      <c r="B1635" s="332">
        <v>7.4775799999999997</v>
      </c>
      <c r="C1635" t="s">
        <v>11276</v>
      </c>
    </row>
    <row r="1636" spans="1:3">
      <c r="A1636" s="345" t="s">
        <v>1017</v>
      </c>
      <c r="B1636" s="332">
        <v>8.6555999999999997</v>
      </c>
      <c r="C1636" t="s">
        <v>11278</v>
      </c>
    </row>
    <row r="1637" spans="1:3">
      <c r="A1637" s="345" t="s">
        <v>1018</v>
      </c>
      <c r="B1637" s="332">
        <v>13.863960000000001</v>
      </c>
      <c r="C1637" t="s">
        <v>6675</v>
      </c>
    </row>
    <row r="1638" spans="1:3">
      <c r="A1638" s="345" t="s">
        <v>1019</v>
      </c>
      <c r="B1638" s="332">
        <v>16.22054</v>
      </c>
      <c r="C1638" t="s">
        <v>6676</v>
      </c>
    </row>
    <row r="1639" spans="1:3">
      <c r="A1639" s="345" t="s">
        <v>1020</v>
      </c>
      <c r="B1639" s="332">
        <v>8.6616199999999992</v>
      </c>
      <c r="C1639" t="s">
        <v>18250</v>
      </c>
    </row>
    <row r="1640" spans="1:3">
      <c r="A1640" s="345" t="s">
        <v>1021</v>
      </c>
      <c r="B1640" s="332">
        <v>9.8399199999999993</v>
      </c>
      <c r="C1640" t="s">
        <v>18251</v>
      </c>
    </row>
    <row r="1641" spans="1:3">
      <c r="A1641" s="345" t="s">
        <v>1022</v>
      </c>
      <c r="B1641" s="332">
        <v>30.00367</v>
      </c>
      <c r="C1641" t="s">
        <v>11279</v>
      </c>
    </row>
    <row r="1642" spans="1:3">
      <c r="A1642" s="345" t="s">
        <v>1023</v>
      </c>
      <c r="B1642" s="332">
        <v>35.39141</v>
      </c>
      <c r="C1642" t="s">
        <v>11280</v>
      </c>
    </row>
    <row r="1643" spans="1:3">
      <c r="A1643" s="345" t="s">
        <v>1024</v>
      </c>
      <c r="B1643" s="332">
        <v>15.009320000000001</v>
      </c>
      <c r="C1643" t="s">
        <v>11281</v>
      </c>
    </row>
    <row r="1644" spans="1:3">
      <c r="A1644" s="345" t="s">
        <v>1025</v>
      </c>
      <c r="B1644" s="332">
        <v>17.992049999999999</v>
      </c>
      <c r="C1644" t="s">
        <v>11282</v>
      </c>
    </row>
    <row r="1645" spans="1:3">
      <c r="A1645" s="345" t="s">
        <v>1026</v>
      </c>
      <c r="B1645" s="332">
        <v>15.06143</v>
      </c>
      <c r="C1645" t="s">
        <v>11283</v>
      </c>
    </row>
    <row r="1646" spans="1:3">
      <c r="A1646" s="345" t="s">
        <v>6784</v>
      </c>
      <c r="B1646" s="332">
        <v>17.898099999999999</v>
      </c>
      <c r="C1646" t="s">
        <v>11284</v>
      </c>
    </row>
    <row r="1647" spans="1:3">
      <c r="A1647" s="345" t="s">
        <v>1027</v>
      </c>
      <c r="B1647" s="332">
        <v>25.836559999999999</v>
      </c>
      <c r="C1647" t="s">
        <v>11271</v>
      </c>
    </row>
    <row r="1648" spans="1:3">
      <c r="A1648" s="345" t="s">
        <v>1028</v>
      </c>
      <c r="B1648" s="332">
        <v>14.39104</v>
      </c>
      <c r="C1648" t="s">
        <v>11272</v>
      </c>
    </row>
    <row r="1649" spans="1:3">
      <c r="A1649" s="345" t="s">
        <v>1029</v>
      </c>
      <c r="B1649" s="332">
        <v>25.836559999999999</v>
      </c>
      <c r="C1649" t="s">
        <v>11273</v>
      </c>
    </row>
    <row r="1650" spans="1:3">
      <c r="A1650" s="345" t="s">
        <v>1030</v>
      </c>
      <c r="B1650" s="332">
        <v>29.021989999999999</v>
      </c>
      <c r="C1650" t="s">
        <v>11274</v>
      </c>
    </row>
    <row r="1651" spans="1:3">
      <c r="A1651" s="345" t="s">
        <v>1031</v>
      </c>
      <c r="B1651" s="332">
        <v>24.497340000000001</v>
      </c>
      <c r="C1651" t="s">
        <v>11271</v>
      </c>
    </row>
    <row r="1652" spans="1:3">
      <c r="A1652" s="345" t="s">
        <v>1032</v>
      </c>
      <c r="B1652" s="332">
        <v>27.347999999999999</v>
      </c>
      <c r="C1652" t="s">
        <v>11272</v>
      </c>
    </row>
    <row r="1653" spans="1:3">
      <c r="A1653" s="345" t="s">
        <v>1033</v>
      </c>
      <c r="B1653" s="332">
        <v>24.497340000000001</v>
      </c>
      <c r="C1653" t="s">
        <v>11273</v>
      </c>
    </row>
    <row r="1654" spans="1:3">
      <c r="A1654" s="345" t="s">
        <v>1034</v>
      </c>
      <c r="B1654" s="332">
        <v>27.347999999999999</v>
      </c>
      <c r="C1654" t="s">
        <v>11274</v>
      </c>
    </row>
    <row r="1655" spans="1:3">
      <c r="A1655" s="345" t="s">
        <v>1035</v>
      </c>
      <c r="B1655" s="332">
        <v>48.546329999999998</v>
      </c>
      <c r="C1655" t="s">
        <v>11285</v>
      </c>
    </row>
    <row r="1656" spans="1:3">
      <c r="A1656" s="345" t="s">
        <v>1036</v>
      </c>
      <c r="B1656" s="332">
        <v>53.986289999999997</v>
      </c>
      <c r="C1656" t="s">
        <v>11286</v>
      </c>
    </row>
    <row r="1657" spans="1:3">
      <c r="A1657" s="345" t="s">
        <v>1037</v>
      </c>
      <c r="B1657" s="332">
        <v>24.896370000000001</v>
      </c>
      <c r="C1657" t="s">
        <v>11287</v>
      </c>
    </row>
    <row r="1658" spans="1:3">
      <c r="A1658" s="345" t="s">
        <v>1038</v>
      </c>
      <c r="B1658" s="332">
        <v>27.881769999999999</v>
      </c>
      <c r="C1658" t="s">
        <v>11288</v>
      </c>
    </row>
    <row r="1659" spans="1:3">
      <c r="A1659" s="345" t="s">
        <v>1039</v>
      </c>
      <c r="B1659" s="332">
        <v>24.678190000000001</v>
      </c>
      <c r="C1659" t="s">
        <v>11289</v>
      </c>
    </row>
    <row r="1660" spans="1:3">
      <c r="A1660" s="345" t="s">
        <v>6785</v>
      </c>
      <c r="B1660" s="332">
        <v>27.398250000000001</v>
      </c>
      <c r="C1660" t="s">
        <v>11290</v>
      </c>
    </row>
    <row r="1661" spans="1:3">
      <c r="A1661" s="345" t="s">
        <v>1040</v>
      </c>
      <c r="B1661" s="332">
        <v>56.527380000000001</v>
      </c>
      <c r="C1661" t="s">
        <v>18252</v>
      </c>
    </row>
    <row r="1662" spans="1:3">
      <c r="A1662" s="345" t="s">
        <v>1041</v>
      </c>
      <c r="B1662" s="332">
        <v>54.222079999999998</v>
      </c>
      <c r="C1662" t="s">
        <v>18253</v>
      </c>
    </row>
    <row r="1663" spans="1:3">
      <c r="A1663" s="345" t="s">
        <v>6786</v>
      </c>
      <c r="B1663" s="332">
        <v>25.05236</v>
      </c>
      <c r="C1663" t="s">
        <v>11291</v>
      </c>
    </row>
    <row r="1664" spans="1:3">
      <c r="A1664" s="345" t="s">
        <v>6787</v>
      </c>
      <c r="B1664" s="332">
        <v>27.77233</v>
      </c>
      <c r="C1664" t="s">
        <v>11292</v>
      </c>
    </row>
    <row r="1665" spans="1:3">
      <c r="A1665" s="345" t="s">
        <v>1042</v>
      </c>
      <c r="B1665" s="332">
        <v>46.25956</v>
      </c>
      <c r="C1665" t="s">
        <v>11293</v>
      </c>
    </row>
    <row r="1666" spans="1:3">
      <c r="A1666" s="345" t="s">
        <v>1043</v>
      </c>
      <c r="B1666" s="332">
        <v>51.127369999999999</v>
      </c>
      <c r="C1666" t="s">
        <v>11294</v>
      </c>
    </row>
    <row r="1667" spans="1:3">
      <c r="A1667" s="345" t="s">
        <v>1044</v>
      </c>
      <c r="B1667" s="332">
        <v>23.752880000000001</v>
      </c>
      <c r="C1667" t="s">
        <v>11295</v>
      </c>
    </row>
    <row r="1668" spans="1:3">
      <c r="A1668" s="345" t="s">
        <v>6788</v>
      </c>
      <c r="B1668" s="332">
        <v>26.18684</v>
      </c>
      <c r="C1668" t="s">
        <v>11296</v>
      </c>
    </row>
    <row r="1669" spans="1:3">
      <c r="A1669" s="345" t="s">
        <v>1045</v>
      </c>
      <c r="B1669" s="332">
        <v>23.534960000000002</v>
      </c>
      <c r="C1669" t="s">
        <v>11297</v>
      </c>
    </row>
    <row r="1670" spans="1:3">
      <c r="A1670" s="345" t="s">
        <v>6789</v>
      </c>
      <c r="B1670" s="332">
        <v>25.968830000000001</v>
      </c>
      <c r="C1670" t="s">
        <v>11298</v>
      </c>
    </row>
    <row r="1671" spans="1:3">
      <c r="A1671" s="345" t="s">
        <v>1046</v>
      </c>
      <c r="B1671" s="332">
        <v>45.978960000000001</v>
      </c>
      <c r="C1671" t="s">
        <v>6526</v>
      </c>
    </row>
    <row r="1672" spans="1:3">
      <c r="A1672" s="345" t="s">
        <v>1047</v>
      </c>
      <c r="B1672" s="332">
        <v>50.846760000000003</v>
      </c>
      <c r="C1672" t="s">
        <v>6527</v>
      </c>
    </row>
    <row r="1673" spans="1:3">
      <c r="A1673" s="345" t="s">
        <v>6790</v>
      </c>
      <c r="B1673" s="332">
        <v>23.90897</v>
      </c>
      <c r="C1673" t="s">
        <v>11299</v>
      </c>
    </row>
    <row r="1674" spans="1:3">
      <c r="A1674" s="345" t="s">
        <v>6791</v>
      </c>
      <c r="B1674" s="332">
        <v>26.34291</v>
      </c>
      <c r="C1674" t="s">
        <v>11300</v>
      </c>
    </row>
    <row r="1675" spans="1:3">
      <c r="A1675" s="345" t="s">
        <v>1048</v>
      </c>
      <c r="B1675" s="332">
        <v>337.41599000000002</v>
      </c>
      <c r="C1675" t="s">
        <v>6524</v>
      </c>
    </row>
    <row r="1676" spans="1:3">
      <c r="A1676" s="345" t="s">
        <v>7718</v>
      </c>
      <c r="B1676" s="332">
        <v>633.28668000000005</v>
      </c>
      <c r="C1676" t="s">
        <v>11301</v>
      </c>
    </row>
    <row r="1677" spans="1:3">
      <c r="A1677" s="345" t="s">
        <v>1049</v>
      </c>
      <c r="B1677" s="332">
        <v>337.41599000000002</v>
      </c>
      <c r="C1677" t="s">
        <v>6525</v>
      </c>
    </row>
    <row r="1678" spans="1:3">
      <c r="A1678" s="345" t="s">
        <v>8328</v>
      </c>
      <c r="B1678" s="332">
        <v>45.836979999999997</v>
      </c>
      <c r="C1678" t="s">
        <v>11302</v>
      </c>
    </row>
    <row r="1679" spans="1:3">
      <c r="A1679" s="345" t="s">
        <v>1050</v>
      </c>
      <c r="B1679" s="332">
        <v>52.635719999999999</v>
      </c>
      <c r="C1679" t="s">
        <v>18254</v>
      </c>
    </row>
    <row r="1680" spans="1:3">
      <c r="A1680" s="345" t="s">
        <v>1051</v>
      </c>
      <c r="B1680" s="332">
        <v>65.066410000000005</v>
      </c>
      <c r="C1680" t="s">
        <v>18255</v>
      </c>
    </row>
    <row r="1681" spans="1:3">
      <c r="A1681" s="345" t="s">
        <v>1052</v>
      </c>
      <c r="B1681" s="332">
        <v>78.750349999999997</v>
      </c>
      <c r="C1681" t="s">
        <v>18256</v>
      </c>
    </row>
    <row r="1682" spans="1:3">
      <c r="A1682" s="345" t="s">
        <v>1053</v>
      </c>
      <c r="B1682" s="332">
        <v>91.181060000000002</v>
      </c>
      <c r="C1682" t="s">
        <v>18257</v>
      </c>
    </row>
    <row r="1683" spans="1:3">
      <c r="A1683" s="345" t="s">
        <v>1054</v>
      </c>
      <c r="B1683" s="332">
        <v>157.50068999999999</v>
      </c>
      <c r="C1683" t="s">
        <v>11303</v>
      </c>
    </row>
    <row r="1684" spans="1:3">
      <c r="A1684" s="345" t="s">
        <v>8562</v>
      </c>
      <c r="B1684" s="332">
        <v>279.29687999999999</v>
      </c>
      <c r="C1684" t="s">
        <v>11304</v>
      </c>
    </row>
    <row r="1685" spans="1:3">
      <c r="A1685" s="345" t="s">
        <v>17622</v>
      </c>
      <c r="B1685" s="332">
        <v>44.653109999999998</v>
      </c>
      <c r="C1685" t="s">
        <v>17623</v>
      </c>
    </row>
    <row r="1686" spans="1:3">
      <c r="A1686" s="345" t="s">
        <v>17431</v>
      </c>
      <c r="B1686" s="332">
        <v>80.064790000000002</v>
      </c>
      <c r="C1686" t="s">
        <v>17432</v>
      </c>
    </row>
    <row r="1687" spans="1:3">
      <c r="A1687" s="345" t="s">
        <v>17624</v>
      </c>
      <c r="B1687" s="332">
        <v>77.365920000000003</v>
      </c>
      <c r="C1687" t="s">
        <v>17625</v>
      </c>
    </row>
    <row r="1688" spans="1:3">
      <c r="A1688" s="345" t="s">
        <v>9756</v>
      </c>
      <c r="B1688" s="332">
        <v>112.27048000000001</v>
      </c>
      <c r="C1688" t="s">
        <v>11305</v>
      </c>
    </row>
    <row r="1689" spans="1:3">
      <c r="A1689" s="345" t="s">
        <v>9757</v>
      </c>
      <c r="B1689" s="332">
        <v>118.41928</v>
      </c>
      <c r="C1689" t="s">
        <v>11306</v>
      </c>
    </row>
    <row r="1690" spans="1:3">
      <c r="A1690" s="345" t="s">
        <v>9394</v>
      </c>
      <c r="B1690" s="332">
        <v>191.90017</v>
      </c>
      <c r="C1690" t="s">
        <v>11307</v>
      </c>
    </row>
    <row r="1691" spans="1:3">
      <c r="A1691" s="345" t="s">
        <v>9395</v>
      </c>
      <c r="B1691" s="332">
        <v>211.24007</v>
      </c>
      <c r="C1691" t="s">
        <v>11308</v>
      </c>
    </row>
    <row r="1692" spans="1:3">
      <c r="A1692" s="345" t="s">
        <v>9396</v>
      </c>
      <c r="B1692" s="332">
        <v>230.57995</v>
      </c>
      <c r="C1692" t="s">
        <v>11309</v>
      </c>
    </row>
    <row r="1693" spans="1:3">
      <c r="A1693" s="345" t="s">
        <v>9397</v>
      </c>
      <c r="B1693" s="332">
        <v>249.94866999999999</v>
      </c>
      <c r="C1693" t="s">
        <v>11310</v>
      </c>
    </row>
    <row r="1694" spans="1:3">
      <c r="A1694" s="345" t="s">
        <v>1055</v>
      </c>
      <c r="B1694" s="332">
        <v>162.02561</v>
      </c>
      <c r="C1694" t="s">
        <v>11311</v>
      </c>
    </row>
    <row r="1695" spans="1:3">
      <c r="A1695" s="345" t="s">
        <v>17626</v>
      </c>
      <c r="B1695" s="332">
        <v>47.579920000000001</v>
      </c>
      <c r="C1695" t="s">
        <v>17627</v>
      </c>
    </row>
    <row r="1696" spans="1:3">
      <c r="A1696" s="345" t="s">
        <v>18258</v>
      </c>
      <c r="B1696" s="332">
        <v>82.390690000000006</v>
      </c>
      <c r="C1696" t="s">
        <v>18259</v>
      </c>
    </row>
    <row r="1697" spans="1:3">
      <c r="A1697" s="345" t="s">
        <v>17628</v>
      </c>
      <c r="B1697" s="332">
        <v>47.579920000000001</v>
      </c>
      <c r="C1697" t="s">
        <v>17629</v>
      </c>
    </row>
    <row r="1698" spans="1:3">
      <c r="A1698" s="345" t="s">
        <v>1056</v>
      </c>
      <c r="B1698" s="332">
        <v>224.89352</v>
      </c>
      <c r="C1698" t="s">
        <v>18260</v>
      </c>
    </row>
    <row r="1699" spans="1:3">
      <c r="A1699" s="345" t="s">
        <v>1057</v>
      </c>
      <c r="B1699" s="332">
        <v>179.18522999999999</v>
      </c>
      <c r="C1699" t="s">
        <v>18261</v>
      </c>
    </row>
    <row r="1700" spans="1:3">
      <c r="A1700" s="345" t="s">
        <v>1058</v>
      </c>
      <c r="B1700" s="332">
        <v>248.88858999999999</v>
      </c>
      <c r="C1700" t="s">
        <v>18262</v>
      </c>
    </row>
    <row r="1701" spans="1:3">
      <c r="A1701" s="345" t="s">
        <v>9180</v>
      </c>
      <c r="B1701" s="332">
        <v>260.61299000000002</v>
      </c>
      <c r="C1701" t="s">
        <v>11312</v>
      </c>
    </row>
    <row r="1702" spans="1:3">
      <c r="A1702" s="345" t="s">
        <v>1059</v>
      </c>
      <c r="B1702" s="332">
        <v>1451.7499499999999</v>
      </c>
      <c r="C1702" t="s">
        <v>18263</v>
      </c>
    </row>
    <row r="1703" spans="1:3">
      <c r="A1703" s="345" t="s">
        <v>1060</v>
      </c>
      <c r="B1703" s="332">
        <v>1593.6225199999999</v>
      </c>
      <c r="C1703" t="s">
        <v>18264</v>
      </c>
    </row>
    <row r="1704" spans="1:3">
      <c r="A1704" s="345" t="s">
        <v>9398</v>
      </c>
      <c r="B1704" s="332">
        <v>85.706569999999999</v>
      </c>
      <c r="C1704" t="s">
        <v>11313</v>
      </c>
    </row>
    <row r="1705" spans="1:3">
      <c r="A1705" s="345" t="s">
        <v>1061</v>
      </c>
      <c r="B1705" s="332">
        <v>206.08676</v>
      </c>
      <c r="C1705" t="s">
        <v>18265</v>
      </c>
    </row>
    <row r="1706" spans="1:3">
      <c r="A1706" s="345" t="s">
        <v>7139</v>
      </c>
      <c r="B1706" s="332">
        <v>103.61358</v>
      </c>
      <c r="C1706" t="s">
        <v>11314</v>
      </c>
    </row>
    <row r="1707" spans="1:3">
      <c r="A1707" s="345" t="s">
        <v>8036</v>
      </c>
      <c r="B1707" s="332">
        <v>41.172049999999999</v>
      </c>
      <c r="C1707" t="s">
        <v>11315</v>
      </c>
    </row>
    <row r="1708" spans="1:3">
      <c r="A1708" s="345" t="s">
        <v>18266</v>
      </c>
      <c r="B1708" s="332">
        <v>241.57747000000001</v>
      </c>
      <c r="C1708" t="s">
        <v>18267</v>
      </c>
    </row>
    <row r="1709" spans="1:3">
      <c r="A1709" s="345" t="s">
        <v>1062</v>
      </c>
      <c r="B1709" s="332">
        <v>256.41374999999999</v>
      </c>
      <c r="C1709" t="s">
        <v>11316</v>
      </c>
    </row>
    <row r="1710" spans="1:3">
      <c r="A1710" s="345" t="s">
        <v>8889</v>
      </c>
      <c r="B1710" s="332">
        <v>117.82635000000001</v>
      </c>
      <c r="C1710" t="s">
        <v>18268</v>
      </c>
    </row>
    <row r="1711" spans="1:3">
      <c r="A1711" s="345" t="s">
        <v>7140</v>
      </c>
      <c r="B1711" s="332">
        <v>115.1262</v>
      </c>
      <c r="C1711" t="s">
        <v>18269</v>
      </c>
    </row>
    <row r="1712" spans="1:3">
      <c r="A1712" s="345" t="s">
        <v>8418</v>
      </c>
      <c r="B1712" s="332">
        <v>24.379390000000001</v>
      </c>
      <c r="C1712" t="s">
        <v>11317</v>
      </c>
    </row>
    <row r="1713" spans="1:3">
      <c r="A1713" s="345" t="s">
        <v>8419</v>
      </c>
      <c r="B1713" s="332">
        <v>24.379390000000001</v>
      </c>
      <c r="C1713" t="s">
        <v>11317</v>
      </c>
    </row>
    <row r="1714" spans="1:3">
      <c r="A1714" s="345" t="s">
        <v>8420</v>
      </c>
      <c r="B1714" s="332">
        <v>24.379390000000001</v>
      </c>
      <c r="C1714" t="s">
        <v>11317</v>
      </c>
    </row>
    <row r="1715" spans="1:3">
      <c r="A1715" s="345" t="s">
        <v>10007</v>
      </c>
      <c r="B1715" s="332">
        <v>23.646830000000001</v>
      </c>
      <c r="C1715" t="s">
        <v>11317</v>
      </c>
    </row>
    <row r="1716" spans="1:3">
      <c r="A1716" s="345" t="s">
        <v>18270</v>
      </c>
      <c r="B1716" s="332">
        <v>0</v>
      </c>
      <c r="C1716" t="s">
        <v>18271</v>
      </c>
    </row>
    <row r="1717" spans="1:3">
      <c r="A1717" s="345" t="s">
        <v>18272</v>
      </c>
      <c r="B1717" s="332">
        <v>0</v>
      </c>
      <c r="C1717" t="s">
        <v>18273</v>
      </c>
    </row>
    <row r="1718" spans="1:3">
      <c r="A1718" s="345" t="s">
        <v>17125</v>
      </c>
      <c r="B1718" s="332">
        <v>8.7503499999999992</v>
      </c>
      <c r="C1718" t="s">
        <v>11322</v>
      </c>
    </row>
    <row r="1719" spans="1:3">
      <c r="A1719" s="345" t="s">
        <v>17126</v>
      </c>
      <c r="B1719" s="332">
        <v>9.30199</v>
      </c>
      <c r="C1719" t="s">
        <v>17127</v>
      </c>
    </row>
    <row r="1720" spans="1:3">
      <c r="A1720" s="345" t="s">
        <v>9850</v>
      </c>
      <c r="B1720" s="332">
        <v>9.2116799999999994</v>
      </c>
      <c r="C1720" t="s">
        <v>11318</v>
      </c>
    </row>
    <row r="1721" spans="1:3">
      <c r="A1721" s="345" t="s">
        <v>10008</v>
      </c>
      <c r="B1721" s="332">
        <v>4.8550300000000002</v>
      </c>
      <c r="C1721" t="s">
        <v>10858</v>
      </c>
    </row>
    <row r="1722" spans="1:3">
      <c r="A1722" s="345" t="s">
        <v>1063</v>
      </c>
      <c r="B1722" s="332">
        <v>4.62967</v>
      </c>
      <c r="C1722" t="s">
        <v>11318</v>
      </c>
    </row>
    <row r="1723" spans="1:3">
      <c r="A1723" s="345" t="s">
        <v>1064</v>
      </c>
      <c r="B1723" s="332">
        <v>4.9983000000000004</v>
      </c>
      <c r="C1723" t="s">
        <v>11319</v>
      </c>
    </row>
    <row r="1724" spans="1:3">
      <c r="A1724" s="345" t="s">
        <v>7141</v>
      </c>
      <c r="B1724" s="332">
        <v>19.29278</v>
      </c>
      <c r="C1724" t="s">
        <v>11320</v>
      </c>
    </row>
    <row r="1725" spans="1:3">
      <c r="A1725" s="345" t="s">
        <v>7142</v>
      </c>
      <c r="B1725" s="332">
        <v>31.556640000000002</v>
      </c>
      <c r="C1725" t="s">
        <v>10865</v>
      </c>
    </row>
    <row r="1726" spans="1:3">
      <c r="A1726" s="345" t="s">
        <v>8037</v>
      </c>
      <c r="B1726" s="332">
        <v>11.63031</v>
      </c>
      <c r="C1726" t="s">
        <v>10865</v>
      </c>
    </row>
    <row r="1727" spans="1:3">
      <c r="A1727" s="345" t="s">
        <v>1065</v>
      </c>
      <c r="B1727" s="332">
        <v>12.56883</v>
      </c>
      <c r="C1727" t="s">
        <v>18274</v>
      </c>
    </row>
    <row r="1728" spans="1:3">
      <c r="A1728" s="345" t="s">
        <v>17128</v>
      </c>
      <c r="B1728" s="332">
        <v>4.5968900000000001</v>
      </c>
      <c r="C1728" t="s">
        <v>17129</v>
      </c>
    </row>
    <row r="1729" spans="1:3">
      <c r="A1729" s="345" t="s">
        <v>1066</v>
      </c>
      <c r="B1729" s="332">
        <v>18.03201</v>
      </c>
      <c r="C1729" t="s">
        <v>11321</v>
      </c>
    </row>
    <row r="1730" spans="1:3">
      <c r="A1730" s="345" t="s">
        <v>8038</v>
      </c>
      <c r="B1730" s="332">
        <v>17.362439999999999</v>
      </c>
      <c r="C1730" t="s">
        <v>11322</v>
      </c>
    </row>
    <row r="1731" spans="1:3">
      <c r="A1731" s="345" t="s">
        <v>1067</v>
      </c>
      <c r="B1731" s="332">
        <v>29.154150000000001</v>
      </c>
      <c r="C1731" t="s">
        <v>11323</v>
      </c>
    </row>
    <row r="1732" spans="1:3">
      <c r="A1732" s="345" t="s">
        <v>9399</v>
      </c>
      <c r="B1732" s="332">
        <v>61.893000000000001</v>
      </c>
      <c r="C1732" t="s">
        <v>11324</v>
      </c>
    </row>
    <row r="1733" spans="1:3">
      <c r="A1733" s="345" t="s">
        <v>8563</v>
      </c>
      <c r="B1733" s="332">
        <v>30.11486</v>
      </c>
      <c r="C1733" t="s">
        <v>11325</v>
      </c>
    </row>
    <row r="1734" spans="1:3">
      <c r="A1734" s="345" t="s">
        <v>9851</v>
      </c>
      <c r="B1734" s="332">
        <v>35.127549999999999</v>
      </c>
      <c r="C1734" t="s">
        <v>11326</v>
      </c>
    </row>
    <row r="1735" spans="1:3">
      <c r="A1735" s="345" t="s">
        <v>1068</v>
      </c>
      <c r="B1735" s="332">
        <v>36.11383</v>
      </c>
      <c r="C1735" t="s">
        <v>11327</v>
      </c>
    </row>
    <row r="1736" spans="1:3">
      <c r="A1736" s="345" t="s">
        <v>1069</v>
      </c>
      <c r="B1736" s="332">
        <v>42.114199999999997</v>
      </c>
      <c r="C1736" t="s">
        <v>11328</v>
      </c>
    </row>
    <row r="1737" spans="1:3">
      <c r="A1737" s="345" t="s">
        <v>9852</v>
      </c>
      <c r="B1737" s="332">
        <v>35.898629999999997</v>
      </c>
      <c r="C1737" t="s">
        <v>11329</v>
      </c>
    </row>
    <row r="1738" spans="1:3">
      <c r="A1738" s="345" t="s">
        <v>1070</v>
      </c>
      <c r="B1738" s="332">
        <v>13.529070000000001</v>
      </c>
      <c r="C1738" t="s">
        <v>18275</v>
      </c>
    </row>
    <row r="1739" spans="1:3">
      <c r="A1739" s="345" t="s">
        <v>1071</v>
      </c>
      <c r="B1739" s="332">
        <v>14.92089</v>
      </c>
      <c r="C1739" t="s">
        <v>11330</v>
      </c>
    </row>
    <row r="1740" spans="1:3">
      <c r="A1740" s="345" t="s">
        <v>1072</v>
      </c>
      <c r="B1740" s="332">
        <v>11.335039999999999</v>
      </c>
      <c r="C1740" t="s">
        <v>11331</v>
      </c>
    </row>
    <row r="1741" spans="1:3">
      <c r="A1741" s="345" t="s">
        <v>1073</v>
      </c>
      <c r="B1741" s="332">
        <v>12.73776</v>
      </c>
      <c r="C1741" t="s">
        <v>11330</v>
      </c>
    </row>
    <row r="1742" spans="1:3">
      <c r="A1742" s="345" t="s">
        <v>17130</v>
      </c>
      <c r="B1742" s="332">
        <v>22.138159999999999</v>
      </c>
      <c r="C1742" t="s">
        <v>17131</v>
      </c>
    </row>
    <row r="1743" spans="1:3">
      <c r="A1743" s="345" t="s">
        <v>17132</v>
      </c>
      <c r="B1743" s="332">
        <v>22.138159999999999</v>
      </c>
      <c r="C1743" t="s">
        <v>17133</v>
      </c>
    </row>
    <row r="1744" spans="1:3">
      <c r="A1744" s="345" t="s">
        <v>6792</v>
      </c>
      <c r="B1744" s="332">
        <v>10.59413</v>
      </c>
      <c r="C1744" t="s">
        <v>11332</v>
      </c>
    </row>
    <row r="1745" spans="1:3">
      <c r="A1745" s="345" t="s">
        <v>6793</v>
      </c>
      <c r="B1745" s="332">
        <v>12.14143</v>
      </c>
      <c r="C1745" t="s">
        <v>11333</v>
      </c>
    </row>
    <row r="1746" spans="1:3">
      <c r="A1746" s="345" t="s">
        <v>6794</v>
      </c>
      <c r="B1746" s="332">
        <v>8.8713499999999996</v>
      </c>
      <c r="C1746" t="s">
        <v>11334</v>
      </c>
    </row>
    <row r="1747" spans="1:3">
      <c r="A1747" s="345" t="s">
        <v>6795</v>
      </c>
      <c r="B1747" s="332">
        <v>10.47461</v>
      </c>
      <c r="C1747" t="s">
        <v>11335</v>
      </c>
    </row>
    <row r="1748" spans="1:3">
      <c r="A1748" s="345" t="s">
        <v>7719</v>
      </c>
      <c r="B1748" s="332">
        <v>10.151109999999999</v>
      </c>
      <c r="C1748" t="s">
        <v>11336</v>
      </c>
    </row>
    <row r="1749" spans="1:3">
      <c r="A1749" s="345" t="s">
        <v>7720</v>
      </c>
      <c r="B1749" s="332">
        <v>14.237170000000001</v>
      </c>
      <c r="C1749" t="s">
        <v>11337</v>
      </c>
    </row>
    <row r="1750" spans="1:3">
      <c r="A1750" s="345" t="s">
        <v>7721</v>
      </c>
      <c r="B1750" s="332">
        <v>18.195640000000001</v>
      </c>
      <c r="C1750" t="s">
        <v>11338</v>
      </c>
    </row>
    <row r="1751" spans="1:3">
      <c r="A1751" s="345" t="s">
        <v>7722</v>
      </c>
      <c r="B1751" s="332">
        <v>10.5473</v>
      </c>
      <c r="C1751" t="s">
        <v>11339</v>
      </c>
    </row>
    <row r="1752" spans="1:3">
      <c r="A1752" s="345" t="s">
        <v>7723</v>
      </c>
      <c r="B1752" s="332">
        <v>14.505789999999999</v>
      </c>
      <c r="C1752" t="s">
        <v>11340</v>
      </c>
    </row>
    <row r="1753" spans="1:3">
      <c r="A1753" s="345" t="s">
        <v>7724</v>
      </c>
      <c r="B1753" s="332">
        <v>18.195640000000001</v>
      </c>
      <c r="C1753" t="s">
        <v>11341</v>
      </c>
    </row>
    <row r="1754" spans="1:3">
      <c r="A1754" s="345" t="s">
        <v>7725</v>
      </c>
      <c r="B1754" s="332">
        <v>10.5473</v>
      </c>
      <c r="C1754" t="s">
        <v>11339</v>
      </c>
    </row>
    <row r="1755" spans="1:3">
      <c r="A1755" s="345" t="s">
        <v>7726</v>
      </c>
      <c r="B1755" s="332">
        <v>14.505789999999999</v>
      </c>
      <c r="C1755" t="s">
        <v>11340</v>
      </c>
    </row>
    <row r="1756" spans="1:3">
      <c r="A1756" s="345" t="s">
        <v>7727</v>
      </c>
      <c r="B1756" s="332">
        <v>18.195640000000001</v>
      </c>
      <c r="C1756" t="s">
        <v>11341</v>
      </c>
    </row>
    <row r="1757" spans="1:3">
      <c r="A1757" s="345" t="s">
        <v>7728</v>
      </c>
      <c r="B1757" s="332">
        <v>10.350149999999999</v>
      </c>
      <c r="C1757" t="s">
        <v>11336</v>
      </c>
    </row>
    <row r="1758" spans="1:3">
      <c r="A1758" s="345" t="s">
        <v>7729</v>
      </c>
      <c r="B1758" s="332">
        <v>14.10285</v>
      </c>
      <c r="C1758" t="s">
        <v>11337</v>
      </c>
    </row>
    <row r="1759" spans="1:3">
      <c r="A1759" s="345" t="s">
        <v>7730</v>
      </c>
      <c r="B1759" s="332">
        <v>18.195640000000001</v>
      </c>
      <c r="C1759" t="s">
        <v>11338</v>
      </c>
    </row>
    <row r="1760" spans="1:3">
      <c r="A1760" s="345" t="s">
        <v>1074</v>
      </c>
      <c r="B1760" s="332">
        <v>91.264570000000006</v>
      </c>
      <c r="C1760" t="s">
        <v>11342</v>
      </c>
    </row>
    <row r="1761" spans="1:3">
      <c r="A1761" s="345" t="s">
        <v>1075</v>
      </c>
      <c r="B1761" s="332">
        <v>90.268159999999995</v>
      </c>
      <c r="C1761" t="s">
        <v>11343</v>
      </c>
    </row>
    <row r="1762" spans="1:3">
      <c r="A1762" s="345" t="s">
        <v>1076</v>
      </c>
      <c r="B1762" s="332">
        <v>220.31986000000001</v>
      </c>
      <c r="C1762" t="s">
        <v>11344</v>
      </c>
    </row>
    <row r="1763" spans="1:3">
      <c r="A1763" s="345" t="s">
        <v>1077</v>
      </c>
      <c r="B1763" s="332">
        <v>143.70561000000001</v>
      </c>
      <c r="C1763" t="s">
        <v>11345</v>
      </c>
    </row>
    <row r="1764" spans="1:3">
      <c r="A1764" s="345" t="s">
        <v>1078</v>
      </c>
      <c r="B1764" s="332">
        <v>220.31986000000001</v>
      </c>
      <c r="C1764" t="s">
        <v>11346</v>
      </c>
    </row>
    <row r="1765" spans="1:3">
      <c r="A1765" s="345" t="s">
        <v>1079</v>
      </c>
      <c r="B1765" s="332">
        <v>143.70561000000001</v>
      </c>
      <c r="C1765" t="s">
        <v>11347</v>
      </c>
    </row>
    <row r="1766" spans="1:3">
      <c r="A1766" s="345" t="s">
        <v>1080</v>
      </c>
      <c r="B1766" s="332">
        <v>220.31986000000001</v>
      </c>
      <c r="C1766" t="s">
        <v>11348</v>
      </c>
    </row>
    <row r="1767" spans="1:3">
      <c r="A1767" s="345" t="s">
        <v>1081</v>
      </c>
      <c r="B1767" s="332">
        <v>143.70561000000001</v>
      </c>
      <c r="C1767" t="s">
        <v>11349</v>
      </c>
    </row>
    <row r="1768" spans="1:3">
      <c r="A1768" s="345" t="s">
        <v>1082</v>
      </c>
      <c r="B1768" s="332">
        <v>253.85678999999999</v>
      </c>
      <c r="C1768" t="s">
        <v>11350</v>
      </c>
    </row>
    <row r="1769" spans="1:3">
      <c r="A1769" s="345" t="s">
        <v>1083</v>
      </c>
      <c r="B1769" s="332">
        <v>250.89170999999999</v>
      </c>
      <c r="C1769" t="s">
        <v>11351</v>
      </c>
    </row>
    <row r="1770" spans="1:3">
      <c r="A1770" s="345" t="s">
        <v>1084</v>
      </c>
      <c r="B1770" s="332">
        <v>252.48087000000001</v>
      </c>
      <c r="C1770" t="s">
        <v>11352</v>
      </c>
    </row>
    <row r="1771" spans="1:3">
      <c r="A1771" s="345" t="s">
        <v>7731</v>
      </c>
      <c r="B1771" s="332">
        <v>118.95045</v>
      </c>
      <c r="C1771" t="s">
        <v>11347</v>
      </c>
    </row>
    <row r="1772" spans="1:3">
      <c r="A1772" s="345" t="s">
        <v>7732</v>
      </c>
      <c r="B1772" s="332">
        <v>138.20386999999999</v>
      </c>
      <c r="C1772" t="s">
        <v>11353</v>
      </c>
    </row>
    <row r="1773" spans="1:3">
      <c r="A1773" s="345" t="s">
        <v>7733</v>
      </c>
      <c r="B1773" s="332">
        <v>130.10473999999999</v>
      </c>
      <c r="C1773" t="s">
        <v>11354</v>
      </c>
    </row>
    <row r="1774" spans="1:3">
      <c r="A1774" s="345" t="s">
        <v>7734</v>
      </c>
      <c r="B1774" s="332">
        <v>125.40667000000001</v>
      </c>
      <c r="C1774" t="s">
        <v>11355</v>
      </c>
    </row>
    <row r="1775" spans="1:3">
      <c r="A1775" s="345" t="s">
        <v>7735</v>
      </c>
      <c r="B1775" s="332">
        <v>144.66011</v>
      </c>
      <c r="C1775" t="s">
        <v>11356</v>
      </c>
    </row>
    <row r="1776" spans="1:3">
      <c r="A1776" s="345" t="s">
        <v>7736</v>
      </c>
      <c r="B1776" s="332">
        <v>135.09103999999999</v>
      </c>
      <c r="C1776" t="s">
        <v>11357</v>
      </c>
    </row>
    <row r="1777" spans="1:3">
      <c r="A1777" s="345" t="s">
        <v>7737</v>
      </c>
      <c r="B1777" s="332">
        <v>139.93322000000001</v>
      </c>
      <c r="C1777" t="s">
        <v>11358</v>
      </c>
    </row>
    <row r="1778" spans="1:3">
      <c r="A1778" s="345" t="s">
        <v>8039</v>
      </c>
      <c r="B1778" s="332">
        <v>164.72057000000001</v>
      </c>
      <c r="C1778" t="s">
        <v>11355</v>
      </c>
    </row>
    <row r="1779" spans="1:3">
      <c r="A1779" s="345" t="s">
        <v>8040</v>
      </c>
      <c r="B1779" s="332">
        <v>184.26221000000001</v>
      </c>
      <c r="C1779" t="s">
        <v>11356</v>
      </c>
    </row>
    <row r="1780" spans="1:3">
      <c r="A1780" s="345" t="s">
        <v>1085</v>
      </c>
      <c r="B1780" s="332">
        <v>72.949470000000005</v>
      </c>
      <c r="C1780" t="s">
        <v>11359</v>
      </c>
    </row>
    <row r="1781" spans="1:3">
      <c r="A1781" s="345" t="s">
        <v>1086</v>
      </c>
      <c r="B1781" s="332">
        <v>81.205799999999996</v>
      </c>
      <c r="C1781" t="s">
        <v>11360</v>
      </c>
    </row>
    <row r="1782" spans="1:3">
      <c r="A1782" s="345" t="s">
        <v>18276</v>
      </c>
      <c r="B1782" s="332">
        <v>0</v>
      </c>
      <c r="C1782" t="s">
        <v>18277</v>
      </c>
    </row>
    <row r="1783" spans="1:3">
      <c r="A1783" s="345" t="s">
        <v>1087</v>
      </c>
      <c r="B1783" s="332">
        <v>103.48887999999999</v>
      </c>
      <c r="C1783" t="s">
        <v>11361</v>
      </c>
    </row>
    <row r="1784" spans="1:3">
      <c r="A1784" s="345" t="s">
        <v>1088</v>
      </c>
      <c r="B1784" s="332">
        <v>36.278260000000003</v>
      </c>
      <c r="C1784" t="s">
        <v>11362</v>
      </c>
    </row>
    <row r="1785" spans="1:3">
      <c r="A1785" s="345" t="s">
        <v>1089</v>
      </c>
      <c r="B1785" s="332">
        <v>41.864260000000002</v>
      </c>
      <c r="C1785" t="s">
        <v>11362</v>
      </c>
    </row>
    <row r="1786" spans="1:3">
      <c r="A1786" s="345" t="s">
        <v>1090</v>
      </c>
      <c r="B1786" s="332">
        <v>44.074109999999997</v>
      </c>
      <c r="C1786" t="s">
        <v>11363</v>
      </c>
    </row>
    <row r="1787" spans="1:3">
      <c r="A1787" s="345" t="s">
        <v>18278</v>
      </c>
      <c r="B1787" s="332">
        <v>0</v>
      </c>
      <c r="C1787" t="s">
        <v>18279</v>
      </c>
    </row>
    <row r="1788" spans="1:3">
      <c r="A1788" s="345" t="s">
        <v>1091</v>
      </c>
      <c r="B1788" s="332">
        <v>52.085709999999999</v>
      </c>
      <c r="C1788" t="s">
        <v>11364</v>
      </c>
    </row>
    <row r="1789" spans="1:3">
      <c r="A1789" s="345" t="s">
        <v>18280</v>
      </c>
      <c r="B1789" s="332">
        <v>0</v>
      </c>
      <c r="C1789" t="s">
        <v>18281</v>
      </c>
    </row>
    <row r="1790" spans="1:3">
      <c r="A1790" s="345" t="s">
        <v>1092</v>
      </c>
      <c r="B1790" s="332">
        <v>14.839840000000001</v>
      </c>
      <c r="C1790" t="s">
        <v>18282</v>
      </c>
    </row>
    <row r="1791" spans="1:3">
      <c r="A1791" s="345" t="s">
        <v>1093</v>
      </c>
      <c r="B1791" s="332">
        <v>14.548859999999999</v>
      </c>
      <c r="C1791" t="s">
        <v>18283</v>
      </c>
    </row>
    <row r="1792" spans="1:3">
      <c r="A1792" s="345" t="s">
        <v>18284</v>
      </c>
      <c r="B1792" s="332">
        <v>0</v>
      </c>
      <c r="C1792" t="s">
        <v>18285</v>
      </c>
    </row>
    <row r="1793" spans="1:3">
      <c r="A1793" s="345" t="s">
        <v>1094</v>
      </c>
      <c r="B1793" s="332">
        <v>11.03166</v>
      </c>
      <c r="C1793" t="s">
        <v>10880</v>
      </c>
    </row>
    <row r="1794" spans="1:3">
      <c r="A1794" s="345" t="s">
        <v>1095</v>
      </c>
      <c r="B1794" s="332">
        <v>11.43065</v>
      </c>
      <c r="C1794" t="s">
        <v>11365</v>
      </c>
    </row>
    <row r="1795" spans="1:3">
      <c r="A1795" s="345" t="s">
        <v>1096</v>
      </c>
      <c r="B1795" s="332">
        <v>22.209399999999999</v>
      </c>
      <c r="C1795" t="s">
        <v>11366</v>
      </c>
    </row>
    <row r="1796" spans="1:3">
      <c r="A1796" s="345" t="s">
        <v>1097</v>
      </c>
      <c r="B1796" s="332">
        <v>11.43065</v>
      </c>
      <c r="C1796" t="s">
        <v>11367</v>
      </c>
    </row>
    <row r="1797" spans="1:3">
      <c r="A1797" s="345" t="s">
        <v>9853</v>
      </c>
      <c r="B1797" s="332">
        <v>39.974609999999998</v>
      </c>
      <c r="C1797" t="s">
        <v>11368</v>
      </c>
    </row>
    <row r="1798" spans="1:3">
      <c r="A1798" s="345" t="s">
        <v>8329</v>
      </c>
      <c r="B1798" s="332">
        <v>31.283950000000001</v>
      </c>
      <c r="C1798" t="s">
        <v>11369</v>
      </c>
    </row>
    <row r="1799" spans="1:3">
      <c r="A1799" s="345" t="s">
        <v>8330</v>
      </c>
      <c r="B1799" s="332">
        <v>37.73874</v>
      </c>
      <c r="C1799" t="s">
        <v>11370</v>
      </c>
    </row>
    <row r="1800" spans="1:3">
      <c r="A1800" s="345" t="s">
        <v>9181</v>
      </c>
      <c r="B1800" s="332">
        <v>46.287779999999998</v>
      </c>
      <c r="C1800" t="s">
        <v>11371</v>
      </c>
    </row>
    <row r="1801" spans="1:3">
      <c r="A1801" s="345" t="s">
        <v>7738</v>
      </c>
      <c r="B1801" s="332">
        <v>46.807729999999999</v>
      </c>
      <c r="C1801" t="s">
        <v>11372</v>
      </c>
    </row>
    <row r="1802" spans="1:3">
      <c r="A1802" s="345" t="s">
        <v>1098</v>
      </c>
      <c r="B1802" s="332">
        <v>66.501410000000007</v>
      </c>
      <c r="C1802" t="s">
        <v>11373</v>
      </c>
    </row>
    <row r="1803" spans="1:3">
      <c r="A1803" s="345" t="s">
        <v>7739</v>
      </c>
      <c r="B1803" s="332">
        <v>43.548490000000001</v>
      </c>
      <c r="C1803" t="s">
        <v>11374</v>
      </c>
    </row>
    <row r="1804" spans="1:3">
      <c r="A1804" s="345" t="s">
        <v>8331</v>
      </c>
      <c r="B1804" s="332">
        <v>21.577960000000001</v>
      </c>
      <c r="C1804" t="s">
        <v>11375</v>
      </c>
    </row>
    <row r="1805" spans="1:3">
      <c r="A1805" s="345" t="s">
        <v>8332</v>
      </c>
      <c r="B1805" s="332">
        <v>26.34376</v>
      </c>
      <c r="C1805" t="s">
        <v>11376</v>
      </c>
    </row>
    <row r="1806" spans="1:3">
      <c r="A1806" s="345" t="s">
        <v>7740</v>
      </c>
      <c r="B1806" s="332">
        <v>44.101300000000002</v>
      </c>
      <c r="C1806" t="s">
        <v>11374</v>
      </c>
    </row>
    <row r="1807" spans="1:3">
      <c r="A1807" s="345" t="s">
        <v>7143</v>
      </c>
      <c r="B1807" s="332">
        <v>33.818330000000003</v>
      </c>
      <c r="C1807" t="s">
        <v>9163</v>
      </c>
    </row>
    <row r="1808" spans="1:3">
      <c r="A1808" s="345" t="s">
        <v>7144</v>
      </c>
      <c r="B1808" s="332">
        <v>37.404589999999999</v>
      </c>
      <c r="C1808" t="s">
        <v>11377</v>
      </c>
    </row>
    <row r="1809" spans="1:3">
      <c r="A1809" s="345" t="s">
        <v>7145</v>
      </c>
      <c r="B1809" s="332">
        <v>41.938830000000003</v>
      </c>
      <c r="C1809" t="s">
        <v>11378</v>
      </c>
    </row>
    <row r="1810" spans="1:3">
      <c r="A1810" s="345" t="s">
        <v>8041</v>
      </c>
      <c r="B1810" s="332">
        <v>33.865009999999998</v>
      </c>
      <c r="C1810" t="s">
        <v>11379</v>
      </c>
    </row>
    <row r="1811" spans="1:3">
      <c r="A1811" s="345" t="s">
        <v>8042</v>
      </c>
      <c r="B1811" s="332">
        <v>39.227429999999998</v>
      </c>
      <c r="C1811" t="s">
        <v>11380</v>
      </c>
    </row>
    <row r="1812" spans="1:3">
      <c r="A1812" s="345" t="s">
        <v>8043</v>
      </c>
      <c r="B1812" s="332">
        <v>33.865009999999998</v>
      </c>
      <c r="C1812" t="s">
        <v>11381</v>
      </c>
    </row>
    <row r="1813" spans="1:3">
      <c r="A1813" s="345" t="s">
        <v>8044</v>
      </c>
      <c r="B1813" s="332">
        <v>41.188800000000001</v>
      </c>
      <c r="C1813" t="s">
        <v>11382</v>
      </c>
    </row>
    <row r="1814" spans="1:3">
      <c r="A1814" s="345" t="s">
        <v>8045</v>
      </c>
      <c r="B1814" s="332">
        <v>21.783470000000001</v>
      </c>
      <c r="C1814" t="s">
        <v>11383</v>
      </c>
    </row>
    <row r="1815" spans="1:3">
      <c r="A1815" s="345" t="s">
        <v>8046</v>
      </c>
      <c r="B1815" s="332">
        <v>26.142009999999999</v>
      </c>
      <c r="C1815" t="s">
        <v>11384</v>
      </c>
    </row>
    <row r="1816" spans="1:3">
      <c r="A1816" s="345" t="s">
        <v>8047</v>
      </c>
      <c r="B1816" s="332">
        <v>34.83258</v>
      </c>
      <c r="C1816" t="s">
        <v>11385</v>
      </c>
    </row>
    <row r="1817" spans="1:3">
      <c r="A1817" s="345" t="s">
        <v>8048</v>
      </c>
      <c r="B1817" s="332">
        <v>39.227429999999998</v>
      </c>
      <c r="C1817" t="s">
        <v>11386</v>
      </c>
    </row>
    <row r="1818" spans="1:3">
      <c r="A1818" s="345" t="s">
        <v>7741</v>
      </c>
      <c r="B1818" s="332">
        <v>31.937619999999999</v>
      </c>
      <c r="C1818" t="s">
        <v>11387</v>
      </c>
    </row>
    <row r="1819" spans="1:3">
      <c r="A1819" s="345" t="s">
        <v>8049</v>
      </c>
      <c r="B1819" s="332">
        <v>37.526879999999998</v>
      </c>
      <c r="C1819" t="s">
        <v>11388</v>
      </c>
    </row>
    <row r="1820" spans="1:3">
      <c r="A1820" s="345" t="s">
        <v>8050</v>
      </c>
      <c r="B1820" s="332">
        <v>42.36562</v>
      </c>
      <c r="C1820" t="s">
        <v>11389</v>
      </c>
    </row>
    <row r="1821" spans="1:3">
      <c r="A1821" s="345" t="s">
        <v>8051</v>
      </c>
      <c r="B1821" s="332">
        <v>42.36562</v>
      </c>
      <c r="C1821" t="s">
        <v>11390</v>
      </c>
    </row>
    <row r="1822" spans="1:3">
      <c r="A1822" s="345" t="s">
        <v>8333</v>
      </c>
      <c r="B1822" s="332">
        <v>37.884279999999997</v>
      </c>
      <c r="C1822" t="s">
        <v>11391</v>
      </c>
    </row>
    <row r="1823" spans="1:3">
      <c r="A1823" s="345" t="s">
        <v>8052</v>
      </c>
      <c r="B1823" s="332">
        <v>44.850679999999997</v>
      </c>
      <c r="C1823" t="s">
        <v>11392</v>
      </c>
    </row>
    <row r="1824" spans="1:3">
      <c r="A1824" s="345" t="s">
        <v>7146</v>
      </c>
      <c r="B1824" s="332">
        <v>27.43242</v>
      </c>
      <c r="C1824" t="s">
        <v>9163</v>
      </c>
    </row>
    <row r="1825" spans="1:3">
      <c r="A1825" s="345" t="s">
        <v>8334</v>
      </c>
      <c r="B1825" s="332">
        <v>27.66095</v>
      </c>
      <c r="C1825" t="s">
        <v>11376</v>
      </c>
    </row>
    <row r="1826" spans="1:3">
      <c r="A1826" s="345" t="s">
        <v>8890</v>
      </c>
      <c r="B1826" s="332">
        <v>15.37739</v>
      </c>
      <c r="C1826" t="s">
        <v>18286</v>
      </c>
    </row>
    <row r="1827" spans="1:3">
      <c r="A1827" s="345" t="s">
        <v>8053</v>
      </c>
      <c r="B1827" s="332">
        <v>20.518719999999998</v>
      </c>
      <c r="C1827" t="s">
        <v>11393</v>
      </c>
    </row>
    <row r="1828" spans="1:3">
      <c r="A1828" s="345" t="s">
        <v>8335</v>
      </c>
      <c r="B1828" s="332">
        <v>20.089300000000001</v>
      </c>
      <c r="C1828" t="s">
        <v>9163</v>
      </c>
    </row>
    <row r="1829" spans="1:3">
      <c r="A1829" s="345" t="s">
        <v>7492</v>
      </c>
      <c r="B1829" s="332">
        <v>72.632679999999993</v>
      </c>
      <c r="C1829" t="s">
        <v>11394</v>
      </c>
    </row>
    <row r="1830" spans="1:3">
      <c r="A1830" s="345" t="s">
        <v>7493</v>
      </c>
      <c r="B1830" s="332">
        <v>87.159229999999994</v>
      </c>
      <c r="C1830" t="s">
        <v>11395</v>
      </c>
    </row>
    <row r="1831" spans="1:3">
      <c r="A1831" s="345" t="s">
        <v>17134</v>
      </c>
      <c r="B1831" s="332">
        <v>14.87241</v>
      </c>
      <c r="C1831" t="s">
        <v>11455</v>
      </c>
    </row>
    <row r="1832" spans="1:3">
      <c r="A1832" s="345" t="s">
        <v>8564</v>
      </c>
      <c r="B1832" s="332">
        <v>46.287779999999998</v>
      </c>
      <c r="C1832" t="s">
        <v>11396</v>
      </c>
    </row>
    <row r="1833" spans="1:3">
      <c r="A1833" s="345" t="s">
        <v>17630</v>
      </c>
      <c r="B1833" s="332">
        <v>209.30498</v>
      </c>
      <c r="C1833" t="s">
        <v>18287</v>
      </c>
    </row>
    <row r="1834" spans="1:3">
      <c r="A1834" s="345" t="s">
        <v>7742</v>
      </c>
      <c r="B1834" s="332">
        <v>63.284050000000001</v>
      </c>
      <c r="C1834" t="s">
        <v>11397</v>
      </c>
    </row>
    <row r="1835" spans="1:3">
      <c r="A1835" s="345" t="s">
        <v>1099</v>
      </c>
      <c r="B1835" s="332">
        <v>83.158540000000002</v>
      </c>
      <c r="C1835" t="s">
        <v>11398</v>
      </c>
    </row>
    <row r="1836" spans="1:3">
      <c r="A1836" s="345" t="s">
        <v>7743</v>
      </c>
      <c r="B1836" s="332">
        <v>53.198270000000001</v>
      </c>
      <c r="C1836" t="s">
        <v>11399</v>
      </c>
    </row>
    <row r="1837" spans="1:3">
      <c r="A1837" s="345" t="s">
        <v>7744</v>
      </c>
      <c r="B1837" s="332">
        <v>30.373149999999999</v>
      </c>
      <c r="C1837" t="s">
        <v>11400</v>
      </c>
    </row>
    <row r="1838" spans="1:3">
      <c r="A1838" s="345" t="s">
        <v>8891</v>
      </c>
      <c r="B1838" s="332">
        <v>33.865009999999998</v>
      </c>
      <c r="C1838" t="s">
        <v>11401</v>
      </c>
    </row>
    <row r="1839" spans="1:3">
      <c r="A1839" s="345" t="s">
        <v>7745</v>
      </c>
      <c r="B1839" s="332">
        <v>55.532890000000002</v>
      </c>
      <c r="C1839" t="s">
        <v>11399</v>
      </c>
    </row>
    <row r="1840" spans="1:3">
      <c r="A1840" s="345" t="s">
        <v>7746</v>
      </c>
      <c r="B1840" s="332">
        <v>41.58222</v>
      </c>
      <c r="C1840" t="s">
        <v>11400</v>
      </c>
    </row>
    <row r="1841" spans="1:3">
      <c r="A1841" s="345" t="s">
        <v>7147</v>
      </c>
      <c r="B1841" s="332">
        <v>51.177190000000003</v>
      </c>
      <c r="C1841" t="s">
        <v>11402</v>
      </c>
    </row>
    <row r="1842" spans="1:3">
      <c r="A1842" s="345" t="s">
        <v>8054</v>
      </c>
      <c r="B1842" s="332">
        <v>42.36562</v>
      </c>
      <c r="C1842" t="s">
        <v>11403</v>
      </c>
    </row>
    <row r="1843" spans="1:3">
      <c r="A1843" s="345" t="s">
        <v>8055</v>
      </c>
      <c r="B1843" s="332">
        <v>50.328409999999998</v>
      </c>
      <c r="C1843" t="s">
        <v>11404</v>
      </c>
    </row>
    <row r="1844" spans="1:3">
      <c r="A1844" s="345" t="s">
        <v>8056</v>
      </c>
      <c r="B1844" s="332">
        <v>41.188800000000001</v>
      </c>
      <c r="C1844" t="s">
        <v>11405</v>
      </c>
    </row>
    <row r="1845" spans="1:3">
      <c r="A1845" s="345" t="s">
        <v>8057</v>
      </c>
      <c r="B1845" s="332">
        <v>50.328409999999998</v>
      </c>
      <c r="C1845" t="s">
        <v>11406</v>
      </c>
    </row>
    <row r="1846" spans="1:3">
      <c r="A1846" s="345" t="s">
        <v>8058</v>
      </c>
      <c r="B1846" s="332">
        <v>28.74295</v>
      </c>
      <c r="C1846" t="s">
        <v>11407</v>
      </c>
    </row>
    <row r="1847" spans="1:3">
      <c r="A1847" s="345" t="s">
        <v>8059</v>
      </c>
      <c r="B1847" s="332">
        <v>35.862400000000001</v>
      </c>
      <c r="C1847" t="s">
        <v>11408</v>
      </c>
    </row>
    <row r="1848" spans="1:3">
      <c r="A1848" s="345" t="s">
        <v>8060</v>
      </c>
      <c r="B1848" s="332">
        <v>42.36562</v>
      </c>
      <c r="C1848" t="s">
        <v>11409</v>
      </c>
    </row>
    <row r="1849" spans="1:3">
      <c r="A1849" s="345" t="s">
        <v>8061</v>
      </c>
      <c r="B1849" s="332">
        <v>47.931820000000002</v>
      </c>
      <c r="C1849" t="s">
        <v>11410</v>
      </c>
    </row>
    <row r="1850" spans="1:3">
      <c r="A1850" s="345" t="s">
        <v>7747</v>
      </c>
      <c r="B1850" s="332">
        <v>39.30697</v>
      </c>
      <c r="C1850" t="s">
        <v>11400</v>
      </c>
    </row>
    <row r="1851" spans="1:3">
      <c r="A1851" s="345" t="s">
        <v>8892</v>
      </c>
      <c r="B1851" s="332">
        <v>46.394150000000003</v>
      </c>
      <c r="C1851" t="s">
        <v>11411</v>
      </c>
    </row>
    <row r="1852" spans="1:3">
      <c r="A1852" s="345" t="s">
        <v>8062</v>
      </c>
      <c r="B1852" s="332">
        <v>51.766370000000002</v>
      </c>
      <c r="C1852" t="s">
        <v>18288</v>
      </c>
    </row>
    <row r="1853" spans="1:3">
      <c r="A1853" s="345" t="s">
        <v>8063</v>
      </c>
      <c r="B1853" s="332">
        <v>51.766370000000002</v>
      </c>
      <c r="C1853" t="s">
        <v>18289</v>
      </c>
    </row>
    <row r="1854" spans="1:3">
      <c r="A1854" s="345" t="s">
        <v>8336</v>
      </c>
      <c r="B1854" s="332">
        <v>45.353940000000001</v>
      </c>
      <c r="C1854" t="s">
        <v>11412</v>
      </c>
    </row>
    <row r="1855" spans="1:3">
      <c r="A1855" s="345" t="s">
        <v>8893</v>
      </c>
      <c r="B1855" s="332">
        <v>53.385019999999997</v>
      </c>
      <c r="C1855" t="s">
        <v>11413</v>
      </c>
    </row>
    <row r="1856" spans="1:3">
      <c r="A1856" s="345" t="s">
        <v>7148</v>
      </c>
      <c r="B1856" s="332">
        <v>35.827039999999997</v>
      </c>
      <c r="C1856" t="s">
        <v>11414</v>
      </c>
    </row>
    <row r="1857" spans="1:3">
      <c r="A1857" s="345" t="s">
        <v>8894</v>
      </c>
      <c r="B1857" s="332">
        <v>33.865009999999998</v>
      </c>
      <c r="C1857" t="s">
        <v>11415</v>
      </c>
    </row>
    <row r="1858" spans="1:3">
      <c r="A1858" s="345" t="s">
        <v>8895</v>
      </c>
      <c r="B1858" s="332">
        <v>21.229500000000002</v>
      </c>
      <c r="C1858" t="s">
        <v>18290</v>
      </c>
    </row>
    <row r="1859" spans="1:3">
      <c r="A1859" s="345" t="s">
        <v>8896</v>
      </c>
      <c r="B1859" s="332">
        <v>26.995139999999999</v>
      </c>
      <c r="C1859" t="s">
        <v>18291</v>
      </c>
    </row>
    <row r="1860" spans="1:3">
      <c r="A1860" s="345" t="s">
        <v>8337</v>
      </c>
      <c r="B1860" s="332">
        <v>27.84252</v>
      </c>
      <c r="C1860" t="s">
        <v>11414</v>
      </c>
    </row>
    <row r="1861" spans="1:3">
      <c r="A1861" s="345" t="s">
        <v>8064</v>
      </c>
      <c r="B1861" s="332">
        <v>47.931820000000002</v>
      </c>
      <c r="C1861" t="s">
        <v>18292</v>
      </c>
    </row>
    <row r="1862" spans="1:3">
      <c r="A1862" s="345" t="s">
        <v>8065</v>
      </c>
      <c r="B1862" s="332">
        <v>60.790979999999998</v>
      </c>
      <c r="C1862" t="s">
        <v>11416</v>
      </c>
    </row>
    <row r="1863" spans="1:3">
      <c r="A1863" s="345" t="s">
        <v>17631</v>
      </c>
      <c r="B1863" s="332">
        <v>256.67766999999998</v>
      </c>
      <c r="C1863" t="s">
        <v>18293</v>
      </c>
    </row>
    <row r="1864" spans="1:3">
      <c r="A1864" s="345" t="s">
        <v>10009</v>
      </c>
      <c r="B1864" s="332">
        <v>18.648160000000001</v>
      </c>
      <c r="C1864" t="s">
        <v>18294</v>
      </c>
    </row>
    <row r="1865" spans="1:3">
      <c r="A1865" s="345" t="s">
        <v>10010</v>
      </c>
      <c r="B1865" s="332">
        <v>24.790109999999999</v>
      </c>
      <c r="C1865" t="s">
        <v>18295</v>
      </c>
    </row>
    <row r="1866" spans="1:3">
      <c r="A1866" s="345" t="s">
        <v>7748</v>
      </c>
      <c r="B1866" s="332">
        <v>26.24492</v>
      </c>
      <c r="C1866" t="s">
        <v>11081</v>
      </c>
    </row>
    <row r="1867" spans="1:3">
      <c r="A1867" s="345" t="s">
        <v>7494</v>
      </c>
      <c r="B1867" s="332">
        <v>91.3673</v>
      </c>
      <c r="C1867" t="s">
        <v>11417</v>
      </c>
    </row>
    <row r="1868" spans="1:3">
      <c r="A1868" s="345" t="s">
        <v>7495</v>
      </c>
      <c r="B1868" s="332">
        <v>105.89384</v>
      </c>
      <c r="C1868" t="s">
        <v>11418</v>
      </c>
    </row>
    <row r="1869" spans="1:3">
      <c r="A1869" s="345" t="s">
        <v>7496</v>
      </c>
      <c r="B1869" s="332">
        <v>85.545159999999996</v>
      </c>
      <c r="C1869" t="s">
        <v>11419</v>
      </c>
    </row>
    <row r="1870" spans="1:3">
      <c r="A1870" s="345" t="s">
        <v>10011</v>
      </c>
      <c r="B1870" s="332">
        <v>18.648160000000001</v>
      </c>
      <c r="C1870" t="s">
        <v>18296</v>
      </c>
    </row>
    <row r="1871" spans="1:3">
      <c r="A1871" s="345" t="s">
        <v>10012</v>
      </c>
      <c r="B1871" s="332">
        <v>24.790109999999999</v>
      </c>
      <c r="C1871" t="s">
        <v>18297</v>
      </c>
    </row>
    <row r="1872" spans="1:3">
      <c r="A1872" s="345" t="s">
        <v>7749</v>
      </c>
      <c r="B1872" s="332">
        <v>26.24492</v>
      </c>
      <c r="C1872" t="s">
        <v>11420</v>
      </c>
    </row>
    <row r="1873" spans="1:3">
      <c r="A1873" s="345" t="s">
        <v>8897</v>
      </c>
      <c r="B1873" s="332">
        <v>188.23971</v>
      </c>
      <c r="C1873" t="s">
        <v>11421</v>
      </c>
    </row>
    <row r="1874" spans="1:3">
      <c r="A1874" s="345" t="s">
        <v>1100</v>
      </c>
      <c r="B1874" s="332">
        <v>21.139679999999998</v>
      </c>
      <c r="C1874" t="s">
        <v>11422</v>
      </c>
    </row>
    <row r="1875" spans="1:3">
      <c r="A1875" s="345" t="s">
        <v>1101</v>
      </c>
      <c r="B1875" s="332">
        <v>25.024930000000001</v>
      </c>
      <c r="C1875" t="s">
        <v>11423</v>
      </c>
    </row>
    <row r="1876" spans="1:3">
      <c r="A1876" s="345" t="s">
        <v>9400</v>
      </c>
      <c r="B1876" s="332">
        <v>29.05997</v>
      </c>
      <c r="C1876" t="s">
        <v>11424</v>
      </c>
    </row>
    <row r="1877" spans="1:3">
      <c r="A1877" s="345" t="s">
        <v>7149</v>
      </c>
      <c r="B1877" s="332">
        <v>15.16343</v>
      </c>
      <c r="C1877" t="s">
        <v>11425</v>
      </c>
    </row>
    <row r="1878" spans="1:3">
      <c r="A1878" s="345" t="s">
        <v>6419</v>
      </c>
      <c r="B1878" s="332">
        <v>42.450699999999998</v>
      </c>
      <c r="C1878" t="s">
        <v>11426</v>
      </c>
    </row>
    <row r="1879" spans="1:3">
      <c r="A1879" s="345" t="s">
        <v>8066</v>
      </c>
      <c r="B1879" s="332">
        <v>23.787199999999999</v>
      </c>
      <c r="C1879" t="s">
        <v>11427</v>
      </c>
    </row>
    <row r="1880" spans="1:3">
      <c r="A1880" s="345" t="s">
        <v>6418</v>
      </c>
      <c r="B1880" s="332">
        <v>36.139580000000002</v>
      </c>
      <c r="C1880" t="s">
        <v>11428</v>
      </c>
    </row>
    <row r="1881" spans="1:3">
      <c r="A1881" s="345" t="s">
        <v>6417</v>
      </c>
      <c r="B1881" s="332">
        <v>45.400460000000002</v>
      </c>
      <c r="C1881" t="s">
        <v>11429</v>
      </c>
    </row>
    <row r="1882" spans="1:3">
      <c r="A1882" s="345" t="s">
        <v>1102</v>
      </c>
      <c r="B1882" s="332">
        <v>32.168059999999997</v>
      </c>
      <c r="C1882" t="s">
        <v>11369</v>
      </c>
    </row>
    <row r="1883" spans="1:3">
      <c r="A1883" s="345" t="s">
        <v>1103</v>
      </c>
      <c r="B1883" s="332">
        <v>40.07611</v>
      </c>
      <c r="C1883" t="s">
        <v>18298</v>
      </c>
    </row>
    <row r="1884" spans="1:3">
      <c r="A1884" s="345" t="s">
        <v>1104</v>
      </c>
      <c r="B1884" s="332">
        <v>32.861939999999997</v>
      </c>
      <c r="C1884" t="s">
        <v>11430</v>
      </c>
    </row>
    <row r="1885" spans="1:3">
      <c r="A1885" s="345" t="s">
        <v>1105</v>
      </c>
      <c r="B1885" s="332">
        <v>36.897629999999999</v>
      </c>
      <c r="C1885" t="s">
        <v>18299</v>
      </c>
    </row>
    <row r="1886" spans="1:3">
      <c r="A1886" s="345" t="s">
        <v>1106</v>
      </c>
      <c r="B1886" s="332">
        <v>41.327219999999997</v>
      </c>
      <c r="C1886" t="s">
        <v>18300</v>
      </c>
    </row>
    <row r="1887" spans="1:3">
      <c r="A1887" s="345" t="s">
        <v>17632</v>
      </c>
      <c r="B1887" s="332">
        <v>20.280380000000001</v>
      </c>
      <c r="C1887" t="s">
        <v>11370</v>
      </c>
    </row>
    <row r="1888" spans="1:3">
      <c r="A1888" s="345" t="s">
        <v>7150</v>
      </c>
      <c r="B1888" s="332">
        <v>78.121359999999996</v>
      </c>
      <c r="C1888" t="s">
        <v>11431</v>
      </c>
    </row>
    <row r="1889" spans="1:3">
      <c r="A1889" s="345" t="s">
        <v>9713</v>
      </c>
      <c r="B1889" s="332">
        <v>588.63766999999996</v>
      </c>
      <c r="C1889" t="s">
        <v>11432</v>
      </c>
    </row>
    <row r="1890" spans="1:3">
      <c r="A1890" s="345" t="s">
        <v>1107</v>
      </c>
      <c r="B1890" s="332">
        <v>11.397489999999999</v>
      </c>
      <c r="C1890" t="s">
        <v>11433</v>
      </c>
    </row>
    <row r="1891" spans="1:3">
      <c r="A1891" s="345" t="s">
        <v>1108</v>
      </c>
      <c r="B1891" s="332">
        <v>14.374219999999999</v>
      </c>
      <c r="C1891" t="s">
        <v>11434</v>
      </c>
    </row>
    <row r="1892" spans="1:3">
      <c r="A1892" s="345" t="s">
        <v>8898</v>
      </c>
      <c r="B1892" s="332">
        <v>22.888819999999999</v>
      </c>
      <c r="C1892" t="s">
        <v>11435</v>
      </c>
    </row>
    <row r="1893" spans="1:3">
      <c r="A1893" s="345" t="s">
        <v>6796</v>
      </c>
      <c r="B1893" s="332">
        <v>11.397970000000001</v>
      </c>
      <c r="C1893" t="s">
        <v>11436</v>
      </c>
    </row>
    <row r="1894" spans="1:3">
      <c r="A1894" s="345" t="s">
        <v>6797</v>
      </c>
      <c r="B1894" s="332">
        <v>11.892519999999999</v>
      </c>
      <c r="C1894" t="s">
        <v>11437</v>
      </c>
    </row>
    <row r="1895" spans="1:3">
      <c r="A1895" s="345" t="s">
        <v>6798</v>
      </c>
      <c r="B1895" s="332">
        <v>11.125400000000001</v>
      </c>
      <c r="C1895" t="s">
        <v>11438</v>
      </c>
    </row>
    <row r="1896" spans="1:3">
      <c r="A1896" s="345" t="s">
        <v>6799</v>
      </c>
      <c r="B1896" s="332">
        <v>16.129549999999998</v>
      </c>
      <c r="C1896" t="s">
        <v>11439</v>
      </c>
    </row>
    <row r="1897" spans="1:3">
      <c r="A1897" s="345" t="s">
        <v>6800</v>
      </c>
      <c r="B1897" s="332">
        <v>23.50929</v>
      </c>
      <c r="C1897" t="s">
        <v>11440</v>
      </c>
    </row>
    <row r="1898" spans="1:3">
      <c r="A1898" s="345" t="s">
        <v>1109</v>
      </c>
      <c r="B1898" s="332">
        <v>18.302250000000001</v>
      </c>
      <c r="C1898" t="s">
        <v>11441</v>
      </c>
    </row>
    <row r="1899" spans="1:3">
      <c r="A1899" s="345" t="s">
        <v>1110</v>
      </c>
      <c r="B1899" s="332">
        <v>27.061350000000001</v>
      </c>
      <c r="C1899" t="s">
        <v>11442</v>
      </c>
    </row>
    <row r="1900" spans="1:3">
      <c r="A1900" s="345" t="s">
        <v>8899</v>
      </c>
      <c r="B1900" s="332">
        <v>42.897979999999997</v>
      </c>
      <c r="C1900" t="s">
        <v>11443</v>
      </c>
    </row>
    <row r="1901" spans="1:3">
      <c r="A1901" s="345" t="s">
        <v>6801</v>
      </c>
      <c r="B1901" s="332">
        <v>24.756540000000001</v>
      </c>
      <c r="C1901" t="s">
        <v>11444</v>
      </c>
    </row>
    <row r="1902" spans="1:3">
      <c r="A1902" s="345" t="s">
        <v>1111</v>
      </c>
      <c r="B1902" s="332">
        <v>22.49689</v>
      </c>
      <c r="C1902" t="s">
        <v>11445</v>
      </c>
    </row>
    <row r="1903" spans="1:3">
      <c r="A1903" s="345" t="s">
        <v>8338</v>
      </c>
      <c r="B1903" s="332">
        <v>32.373420000000003</v>
      </c>
      <c r="C1903" t="s">
        <v>11446</v>
      </c>
    </row>
    <row r="1904" spans="1:3">
      <c r="A1904" s="345" t="s">
        <v>8900</v>
      </c>
      <c r="B1904" s="332">
        <v>58.474499999999999</v>
      </c>
      <c r="C1904" t="s">
        <v>11447</v>
      </c>
    </row>
    <row r="1905" spans="1:3">
      <c r="A1905" s="345" t="s">
        <v>8901</v>
      </c>
      <c r="B1905" s="332">
        <v>58.474499999999999</v>
      </c>
      <c r="C1905" t="s">
        <v>11448</v>
      </c>
    </row>
    <row r="1906" spans="1:3">
      <c r="A1906" s="345" t="s">
        <v>9854</v>
      </c>
      <c r="B1906" s="332">
        <v>20.2334</v>
      </c>
      <c r="C1906" t="s">
        <v>11369</v>
      </c>
    </row>
    <row r="1907" spans="1:3">
      <c r="A1907" s="345" t="s">
        <v>1112</v>
      </c>
      <c r="B1907" s="332">
        <v>134.47416999999999</v>
      </c>
      <c r="C1907" t="s">
        <v>11449</v>
      </c>
    </row>
    <row r="1908" spans="1:3">
      <c r="A1908" s="345" t="s">
        <v>1113</v>
      </c>
      <c r="B1908" s="332">
        <v>21.127859999999998</v>
      </c>
      <c r="C1908" t="s">
        <v>18301</v>
      </c>
    </row>
    <row r="1909" spans="1:3">
      <c r="A1909" s="345" t="s">
        <v>1114</v>
      </c>
      <c r="B1909" s="332">
        <v>25.012540000000001</v>
      </c>
      <c r="C1909" t="s">
        <v>11450</v>
      </c>
    </row>
    <row r="1910" spans="1:3">
      <c r="A1910" s="345" t="s">
        <v>1115</v>
      </c>
      <c r="B1910" s="332">
        <v>29.047599999999999</v>
      </c>
      <c r="C1910" t="s">
        <v>18302</v>
      </c>
    </row>
    <row r="1911" spans="1:3">
      <c r="A1911" s="345" t="s">
        <v>7750</v>
      </c>
      <c r="B1911" s="332">
        <v>15.581429999999999</v>
      </c>
      <c r="C1911" t="s">
        <v>11387</v>
      </c>
    </row>
    <row r="1912" spans="1:3">
      <c r="A1912" s="345" t="s">
        <v>8067</v>
      </c>
      <c r="B1912" s="332">
        <v>19.762160000000002</v>
      </c>
      <c r="C1912" t="s">
        <v>11451</v>
      </c>
    </row>
    <row r="1913" spans="1:3">
      <c r="A1913" s="345" t="s">
        <v>7751</v>
      </c>
      <c r="B1913" s="332">
        <v>20.8871</v>
      </c>
      <c r="C1913" t="s">
        <v>11452</v>
      </c>
    </row>
    <row r="1914" spans="1:3">
      <c r="A1914" s="345" t="s">
        <v>7151</v>
      </c>
      <c r="B1914" s="332">
        <v>23.774760000000001</v>
      </c>
      <c r="C1914" t="s">
        <v>11453</v>
      </c>
    </row>
    <row r="1915" spans="1:3">
      <c r="A1915" s="345" t="s">
        <v>8068</v>
      </c>
      <c r="B1915" s="332">
        <v>26.491630000000001</v>
      </c>
      <c r="C1915" t="s">
        <v>11454</v>
      </c>
    </row>
    <row r="1916" spans="1:3">
      <c r="A1916" s="345" t="s">
        <v>1116</v>
      </c>
      <c r="B1916" s="332">
        <v>22.675540000000002</v>
      </c>
      <c r="C1916" t="s">
        <v>18303</v>
      </c>
    </row>
    <row r="1917" spans="1:3">
      <c r="A1917" s="345" t="s">
        <v>1117</v>
      </c>
      <c r="B1917" s="332">
        <v>25.028410000000001</v>
      </c>
      <c r="C1917" t="s">
        <v>18304</v>
      </c>
    </row>
    <row r="1918" spans="1:3">
      <c r="A1918" s="345" t="s">
        <v>1118</v>
      </c>
      <c r="B1918" s="332">
        <v>29.063790000000001</v>
      </c>
      <c r="C1918" t="s">
        <v>18305</v>
      </c>
    </row>
    <row r="1919" spans="1:3">
      <c r="A1919" s="345" t="s">
        <v>1119</v>
      </c>
      <c r="B1919" s="332">
        <v>22.675540000000002</v>
      </c>
      <c r="C1919" t="s">
        <v>18306</v>
      </c>
    </row>
    <row r="1920" spans="1:3">
      <c r="A1920" s="345" t="s">
        <v>1120</v>
      </c>
      <c r="B1920" s="332">
        <v>25.028410000000001</v>
      </c>
      <c r="C1920" t="s">
        <v>18307</v>
      </c>
    </row>
    <row r="1921" spans="1:3">
      <c r="A1921" s="345" t="s">
        <v>1121</v>
      </c>
      <c r="B1921" s="332">
        <v>29.063790000000001</v>
      </c>
      <c r="C1921" t="s">
        <v>18308</v>
      </c>
    </row>
    <row r="1922" spans="1:3">
      <c r="A1922" s="345" t="s">
        <v>8069</v>
      </c>
      <c r="B1922" s="332">
        <v>113.86525</v>
      </c>
      <c r="C1922" t="s">
        <v>18309</v>
      </c>
    </row>
    <row r="1923" spans="1:3">
      <c r="A1923" s="345" t="s">
        <v>1122</v>
      </c>
      <c r="B1923" s="332">
        <v>34.388489999999997</v>
      </c>
      <c r="C1923" t="s">
        <v>18310</v>
      </c>
    </row>
    <row r="1924" spans="1:3">
      <c r="A1924" s="345" t="s">
        <v>1123</v>
      </c>
      <c r="B1924" s="332">
        <v>38.424199999999999</v>
      </c>
      <c r="C1924" t="s">
        <v>18311</v>
      </c>
    </row>
    <row r="1925" spans="1:3">
      <c r="A1925" s="345" t="s">
        <v>1124</v>
      </c>
      <c r="B1925" s="332">
        <v>56.264609999999998</v>
      </c>
      <c r="C1925" t="s">
        <v>18312</v>
      </c>
    </row>
    <row r="1926" spans="1:3">
      <c r="A1926" s="345" t="s">
        <v>9758</v>
      </c>
      <c r="B1926" s="332">
        <v>27.873560000000001</v>
      </c>
      <c r="C1926" t="s">
        <v>11387</v>
      </c>
    </row>
    <row r="1927" spans="1:3">
      <c r="A1927" s="345" t="s">
        <v>17135</v>
      </c>
      <c r="B1927" s="332">
        <v>31.071370000000002</v>
      </c>
      <c r="C1927" t="s">
        <v>11455</v>
      </c>
    </row>
    <row r="1928" spans="1:3">
      <c r="A1928" s="345" t="s">
        <v>7752</v>
      </c>
      <c r="B1928" s="332">
        <v>15.581429999999999</v>
      </c>
      <c r="C1928" t="s">
        <v>11456</v>
      </c>
    </row>
    <row r="1929" spans="1:3">
      <c r="A1929" s="345" t="s">
        <v>8565</v>
      </c>
      <c r="B1929" s="332">
        <v>19.126609999999999</v>
      </c>
      <c r="C1929" t="s">
        <v>11457</v>
      </c>
    </row>
    <row r="1930" spans="1:3">
      <c r="A1930" s="345" t="s">
        <v>8070</v>
      </c>
      <c r="B1930" s="332">
        <v>23.787199999999999</v>
      </c>
      <c r="C1930" t="s">
        <v>11458</v>
      </c>
    </row>
    <row r="1931" spans="1:3">
      <c r="A1931" s="345" t="s">
        <v>1125</v>
      </c>
      <c r="B1931" s="332">
        <v>35.706420000000001</v>
      </c>
      <c r="C1931" t="s">
        <v>18313</v>
      </c>
    </row>
    <row r="1932" spans="1:3">
      <c r="A1932" s="345" t="s">
        <v>1126</v>
      </c>
      <c r="B1932" s="332">
        <v>40.124250000000004</v>
      </c>
      <c r="C1932" t="s">
        <v>18314</v>
      </c>
    </row>
    <row r="1933" spans="1:3">
      <c r="A1933" s="345" t="s">
        <v>1127</v>
      </c>
      <c r="B1933" s="332">
        <v>30.559550000000002</v>
      </c>
      <c r="C1933" t="s">
        <v>18315</v>
      </c>
    </row>
    <row r="1934" spans="1:3">
      <c r="A1934" s="345" t="s">
        <v>1128</v>
      </c>
      <c r="B1934" s="332">
        <v>34.595239999999997</v>
      </c>
      <c r="C1934" t="s">
        <v>18316</v>
      </c>
    </row>
    <row r="1935" spans="1:3">
      <c r="A1935" s="345" t="s">
        <v>1129</v>
      </c>
      <c r="B1935" s="332">
        <v>38.631570000000004</v>
      </c>
      <c r="C1935" t="s">
        <v>18317</v>
      </c>
    </row>
    <row r="1936" spans="1:3">
      <c r="A1936" s="345" t="s">
        <v>17433</v>
      </c>
      <c r="B1936" s="332">
        <v>20.29879</v>
      </c>
      <c r="C1936" t="s">
        <v>17434</v>
      </c>
    </row>
    <row r="1937" spans="1:3">
      <c r="A1937" s="345" t="s">
        <v>1130</v>
      </c>
      <c r="B1937" s="332">
        <v>33.017539999999997</v>
      </c>
      <c r="C1937" t="s">
        <v>18318</v>
      </c>
    </row>
    <row r="1938" spans="1:3">
      <c r="A1938" s="345" t="s">
        <v>1131</v>
      </c>
      <c r="B1938" s="332">
        <v>37.052930000000003</v>
      </c>
      <c r="C1938" t="s">
        <v>18319</v>
      </c>
    </row>
    <row r="1939" spans="1:3">
      <c r="A1939" s="345" t="s">
        <v>1132</v>
      </c>
      <c r="B1939" s="332">
        <v>41.484360000000002</v>
      </c>
      <c r="C1939" t="s">
        <v>18320</v>
      </c>
    </row>
    <row r="1940" spans="1:3">
      <c r="A1940" s="345" t="s">
        <v>1133</v>
      </c>
      <c r="B1940" s="332">
        <v>32.155920000000002</v>
      </c>
      <c r="C1940" t="s">
        <v>18321</v>
      </c>
    </row>
    <row r="1941" spans="1:3">
      <c r="A1941" s="345" t="s">
        <v>1134</v>
      </c>
      <c r="B1941" s="332">
        <v>38.893700000000003</v>
      </c>
      <c r="C1941" t="s">
        <v>18322</v>
      </c>
    </row>
    <row r="1942" spans="1:3">
      <c r="A1942" s="345" t="s">
        <v>1135</v>
      </c>
      <c r="B1942" s="332">
        <v>40.064160000000001</v>
      </c>
      <c r="C1942" t="s">
        <v>18323</v>
      </c>
    </row>
    <row r="1943" spans="1:3">
      <c r="A1943" s="345" t="s">
        <v>9401</v>
      </c>
      <c r="B1943" s="332">
        <v>27.815300000000001</v>
      </c>
      <c r="C1943" t="s">
        <v>11459</v>
      </c>
    </row>
    <row r="1944" spans="1:3">
      <c r="A1944" s="345" t="s">
        <v>1136</v>
      </c>
      <c r="B1944" s="332">
        <v>32.849229999999999</v>
      </c>
      <c r="C1944" t="s">
        <v>18324</v>
      </c>
    </row>
    <row r="1945" spans="1:3">
      <c r="A1945" s="345" t="s">
        <v>1137</v>
      </c>
      <c r="B1945" s="332">
        <v>36.88494</v>
      </c>
      <c r="C1945" t="s">
        <v>18325</v>
      </c>
    </row>
    <row r="1946" spans="1:3">
      <c r="A1946" s="345" t="s">
        <v>1138</v>
      </c>
      <c r="B1946" s="332">
        <v>41.314720000000001</v>
      </c>
      <c r="C1946" t="s">
        <v>18326</v>
      </c>
    </row>
    <row r="1947" spans="1:3">
      <c r="A1947" s="345" t="s">
        <v>8071</v>
      </c>
      <c r="B1947" s="332">
        <v>15.299440000000001</v>
      </c>
      <c r="C1947" t="s">
        <v>9248</v>
      </c>
    </row>
    <row r="1948" spans="1:3">
      <c r="A1948" s="345" t="s">
        <v>8072</v>
      </c>
      <c r="B1948" s="332">
        <v>18.821100000000001</v>
      </c>
      <c r="C1948" t="s">
        <v>11460</v>
      </c>
    </row>
    <row r="1949" spans="1:3">
      <c r="A1949" s="345" t="s">
        <v>7753</v>
      </c>
      <c r="B1949" s="332">
        <v>20.8871</v>
      </c>
      <c r="C1949" t="s">
        <v>11461</v>
      </c>
    </row>
    <row r="1950" spans="1:3">
      <c r="A1950" s="345" t="s">
        <v>8073</v>
      </c>
      <c r="B1950" s="332">
        <v>24.75564</v>
      </c>
      <c r="C1950" t="s">
        <v>11462</v>
      </c>
    </row>
    <row r="1951" spans="1:3">
      <c r="A1951" s="345" t="s">
        <v>8074</v>
      </c>
      <c r="B1951" s="332">
        <v>25.996459999999999</v>
      </c>
      <c r="C1951" t="s">
        <v>11463</v>
      </c>
    </row>
    <row r="1952" spans="1:3">
      <c r="A1952" s="345" t="s">
        <v>1139</v>
      </c>
      <c r="B1952" s="332">
        <v>22.605350000000001</v>
      </c>
      <c r="C1952" t="s">
        <v>11464</v>
      </c>
    </row>
    <row r="1953" spans="1:3">
      <c r="A1953" s="345" t="s">
        <v>8075</v>
      </c>
      <c r="B1953" s="332">
        <v>21.47852</v>
      </c>
      <c r="C1953" t="s">
        <v>11465</v>
      </c>
    </row>
    <row r="1954" spans="1:3">
      <c r="A1954" s="345" t="s">
        <v>8076</v>
      </c>
      <c r="B1954" s="332">
        <v>26.35962</v>
      </c>
      <c r="C1954" t="s">
        <v>11466</v>
      </c>
    </row>
    <row r="1955" spans="1:3">
      <c r="A1955" s="345" t="s">
        <v>8077</v>
      </c>
      <c r="B1955" s="332">
        <v>15.15372</v>
      </c>
      <c r="C1955" t="s">
        <v>11467</v>
      </c>
    </row>
    <row r="1956" spans="1:3">
      <c r="A1956" s="345" t="s">
        <v>8078</v>
      </c>
      <c r="B1956" s="332">
        <v>18.821100000000001</v>
      </c>
      <c r="C1956" t="s">
        <v>11468</v>
      </c>
    </row>
    <row r="1957" spans="1:3">
      <c r="A1957" s="345" t="s">
        <v>1140</v>
      </c>
      <c r="B1957" s="332">
        <v>42.932949999999998</v>
      </c>
      <c r="C1957" t="s">
        <v>18327</v>
      </c>
    </row>
    <row r="1958" spans="1:3">
      <c r="A1958" s="345" t="s">
        <v>1141</v>
      </c>
      <c r="B1958" s="332">
        <v>37.666460000000001</v>
      </c>
      <c r="C1958" t="s">
        <v>18328</v>
      </c>
    </row>
    <row r="1959" spans="1:3">
      <c r="A1959" s="345" t="s">
        <v>1142</v>
      </c>
      <c r="B1959" s="332">
        <v>42.103479999999998</v>
      </c>
      <c r="C1959" t="s">
        <v>18329</v>
      </c>
    </row>
    <row r="1960" spans="1:3">
      <c r="A1960" s="345" t="s">
        <v>1143</v>
      </c>
      <c r="B1960" s="332">
        <v>46.179270000000002</v>
      </c>
      <c r="C1960" t="s">
        <v>18330</v>
      </c>
    </row>
    <row r="1961" spans="1:3">
      <c r="A1961" s="345" t="s">
        <v>7754</v>
      </c>
      <c r="B1961" s="332">
        <v>15.434430000000001</v>
      </c>
      <c r="C1961" t="s">
        <v>11469</v>
      </c>
    </row>
    <row r="1962" spans="1:3">
      <c r="A1962" s="345" t="s">
        <v>8079</v>
      </c>
      <c r="B1962" s="332">
        <v>19.762160000000002</v>
      </c>
      <c r="C1962" t="s">
        <v>11470</v>
      </c>
    </row>
    <row r="1963" spans="1:3">
      <c r="A1963" s="345" t="s">
        <v>7755</v>
      </c>
      <c r="B1963" s="332">
        <v>21.9938</v>
      </c>
      <c r="C1963" t="s">
        <v>11387</v>
      </c>
    </row>
    <row r="1964" spans="1:3">
      <c r="A1964" s="345" t="s">
        <v>8566</v>
      </c>
      <c r="B1964" s="332">
        <v>25.190860000000001</v>
      </c>
      <c r="C1964" t="s">
        <v>11455</v>
      </c>
    </row>
    <row r="1965" spans="1:3">
      <c r="A1965" s="345" t="s">
        <v>7756</v>
      </c>
      <c r="B1965" s="332">
        <v>29.820910000000001</v>
      </c>
      <c r="C1965" t="s">
        <v>11471</v>
      </c>
    </row>
    <row r="1966" spans="1:3">
      <c r="A1966" s="345" t="s">
        <v>7757</v>
      </c>
      <c r="B1966" s="332">
        <v>190.17600999999999</v>
      </c>
      <c r="C1966" t="s">
        <v>18331</v>
      </c>
    </row>
    <row r="1967" spans="1:3">
      <c r="A1967" s="345" t="s">
        <v>8080</v>
      </c>
      <c r="B1967" s="332">
        <v>228.50215</v>
      </c>
      <c r="C1967" t="s">
        <v>11472</v>
      </c>
    </row>
    <row r="1968" spans="1:3">
      <c r="A1968" s="345" t="s">
        <v>7758</v>
      </c>
      <c r="B1968" s="332">
        <v>258.75337000000002</v>
      </c>
      <c r="C1968" t="s">
        <v>18331</v>
      </c>
    </row>
    <row r="1969" spans="1:3">
      <c r="A1969" s="345" t="s">
        <v>7759</v>
      </c>
      <c r="B1969" s="332">
        <v>602.82246999999995</v>
      </c>
      <c r="C1969" t="s">
        <v>18332</v>
      </c>
    </row>
    <row r="1970" spans="1:3">
      <c r="A1970" s="345" t="s">
        <v>1144</v>
      </c>
      <c r="B1970" s="332">
        <v>48.862630000000003</v>
      </c>
      <c r="C1970" t="s">
        <v>10961</v>
      </c>
    </row>
    <row r="1971" spans="1:3">
      <c r="A1971" s="345" t="s">
        <v>8902</v>
      </c>
      <c r="B1971" s="332">
        <v>618.06956000000002</v>
      </c>
      <c r="C1971" t="s">
        <v>18333</v>
      </c>
    </row>
    <row r="1972" spans="1:3">
      <c r="A1972" s="345" t="s">
        <v>7760</v>
      </c>
      <c r="B1972" s="332">
        <v>602.82246999999995</v>
      </c>
      <c r="C1972" t="s">
        <v>18334</v>
      </c>
    </row>
    <row r="1973" spans="1:3">
      <c r="A1973" s="345" t="s">
        <v>1145</v>
      </c>
      <c r="B1973" s="332">
        <v>11.397650000000001</v>
      </c>
      <c r="C1973" t="s">
        <v>9284</v>
      </c>
    </row>
    <row r="1974" spans="1:3">
      <c r="A1974" s="345" t="s">
        <v>1146</v>
      </c>
      <c r="B1974" s="332">
        <v>14.51243</v>
      </c>
      <c r="C1974" t="s">
        <v>11473</v>
      </c>
    </row>
    <row r="1975" spans="1:3">
      <c r="A1975" s="345" t="s">
        <v>17633</v>
      </c>
      <c r="B1975" s="332">
        <v>20.358090000000001</v>
      </c>
      <c r="C1975" t="s">
        <v>17634</v>
      </c>
    </row>
    <row r="1976" spans="1:3">
      <c r="A1976" s="345" t="s">
        <v>7761</v>
      </c>
      <c r="B1976" s="332">
        <v>157.97424000000001</v>
      </c>
      <c r="C1976" t="s">
        <v>18331</v>
      </c>
    </row>
    <row r="1977" spans="1:3">
      <c r="A1977" s="345" t="s">
        <v>7762</v>
      </c>
      <c r="B1977" s="332">
        <v>22.651319999999998</v>
      </c>
      <c r="C1977" t="s">
        <v>11474</v>
      </c>
    </row>
    <row r="1978" spans="1:3">
      <c r="A1978" s="345" t="s">
        <v>6802</v>
      </c>
      <c r="B1978" s="332">
        <v>11.397970000000001</v>
      </c>
      <c r="C1978" t="s">
        <v>11475</v>
      </c>
    </row>
    <row r="1979" spans="1:3">
      <c r="A1979" s="345" t="s">
        <v>7152</v>
      </c>
      <c r="B1979" s="332">
        <v>31.350760000000001</v>
      </c>
      <c r="C1979" t="s">
        <v>11476</v>
      </c>
    </row>
    <row r="1980" spans="1:3">
      <c r="A1980" s="345" t="s">
        <v>17635</v>
      </c>
      <c r="B1980" s="332">
        <v>18.995190000000001</v>
      </c>
      <c r="C1980" t="s">
        <v>17636</v>
      </c>
    </row>
    <row r="1981" spans="1:3">
      <c r="A1981" s="345" t="s">
        <v>6803</v>
      </c>
      <c r="B1981" s="332">
        <v>11.778169999999999</v>
      </c>
      <c r="C1981" t="s">
        <v>11477</v>
      </c>
    </row>
    <row r="1982" spans="1:3">
      <c r="A1982" s="345" t="s">
        <v>17637</v>
      </c>
      <c r="B1982" s="332">
        <v>26.936910000000001</v>
      </c>
      <c r="C1982" t="s">
        <v>17638</v>
      </c>
    </row>
    <row r="1983" spans="1:3">
      <c r="A1983" s="345" t="s">
        <v>7153</v>
      </c>
      <c r="B1983" s="332">
        <v>39.96781</v>
      </c>
      <c r="C1983" t="s">
        <v>18335</v>
      </c>
    </row>
    <row r="1984" spans="1:3">
      <c r="A1984" s="345" t="s">
        <v>7154</v>
      </c>
      <c r="B1984" s="332">
        <v>50.496479999999998</v>
      </c>
      <c r="C1984" t="s">
        <v>18336</v>
      </c>
    </row>
    <row r="1985" spans="1:3">
      <c r="A1985" s="345" t="s">
        <v>1147</v>
      </c>
      <c r="B1985" s="332">
        <v>11.125260000000001</v>
      </c>
      <c r="C1985" t="s">
        <v>11478</v>
      </c>
    </row>
    <row r="1986" spans="1:3">
      <c r="A1986" s="345" t="s">
        <v>7155</v>
      </c>
      <c r="B1986" s="332">
        <v>80.259110000000007</v>
      </c>
      <c r="C1986" t="s">
        <v>11479</v>
      </c>
    </row>
    <row r="1987" spans="1:3">
      <c r="A1987" s="345" t="s">
        <v>6804</v>
      </c>
      <c r="B1987" s="332">
        <v>16.129549999999998</v>
      </c>
      <c r="C1987" t="s">
        <v>11480</v>
      </c>
    </row>
    <row r="1988" spans="1:3">
      <c r="A1988" s="345" t="s">
        <v>8903</v>
      </c>
      <c r="B1988" s="332">
        <v>22.448650000000001</v>
      </c>
      <c r="C1988" t="s">
        <v>18337</v>
      </c>
    </row>
    <row r="1989" spans="1:3">
      <c r="A1989" s="345" t="s">
        <v>6805</v>
      </c>
      <c r="B1989" s="332">
        <v>23.283239999999999</v>
      </c>
      <c r="C1989" t="s">
        <v>11481</v>
      </c>
    </row>
    <row r="1990" spans="1:3">
      <c r="A1990" s="345" t="s">
        <v>1148</v>
      </c>
      <c r="B1990" s="332">
        <v>18.302250000000001</v>
      </c>
      <c r="C1990" t="s">
        <v>11482</v>
      </c>
    </row>
    <row r="1991" spans="1:3">
      <c r="A1991" s="345" t="s">
        <v>1149</v>
      </c>
      <c r="B1991" s="332">
        <v>27.061350000000001</v>
      </c>
      <c r="C1991" t="s">
        <v>11483</v>
      </c>
    </row>
    <row r="1992" spans="1:3">
      <c r="A1992" s="345" t="s">
        <v>6806</v>
      </c>
      <c r="B1992" s="332">
        <v>24.756540000000001</v>
      </c>
      <c r="C1992" t="s">
        <v>11484</v>
      </c>
    </row>
    <row r="1993" spans="1:3">
      <c r="A1993" s="345" t="s">
        <v>1150</v>
      </c>
      <c r="B1993" s="332">
        <v>22.49689</v>
      </c>
      <c r="C1993" t="s">
        <v>11485</v>
      </c>
    </row>
    <row r="1994" spans="1:3">
      <c r="A1994" s="345" t="s">
        <v>7156</v>
      </c>
      <c r="B1994" s="332">
        <v>82.832610000000003</v>
      </c>
      <c r="C1994" t="s">
        <v>11486</v>
      </c>
    </row>
    <row r="1995" spans="1:3">
      <c r="A1995" s="345" t="s">
        <v>7763</v>
      </c>
      <c r="B1995" s="332">
        <v>54.216369999999998</v>
      </c>
      <c r="C1995" t="s">
        <v>11487</v>
      </c>
    </row>
    <row r="1996" spans="1:3">
      <c r="A1996" s="345" t="s">
        <v>8339</v>
      </c>
      <c r="B1996" s="332">
        <v>61.263289999999998</v>
      </c>
      <c r="C1996" t="s">
        <v>18338</v>
      </c>
    </row>
    <row r="1997" spans="1:3">
      <c r="A1997" s="345" t="s">
        <v>9714</v>
      </c>
      <c r="B1997" s="332">
        <v>52.54851</v>
      </c>
      <c r="C1997" t="s">
        <v>18339</v>
      </c>
    </row>
    <row r="1998" spans="1:3">
      <c r="A1998" s="345" t="s">
        <v>8081</v>
      </c>
      <c r="B1998" s="332">
        <v>21.783470000000001</v>
      </c>
      <c r="C1998" t="s">
        <v>11488</v>
      </c>
    </row>
    <row r="1999" spans="1:3">
      <c r="A1999" s="345" t="s">
        <v>8082</v>
      </c>
      <c r="B1999" s="332">
        <v>27.449110000000001</v>
      </c>
      <c r="C1999" t="s">
        <v>11489</v>
      </c>
    </row>
    <row r="2000" spans="1:3">
      <c r="A2000" s="345" t="s">
        <v>7764</v>
      </c>
      <c r="B2000" s="332">
        <v>33.307279999999999</v>
      </c>
      <c r="C2000" t="s">
        <v>11490</v>
      </c>
    </row>
    <row r="2001" spans="1:3">
      <c r="A2001" s="345" t="s">
        <v>8083</v>
      </c>
      <c r="B2001" s="332">
        <v>21.783470000000001</v>
      </c>
      <c r="C2001" t="s">
        <v>11491</v>
      </c>
    </row>
    <row r="2002" spans="1:3">
      <c r="A2002" s="345" t="s">
        <v>8084</v>
      </c>
      <c r="B2002" s="332">
        <v>27.449110000000001</v>
      </c>
      <c r="C2002" t="s">
        <v>11492</v>
      </c>
    </row>
    <row r="2003" spans="1:3">
      <c r="A2003" s="345" t="s">
        <v>17136</v>
      </c>
      <c r="B2003" s="332">
        <v>52.520760000000003</v>
      </c>
      <c r="C2003" t="s">
        <v>17137</v>
      </c>
    </row>
    <row r="2004" spans="1:3">
      <c r="A2004" s="345" t="s">
        <v>9182</v>
      </c>
      <c r="B2004" s="332">
        <v>86.752179999999996</v>
      </c>
      <c r="C2004" t="s">
        <v>11493</v>
      </c>
    </row>
    <row r="2005" spans="1:3">
      <c r="A2005" s="345" t="s">
        <v>7157</v>
      </c>
      <c r="B2005" s="332">
        <v>56.084330000000001</v>
      </c>
      <c r="C2005" t="s">
        <v>11494</v>
      </c>
    </row>
    <row r="2006" spans="1:3">
      <c r="A2006" s="345" t="s">
        <v>7158</v>
      </c>
      <c r="B2006" s="332">
        <v>21.556170000000002</v>
      </c>
      <c r="C2006" t="s">
        <v>11495</v>
      </c>
    </row>
    <row r="2007" spans="1:3">
      <c r="A2007" s="345" t="s">
        <v>7765</v>
      </c>
      <c r="B2007" s="332">
        <v>35.797539999999998</v>
      </c>
      <c r="C2007" t="s">
        <v>11387</v>
      </c>
    </row>
    <row r="2008" spans="1:3">
      <c r="A2008" s="345" t="s">
        <v>8567</v>
      </c>
      <c r="B2008" s="332">
        <v>37.00808</v>
      </c>
      <c r="C2008" t="s">
        <v>11455</v>
      </c>
    </row>
    <row r="2009" spans="1:3">
      <c r="A2009" s="345" t="s">
        <v>1151</v>
      </c>
      <c r="B2009" s="332">
        <v>77.70626</v>
      </c>
      <c r="C2009" t="s">
        <v>11496</v>
      </c>
    </row>
    <row r="2010" spans="1:3">
      <c r="A2010" s="345" t="s">
        <v>1152</v>
      </c>
      <c r="B2010" s="332">
        <v>68.314419999999998</v>
      </c>
      <c r="C2010" t="s">
        <v>11497</v>
      </c>
    </row>
    <row r="2011" spans="1:3">
      <c r="A2011" s="345" t="s">
        <v>18340</v>
      </c>
      <c r="B2011" s="332">
        <v>54.94641</v>
      </c>
      <c r="C2011" t="s">
        <v>18341</v>
      </c>
    </row>
    <row r="2012" spans="1:3">
      <c r="A2012" s="345" t="s">
        <v>1153</v>
      </c>
      <c r="B2012" s="332">
        <v>71.290149999999997</v>
      </c>
      <c r="C2012" t="s">
        <v>11498</v>
      </c>
    </row>
    <row r="2013" spans="1:3">
      <c r="A2013" s="345" t="s">
        <v>1154</v>
      </c>
      <c r="B2013" s="332">
        <v>53.36947</v>
      </c>
      <c r="C2013" t="s">
        <v>18341</v>
      </c>
    </row>
    <row r="2014" spans="1:3">
      <c r="A2014" s="345" t="s">
        <v>1155</v>
      </c>
      <c r="B2014" s="332">
        <v>68.314419999999998</v>
      </c>
      <c r="C2014" t="s">
        <v>11499</v>
      </c>
    </row>
    <row r="2015" spans="1:3">
      <c r="A2015" s="345" t="s">
        <v>1156</v>
      </c>
      <c r="B2015" s="332">
        <v>137.82147000000001</v>
      </c>
      <c r="C2015" t="s">
        <v>18341</v>
      </c>
    </row>
    <row r="2016" spans="1:3">
      <c r="A2016" s="345" t="s">
        <v>1157</v>
      </c>
      <c r="B2016" s="332">
        <v>71.290149999999997</v>
      </c>
      <c r="C2016" t="s">
        <v>11500</v>
      </c>
    </row>
    <row r="2017" spans="1:3">
      <c r="A2017" s="345" t="s">
        <v>1158</v>
      </c>
      <c r="B2017" s="332">
        <v>53.630369999999999</v>
      </c>
      <c r="C2017" t="s">
        <v>11501</v>
      </c>
    </row>
    <row r="2018" spans="1:3">
      <c r="A2018" s="345" t="s">
        <v>1159</v>
      </c>
      <c r="B2018" s="332">
        <v>68.649860000000004</v>
      </c>
      <c r="C2018" t="s">
        <v>18342</v>
      </c>
    </row>
    <row r="2019" spans="1:3">
      <c r="A2019" s="345" t="s">
        <v>1160</v>
      </c>
      <c r="B2019" s="332">
        <v>161.56246999999999</v>
      </c>
      <c r="C2019" t="s">
        <v>11502</v>
      </c>
    </row>
    <row r="2020" spans="1:3">
      <c r="A2020" s="345" t="s">
        <v>1161</v>
      </c>
      <c r="B2020" s="332">
        <v>26.066859999999998</v>
      </c>
      <c r="C2020" t="s">
        <v>11503</v>
      </c>
    </row>
    <row r="2021" spans="1:3">
      <c r="A2021" s="345" t="s">
        <v>1162</v>
      </c>
      <c r="B2021" s="332">
        <v>30.983509999999999</v>
      </c>
      <c r="C2021" t="s">
        <v>11504</v>
      </c>
    </row>
    <row r="2022" spans="1:3">
      <c r="A2022" s="345" t="s">
        <v>1163</v>
      </c>
      <c r="B2022" s="332">
        <v>35.52413</v>
      </c>
      <c r="C2022" t="s">
        <v>11505</v>
      </c>
    </row>
    <row r="2023" spans="1:3">
      <c r="A2023" s="345" t="s">
        <v>7766</v>
      </c>
      <c r="B2023" s="332">
        <v>22.050660000000001</v>
      </c>
      <c r="C2023" t="s">
        <v>11400</v>
      </c>
    </row>
    <row r="2024" spans="1:3">
      <c r="A2024" s="345" t="s">
        <v>8568</v>
      </c>
      <c r="B2024" s="332">
        <v>26.299099999999999</v>
      </c>
      <c r="C2024" t="s">
        <v>11506</v>
      </c>
    </row>
    <row r="2025" spans="1:3">
      <c r="A2025" s="345" t="s">
        <v>7767</v>
      </c>
      <c r="B2025" s="332">
        <v>29.143879999999999</v>
      </c>
      <c r="C2025" t="s">
        <v>11507</v>
      </c>
    </row>
    <row r="2026" spans="1:3">
      <c r="A2026" s="345" t="s">
        <v>7159</v>
      </c>
      <c r="B2026" s="332">
        <v>32.529139999999998</v>
      </c>
      <c r="C2026" t="s">
        <v>11508</v>
      </c>
    </row>
    <row r="2027" spans="1:3">
      <c r="A2027" s="345" t="s">
        <v>8085</v>
      </c>
      <c r="B2027" s="332">
        <v>37.345300000000002</v>
      </c>
      <c r="C2027" t="s">
        <v>11509</v>
      </c>
    </row>
    <row r="2028" spans="1:3">
      <c r="A2028" s="345" t="s">
        <v>1164</v>
      </c>
      <c r="B2028" s="332">
        <v>27.972919999999998</v>
      </c>
      <c r="C2028" t="s">
        <v>11510</v>
      </c>
    </row>
    <row r="2029" spans="1:3">
      <c r="A2029" s="345" t="s">
        <v>1165</v>
      </c>
      <c r="B2029" s="332">
        <v>30.99972</v>
      </c>
      <c r="C2029" t="s">
        <v>11511</v>
      </c>
    </row>
    <row r="2030" spans="1:3">
      <c r="A2030" s="345" t="s">
        <v>1166</v>
      </c>
      <c r="B2030" s="332">
        <v>35.540320000000001</v>
      </c>
      <c r="C2030" t="s">
        <v>11512</v>
      </c>
    </row>
    <row r="2031" spans="1:3">
      <c r="A2031" s="345" t="s">
        <v>1167</v>
      </c>
      <c r="B2031" s="332">
        <v>27.972919999999998</v>
      </c>
      <c r="C2031" t="s">
        <v>18343</v>
      </c>
    </row>
    <row r="2032" spans="1:3">
      <c r="A2032" s="345" t="s">
        <v>1168</v>
      </c>
      <c r="B2032" s="332">
        <v>30.99972</v>
      </c>
      <c r="C2032" t="s">
        <v>11513</v>
      </c>
    </row>
    <row r="2033" spans="1:3">
      <c r="A2033" s="345" t="s">
        <v>1169</v>
      </c>
      <c r="B2033" s="332">
        <v>35.540320000000001</v>
      </c>
      <c r="C2033" t="s">
        <v>11514</v>
      </c>
    </row>
    <row r="2034" spans="1:3">
      <c r="A2034" s="345" t="s">
        <v>1170</v>
      </c>
      <c r="B2034" s="332">
        <v>40.068460000000002</v>
      </c>
      <c r="C2034" t="s">
        <v>11020</v>
      </c>
    </row>
    <row r="2035" spans="1:3">
      <c r="A2035" s="345" t="s">
        <v>1171</v>
      </c>
      <c r="B2035" s="332">
        <v>44.822679999999998</v>
      </c>
      <c r="C2035" t="s">
        <v>11019</v>
      </c>
    </row>
    <row r="2036" spans="1:3">
      <c r="A2036" s="345" t="s">
        <v>7768</v>
      </c>
      <c r="B2036" s="332">
        <v>22.050660000000001</v>
      </c>
      <c r="C2036" t="s">
        <v>11515</v>
      </c>
    </row>
    <row r="2037" spans="1:3">
      <c r="A2037" s="345" t="s">
        <v>8569</v>
      </c>
      <c r="B2037" s="332">
        <v>26.299099999999999</v>
      </c>
      <c r="C2037" t="s">
        <v>11506</v>
      </c>
    </row>
    <row r="2038" spans="1:3">
      <c r="A2038" s="345" t="s">
        <v>8570</v>
      </c>
      <c r="B2038" s="332">
        <v>30.778110000000002</v>
      </c>
      <c r="C2038" t="s">
        <v>11516</v>
      </c>
    </row>
    <row r="2039" spans="1:3">
      <c r="A2039" s="345" t="s">
        <v>1172</v>
      </c>
      <c r="B2039" s="332">
        <v>35.858220000000003</v>
      </c>
      <c r="C2039" t="s">
        <v>18344</v>
      </c>
    </row>
    <row r="2040" spans="1:3">
      <c r="A2040" s="345" t="s">
        <v>1173</v>
      </c>
      <c r="B2040" s="332">
        <v>40.957250000000002</v>
      </c>
      <c r="C2040" t="s">
        <v>11517</v>
      </c>
    </row>
    <row r="2041" spans="1:3">
      <c r="A2041" s="345" t="s">
        <v>1174</v>
      </c>
      <c r="B2041" s="332">
        <v>45.542490000000001</v>
      </c>
      <c r="C2041" t="s">
        <v>18345</v>
      </c>
    </row>
    <row r="2042" spans="1:3">
      <c r="A2042" s="345" t="s">
        <v>1175</v>
      </c>
      <c r="B2042" s="332">
        <v>38.684019999999997</v>
      </c>
      <c r="C2042" t="s">
        <v>11518</v>
      </c>
    </row>
    <row r="2043" spans="1:3">
      <c r="A2043" s="345" t="s">
        <v>1176</v>
      </c>
      <c r="B2043" s="332">
        <v>43.438549999999999</v>
      </c>
      <c r="C2043" t="s">
        <v>11519</v>
      </c>
    </row>
    <row r="2044" spans="1:3">
      <c r="A2044" s="345" t="s">
        <v>1177</v>
      </c>
      <c r="B2044" s="332">
        <v>48.023800000000001</v>
      </c>
      <c r="C2044" t="s">
        <v>11520</v>
      </c>
    </row>
    <row r="2045" spans="1:3">
      <c r="A2045" s="345" t="s">
        <v>1178</v>
      </c>
      <c r="B2045" s="332">
        <v>37.452809999999999</v>
      </c>
      <c r="C2045" t="s">
        <v>11521</v>
      </c>
    </row>
    <row r="2046" spans="1:3">
      <c r="A2046" s="345" t="s">
        <v>1179</v>
      </c>
      <c r="B2046" s="332">
        <v>44.922719999999998</v>
      </c>
      <c r="C2046" t="s">
        <v>11522</v>
      </c>
    </row>
    <row r="2047" spans="1:3">
      <c r="A2047" s="345" t="s">
        <v>1180</v>
      </c>
      <c r="B2047" s="332">
        <v>46.161520000000003</v>
      </c>
      <c r="C2047" t="s">
        <v>11523</v>
      </c>
    </row>
    <row r="2048" spans="1:3">
      <c r="A2048" s="345" t="s">
        <v>1181</v>
      </c>
      <c r="B2048" s="332">
        <v>38.147260000000003</v>
      </c>
      <c r="C2048" t="s">
        <v>11524</v>
      </c>
    </row>
    <row r="2049" spans="1:3">
      <c r="A2049" s="345" t="s">
        <v>1182</v>
      </c>
      <c r="B2049" s="332">
        <v>43.268619999999999</v>
      </c>
      <c r="C2049" t="s">
        <v>11525</v>
      </c>
    </row>
    <row r="2050" spans="1:3">
      <c r="A2050" s="345" t="s">
        <v>1183</v>
      </c>
      <c r="B2050" s="332">
        <v>47.393729999999998</v>
      </c>
      <c r="C2050" t="s">
        <v>11526</v>
      </c>
    </row>
    <row r="2051" spans="1:3">
      <c r="A2051" s="345" t="s">
        <v>8086</v>
      </c>
      <c r="B2051" s="332">
        <v>21.464690000000001</v>
      </c>
      <c r="C2051" t="s">
        <v>11527</v>
      </c>
    </row>
    <row r="2052" spans="1:3">
      <c r="A2052" s="345" t="s">
        <v>8087</v>
      </c>
      <c r="B2052" s="332">
        <v>27.84252</v>
      </c>
      <c r="C2052" t="s">
        <v>11506</v>
      </c>
    </row>
    <row r="2053" spans="1:3">
      <c r="A2053" s="345" t="s">
        <v>7769</v>
      </c>
      <c r="B2053" s="332">
        <v>29.143879999999999</v>
      </c>
      <c r="C2053" t="s">
        <v>11528</v>
      </c>
    </row>
    <row r="2054" spans="1:3">
      <c r="A2054" s="345" t="s">
        <v>8088</v>
      </c>
      <c r="B2054" s="332">
        <v>35.186500000000002</v>
      </c>
      <c r="C2054" t="s">
        <v>11529</v>
      </c>
    </row>
    <row r="2055" spans="1:3">
      <c r="A2055" s="345" t="s">
        <v>8089</v>
      </c>
      <c r="B2055" s="332">
        <v>37.345300000000002</v>
      </c>
      <c r="C2055" t="s">
        <v>11529</v>
      </c>
    </row>
    <row r="2056" spans="1:3">
      <c r="A2056" s="345" t="s">
        <v>8090</v>
      </c>
      <c r="B2056" s="332">
        <v>28.42015</v>
      </c>
      <c r="C2056" t="s">
        <v>11400</v>
      </c>
    </row>
    <row r="2057" spans="1:3">
      <c r="A2057" s="345" t="s">
        <v>8091</v>
      </c>
      <c r="B2057" s="332">
        <v>33.683410000000002</v>
      </c>
      <c r="C2057" t="s">
        <v>11506</v>
      </c>
    </row>
    <row r="2058" spans="1:3">
      <c r="A2058" s="345" t="s">
        <v>8092</v>
      </c>
      <c r="B2058" s="332">
        <v>21.464690000000001</v>
      </c>
      <c r="C2058" t="s">
        <v>11400</v>
      </c>
    </row>
    <row r="2059" spans="1:3">
      <c r="A2059" s="345" t="s">
        <v>8093</v>
      </c>
      <c r="B2059" s="332">
        <v>27.84252</v>
      </c>
      <c r="C2059" t="s">
        <v>11506</v>
      </c>
    </row>
    <row r="2060" spans="1:3">
      <c r="A2060" s="345" t="s">
        <v>1184</v>
      </c>
      <c r="B2060" s="332">
        <v>48.283169999999998</v>
      </c>
      <c r="C2060" t="s">
        <v>18346</v>
      </c>
    </row>
    <row r="2061" spans="1:3">
      <c r="A2061" s="345" t="s">
        <v>1185</v>
      </c>
      <c r="B2061" s="332">
        <v>43.378270000000001</v>
      </c>
      <c r="C2061" t="s">
        <v>11530</v>
      </c>
    </row>
    <row r="2062" spans="1:3">
      <c r="A2062" s="345" t="s">
        <v>1186</v>
      </c>
      <c r="B2062" s="332">
        <v>48.133139999999997</v>
      </c>
      <c r="C2062" t="s">
        <v>11531</v>
      </c>
    </row>
    <row r="2063" spans="1:3">
      <c r="A2063" s="345" t="s">
        <v>1187</v>
      </c>
      <c r="B2063" s="332">
        <v>52.718699999999998</v>
      </c>
      <c r="C2063" t="s">
        <v>18347</v>
      </c>
    </row>
    <row r="2064" spans="1:3">
      <c r="A2064" s="345" t="s">
        <v>7770</v>
      </c>
      <c r="B2064" s="332">
        <v>21.844580000000001</v>
      </c>
      <c r="C2064" t="s">
        <v>11532</v>
      </c>
    </row>
    <row r="2065" spans="1:3">
      <c r="A2065" s="345" t="s">
        <v>8094</v>
      </c>
      <c r="B2065" s="332">
        <v>27.84252</v>
      </c>
      <c r="C2065" t="s">
        <v>11506</v>
      </c>
    </row>
    <row r="2066" spans="1:3">
      <c r="A2066" s="345" t="s">
        <v>7771</v>
      </c>
      <c r="B2066" s="332">
        <v>27.080950000000001</v>
      </c>
      <c r="C2066" t="s">
        <v>11400</v>
      </c>
    </row>
    <row r="2067" spans="1:3">
      <c r="A2067" s="345" t="s">
        <v>7772</v>
      </c>
      <c r="B2067" s="332">
        <v>40.217759999999998</v>
      </c>
      <c r="C2067" t="s">
        <v>18348</v>
      </c>
    </row>
    <row r="2068" spans="1:3">
      <c r="A2068" s="345" t="s">
        <v>9402</v>
      </c>
      <c r="B2068" s="332">
        <v>99.457329999999999</v>
      </c>
      <c r="C2068" t="s">
        <v>11533</v>
      </c>
    </row>
    <row r="2069" spans="1:3">
      <c r="A2069" s="345" t="s">
        <v>7773</v>
      </c>
      <c r="B2069" s="332">
        <v>242.84103999999999</v>
      </c>
      <c r="C2069" t="s">
        <v>18349</v>
      </c>
    </row>
    <row r="2070" spans="1:3">
      <c r="A2070" s="345" t="s">
        <v>8095</v>
      </c>
      <c r="B2070" s="332">
        <v>291.67644000000001</v>
      </c>
      <c r="C2070" t="s">
        <v>11506</v>
      </c>
    </row>
    <row r="2071" spans="1:3">
      <c r="A2071" s="345" t="s">
        <v>7774</v>
      </c>
      <c r="B2071" s="332">
        <v>311.41840000000002</v>
      </c>
      <c r="C2071" t="s">
        <v>18349</v>
      </c>
    </row>
    <row r="2072" spans="1:3">
      <c r="A2072" s="345" t="s">
        <v>7775</v>
      </c>
      <c r="B2072" s="332">
        <v>653.95357000000001</v>
      </c>
      <c r="C2072" t="s">
        <v>18350</v>
      </c>
    </row>
    <row r="2073" spans="1:3">
      <c r="A2073" s="345" t="s">
        <v>8096</v>
      </c>
      <c r="B2073" s="332">
        <v>68.643659999999997</v>
      </c>
      <c r="C2073" t="s">
        <v>18349</v>
      </c>
    </row>
    <row r="2074" spans="1:3">
      <c r="A2074" s="345" t="s">
        <v>8904</v>
      </c>
      <c r="B2074" s="332">
        <v>670.52648999999997</v>
      </c>
      <c r="C2074" t="s">
        <v>18351</v>
      </c>
    </row>
    <row r="2075" spans="1:3">
      <c r="A2075" s="345" t="s">
        <v>7776</v>
      </c>
      <c r="B2075" s="332">
        <v>653.95357000000001</v>
      </c>
      <c r="C2075" t="s">
        <v>18352</v>
      </c>
    </row>
    <row r="2076" spans="1:3">
      <c r="A2076" s="345" t="s">
        <v>1188</v>
      </c>
      <c r="B2076" s="332">
        <v>16.45608</v>
      </c>
      <c r="C2076" t="s">
        <v>9285</v>
      </c>
    </row>
    <row r="2077" spans="1:3">
      <c r="A2077" s="345" t="s">
        <v>1189</v>
      </c>
      <c r="B2077" s="332">
        <v>21.009309999999999</v>
      </c>
      <c r="C2077" t="s">
        <v>11534</v>
      </c>
    </row>
    <row r="2078" spans="1:3">
      <c r="A2078" s="345" t="s">
        <v>17639</v>
      </c>
      <c r="B2078" s="332">
        <v>28.361470000000001</v>
      </c>
      <c r="C2078" t="s">
        <v>17640</v>
      </c>
    </row>
    <row r="2079" spans="1:3">
      <c r="A2079" s="345" t="s">
        <v>7777</v>
      </c>
      <c r="B2079" s="332">
        <v>201.93038999999999</v>
      </c>
      <c r="C2079" t="s">
        <v>18349</v>
      </c>
    </row>
    <row r="2080" spans="1:3">
      <c r="A2080" s="345" t="s">
        <v>7778</v>
      </c>
      <c r="B2080" s="332">
        <v>31.141850000000002</v>
      </c>
      <c r="C2080" t="s">
        <v>11535</v>
      </c>
    </row>
    <row r="2081" spans="1:3">
      <c r="A2081" s="345" t="s">
        <v>6807</v>
      </c>
      <c r="B2081" s="332">
        <v>16.456939999999999</v>
      </c>
      <c r="C2081" t="s">
        <v>11536</v>
      </c>
    </row>
    <row r="2082" spans="1:3">
      <c r="A2082" s="345" t="s">
        <v>17641</v>
      </c>
      <c r="B2082" s="332">
        <v>26.11768</v>
      </c>
      <c r="C2082" t="s">
        <v>17642</v>
      </c>
    </row>
    <row r="2083" spans="1:3">
      <c r="A2083" s="345" t="s">
        <v>6808</v>
      </c>
      <c r="B2083" s="332">
        <v>16.086459999999999</v>
      </c>
      <c r="C2083" t="s">
        <v>11537</v>
      </c>
    </row>
    <row r="2084" spans="1:3">
      <c r="A2084" s="345" t="s">
        <v>17643</v>
      </c>
      <c r="B2084" s="332">
        <v>34.888489999999997</v>
      </c>
      <c r="C2084" t="s">
        <v>17644</v>
      </c>
    </row>
    <row r="2085" spans="1:3">
      <c r="A2085" s="345" t="s">
        <v>1190</v>
      </c>
      <c r="B2085" s="332">
        <v>16.210909999999998</v>
      </c>
      <c r="C2085" t="s">
        <v>11538</v>
      </c>
    </row>
    <row r="2086" spans="1:3">
      <c r="A2086" s="345" t="s">
        <v>6809</v>
      </c>
      <c r="B2086" s="332">
        <v>20.984030000000001</v>
      </c>
      <c r="C2086" t="s">
        <v>11539</v>
      </c>
    </row>
    <row r="2087" spans="1:3">
      <c r="A2087" s="345" t="s">
        <v>6810</v>
      </c>
      <c r="B2087" s="332">
        <v>28.293410000000002</v>
      </c>
      <c r="C2087" t="s">
        <v>11540</v>
      </c>
    </row>
    <row r="2088" spans="1:3">
      <c r="A2088" s="345" t="s">
        <v>1191</v>
      </c>
      <c r="B2088" s="332">
        <v>23.584710000000001</v>
      </c>
      <c r="C2088" t="s">
        <v>11541</v>
      </c>
    </row>
    <row r="2089" spans="1:3">
      <c r="A2089" s="345" t="s">
        <v>1192</v>
      </c>
      <c r="B2089" s="332">
        <v>32.473500000000001</v>
      </c>
      <c r="C2089" t="s">
        <v>11542</v>
      </c>
    </row>
    <row r="2090" spans="1:3">
      <c r="A2090" s="345" t="s">
        <v>6811</v>
      </c>
      <c r="B2090" s="332">
        <v>29.207409999999999</v>
      </c>
      <c r="C2090" t="s">
        <v>11543</v>
      </c>
    </row>
    <row r="2091" spans="1:3">
      <c r="A2091" s="345" t="s">
        <v>1193</v>
      </c>
      <c r="B2091" s="332">
        <v>28.5975</v>
      </c>
      <c r="C2091" t="s">
        <v>11544</v>
      </c>
    </row>
    <row r="2092" spans="1:3">
      <c r="A2092" s="345" t="s">
        <v>7779</v>
      </c>
      <c r="B2092" s="332">
        <v>67.200699999999998</v>
      </c>
      <c r="C2092" t="s">
        <v>11545</v>
      </c>
    </row>
    <row r="2093" spans="1:3">
      <c r="A2093" s="345" t="s">
        <v>8097</v>
      </c>
      <c r="B2093" s="332">
        <v>28.74295</v>
      </c>
      <c r="C2093" t="s">
        <v>18349</v>
      </c>
    </row>
    <row r="2094" spans="1:3">
      <c r="A2094" s="345" t="s">
        <v>8098</v>
      </c>
      <c r="B2094" s="332">
        <v>35.862400000000001</v>
      </c>
      <c r="C2094" t="s">
        <v>18353</v>
      </c>
    </row>
    <row r="2095" spans="1:3">
      <c r="A2095" s="345" t="s">
        <v>7780</v>
      </c>
      <c r="B2095" s="332">
        <v>41.76379</v>
      </c>
      <c r="C2095" t="s">
        <v>11546</v>
      </c>
    </row>
    <row r="2096" spans="1:3">
      <c r="A2096" s="345" t="s">
        <v>8099</v>
      </c>
      <c r="B2096" s="332">
        <v>28.74295</v>
      </c>
      <c r="C2096" t="s">
        <v>18349</v>
      </c>
    </row>
    <row r="2097" spans="1:3">
      <c r="A2097" s="345" t="s">
        <v>8100</v>
      </c>
      <c r="B2097" s="332">
        <v>35.862400000000001</v>
      </c>
      <c r="C2097" t="s">
        <v>18353</v>
      </c>
    </row>
    <row r="2098" spans="1:3">
      <c r="A2098" s="345" t="s">
        <v>17138</v>
      </c>
      <c r="B2098" s="332">
        <v>64.462100000000007</v>
      </c>
      <c r="C2098" t="s">
        <v>18349</v>
      </c>
    </row>
    <row r="2099" spans="1:3">
      <c r="A2099" s="345" t="s">
        <v>7160</v>
      </c>
      <c r="B2099" s="332">
        <v>28.151959999999999</v>
      </c>
      <c r="C2099" t="s">
        <v>11547</v>
      </c>
    </row>
    <row r="2100" spans="1:3">
      <c r="A2100" s="345" t="s">
        <v>7781</v>
      </c>
      <c r="B2100" s="332">
        <v>43.548490000000001</v>
      </c>
      <c r="C2100" t="s">
        <v>11400</v>
      </c>
    </row>
    <row r="2101" spans="1:3">
      <c r="A2101" s="345" t="s">
        <v>8571</v>
      </c>
      <c r="B2101" s="332">
        <v>45.164859999999997</v>
      </c>
      <c r="C2101" t="s">
        <v>11506</v>
      </c>
    </row>
    <row r="2102" spans="1:3">
      <c r="A2102" s="345" t="s">
        <v>1194</v>
      </c>
      <c r="B2102" s="332">
        <v>72.89855</v>
      </c>
      <c r="C2102" t="s">
        <v>11548</v>
      </c>
    </row>
    <row r="2103" spans="1:3">
      <c r="A2103" s="345" t="s">
        <v>17645</v>
      </c>
      <c r="B2103" s="332">
        <v>15.41103</v>
      </c>
      <c r="C2103" t="s">
        <v>11400</v>
      </c>
    </row>
    <row r="2104" spans="1:3">
      <c r="A2104" s="345" t="s">
        <v>17646</v>
      </c>
      <c r="B2104" s="332">
        <v>14.7117</v>
      </c>
      <c r="C2104" t="s">
        <v>11400</v>
      </c>
    </row>
    <row r="2105" spans="1:3">
      <c r="A2105" s="345" t="s">
        <v>17647</v>
      </c>
      <c r="B2105" s="332">
        <v>15.41103</v>
      </c>
      <c r="C2105" t="s">
        <v>11400</v>
      </c>
    </row>
    <row r="2106" spans="1:3">
      <c r="A2106" s="345" t="s">
        <v>1195</v>
      </c>
      <c r="B2106" s="332">
        <v>72.89855</v>
      </c>
      <c r="C2106" t="s">
        <v>11549</v>
      </c>
    </row>
    <row r="2107" spans="1:3">
      <c r="A2107" s="345" t="s">
        <v>17139</v>
      </c>
      <c r="B2107" s="332">
        <v>23.058</v>
      </c>
      <c r="C2107" t="s">
        <v>17140</v>
      </c>
    </row>
    <row r="2108" spans="1:3">
      <c r="A2108" s="345" t="s">
        <v>10013</v>
      </c>
      <c r="B2108" s="332">
        <v>15.653090000000001</v>
      </c>
      <c r="C2108" t="s">
        <v>11550</v>
      </c>
    </row>
    <row r="2109" spans="1:3">
      <c r="A2109" s="345" t="s">
        <v>8572</v>
      </c>
      <c r="B2109" s="332">
        <v>29.060289999999998</v>
      </c>
      <c r="C2109" t="s">
        <v>11551</v>
      </c>
    </row>
    <row r="2110" spans="1:3">
      <c r="A2110" s="345" t="s">
        <v>7161</v>
      </c>
      <c r="B2110" s="332">
        <v>45.232149999999997</v>
      </c>
      <c r="C2110" t="s">
        <v>18269</v>
      </c>
    </row>
    <row r="2111" spans="1:3">
      <c r="A2111" s="345" t="s">
        <v>7162</v>
      </c>
      <c r="B2111" s="332">
        <v>62.760330000000003</v>
      </c>
      <c r="C2111" t="s">
        <v>18269</v>
      </c>
    </row>
    <row r="2112" spans="1:3">
      <c r="A2112" s="345" t="s">
        <v>1196</v>
      </c>
      <c r="B2112" s="332">
        <v>72.89855</v>
      </c>
      <c r="C2112" t="s">
        <v>11552</v>
      </c>
    </row>
    <row r="2113" spans="1:3">
      <c r="A2113" s="345" t="s">
        <v>17141</v>
      </c>
      <c r="B2113" s="332">
        <v>23.058</v>
      </c>
      <c r="C2113" t="s">
        <v>17142</v>
      </c>
    </row>
    <row r="2114" spans="1:3">
      <c r="A2114" s="345" t="s">
        <v>10014</v>
      </c>
      <c r="B2114" s="332">
        <v>15.653090000000001</v>
      </c>
      <c r="C2114" t="s">
        <v>11553</v>
      </c>
    </row>
    <row r="2115" spans="1:3">
      <c r="A2115" s="345" t="s">
        <v>1197</v>
      </c>
      <c r="B2115" s="332">
        <v>72.89855</v>
      </c>
      <c r="C2115" t="s">
        <v>11554</v>
      </c>
    </row>
    <row r="2116" spans="1:3">
      <c r="A2116" s="345" t="s">
        <v>18354</v>
      </c>
      <c r="B2116" s="332">
        <v>0</v>
      </c>
      <c r="C2116" t="s">
        <v>18355</v>
      </c>
    </row>
    <row r="2117" spans="1:3">
      <c r="A2117" s="345" t="s">
        <v>18356</v>
      </c>
      <c r="B2117" s="332">
        <v>0</v>
      </c>
      <c r="C2117" t="s">
        <v>18357</v>
      </c>
    </row>
    <row r="2118" spans="1:3">
      <c r="A2118" s="345" t="s">
        <v>18358</v>
      </c>
      <c r="B2118" s="332">
        <v>0</v>
      </c>
      <c r="C2118" t="s">
        <v>18357</v>
      </c>
    </row>
    <row r="2119" spans="1:3">
      <c r="A2119" s="345" t="s">
        <v>18359</v>
      </c>
      <c r="B2119" s="332">
        <v>0</v>
      </c>
      <c r="C2119" t="s">
        <v>18360</v>
      </c>
    </row>
    <row r="2120" spans="1:3">
      <c r="A2120" s="345" t="s">
        <v>18361</v>
      </c>
      <c r="B2120" s="332">
        <v>0</v>
      </c>
      <c r="C2120" t="s">
        <v>18357</v>
      </c>
    </row>
    <row r="2121" spans="1:3">
      <c r="A2121" s="345" t="s">
        <v>1198</v>
      </c>
      <c r="B2121" s="332">
        <v>40.472990000000003</v>
      </c>
      <c r="C2121" t="s">
        <v>11555</v>
      </c>
    </row>
    <row r="2122" spans="1:3">
      <c r="A2122" s="345" t="s">
        <v>18362</v>
      </c>
      <c r="B2122" s="332">
        <v>38.565100000000001</v>
      </c>
      <c r="C2122" t="s">
        <v>18363</v>
      </c>
    </row>
    <row r="2123" spans="1:3">
      <c r="A2123" s="345" t="s">
        <v>1199</v>
      </c>
      <c r="B2123" s="332">
        <v>39.703130000000002</v>
      </c>
      <c r="C2123" t="s">
        <v>18364</v>
      </c>
    </row>
    <row r="2124" spans="1:3">
      <c r="A2124" s="345" t="s">
        <v>1200</v>
      </c>
      <c r="B2124" s="332">
        <v>36.65692</v>
      </c>
      <c r="C2124" t="s">
        <v>11556</v>
      </c>
    </row>
    <row r="2125" spans="1:3">
      <c r="A2125" s="345" t="s">
        <v>1201</v>
      </c>
      <c r="B2125" s="332">
        <v>7.5663</v>
      </c>
      <c r="C2125" t="s">
        <v>11557</v>
      </c>
    </row>
    <row r="2126" spans="1:3">
      <c r="A2126" s="345" t="s">
        <v>1202</v>
      </c>
      <c r="B2126" s="332">
        <v>8.0575500000000009</v>
      </c>
      <c r="C2126" t="s">
        <v>11558</v>
      </c>
    </row>
    <row r="2127" spans="1:3">
      <c r="A2127" s="345" t="s">
        <v>1203</v>
      </c>
      <c r="B2127" s="332">
        <v>1.5866499999999999</v>
      </c>
      <c r="C2127" t="s">
        <v>11559</v>
      </c>
    </row>
    <row r="2128" spans="1:3">
      <c r="A2128" s="345" t="s">
        <v>1204</v>
      </c>
      <c r="B2128" s="332">
        <v>8.4126999999999992</v>
      </c>
      <c r="C2128" t="s">
        <v>11560</v>
      </c>
    </row>
    <row r="2129" spans="1:3">
      <c r="A2129" s="345" t="s">
        <v>1205</v>
      </c>
      <c r="B2129" s="332">
        <v>8.9528300000000005</v>
      </c>
      <c r="C2129" t="s">
        <v>11561</v>
      </c>
    </row>
    <row r="2130" spans="1:3">
      <c r="A2130" s="345" t="s">
        <v>1206</v>
      </c>
      <c r="B2130" s="332">
        <v>12.53396</v>
      </c>
      <c r="C2130" t="s">
        <v>11562</v>
      </c>
    </row>
    <row r="2131" spans="1:3">
      <c r="A2131" s="345" t="s">
        <v>1207</v>
      </c>
      <c r="B2131" s="332">
        <v>8.4126999999999992</v>
      </c>
      <c r="C2131" t="s">
        <v>11563</v>
      </c>
    </row>
    <row r="2132" spans="1:3">
      <c r="A2132" s="345" t="s">
        <v>1208</v>
      </c>
      <c r="B2132" s="332">
        <v>8.9528300000000005</v>
      </c>
      <c r="C2132" t="s">
        <v>11564</v>
      </c>
    </row>
    <row r="2133" spans="1:3">
      <c r="A2133" s="345" t="s">
        <v>1209</v>
      </c>
      <c r="B2133" s="332">
        <v>12.53396</v>
      </c>
      <c r="C2133" t="s">
        <v>11565</v>
      </c>
    </row>
    <row r="2134" spans="1:3">
      <c r="A2134" s="345" t="s">
        <v>9855</v>
      </c>
      <c r="B2134" s="332">
        <v>50.480550000000001</v>
      </c>
      <c r="C2134" t="s">
        <v>11566</v>
      </c>
    </row>
    <row r="2135" spans="1:3">
      <c r="A2135" s="345" t="s">
        <v>1210</v>
      </c>
      <c r="B2135" s="332">
        <v>45.916809999999998</v>
      </c>
      <c r="C2135" t="s">
        <v>11567</v>
      </c>
    </row>
    <row r="2136" spans="1:3">
      <c r="A2136" s="345" t="s">
        <v>1211</v>
      </c>
      <c r="B2136" s="332">
        <v>52.94905</v>
      </c>
      <c r="C2136" t="s">
        <v>11568</v>
      </c>
    </row>
    <row r="2137" spans="1:3">
      <c r="A2137" s="345" t="s">
        <v>1212</v>
      </c>
      <c r="B2137" s="332">
        <v>52.94905</v>
      </c>
      <c r="C2137" t="s">
        <v>11569</v>
      </c>
    </row>
    <row r="2138" spans="1:3">
      <c r="A2138" s="345" t="s">
        <v>1213</v>
      </c>
      <c r="B2138" s="332">
        <v>35.222290000000001</v>
      </c>
      <c r="C2138" t="s">
        <v>11570</v>
      </c>
    </row>
    <row r="2139" spans="1:3">
      <c r="A2139" s="345" t="s">
        <v>18365</v>
      </c>
      <c r="B2139" s="332">
        <v>35.222290000000001</v>
      </c>
      <c r="C2139" t="s">
        <v>18366</v>
      </c>
    </row>
    <row r="2140" spans="1:3">
      <c r="A2140" s="345" t="s">
        <v>18367</v>
      </c>
      <c r="B2140" s="332">
        <v>16.924440000000001</v>
      </c>
      <c r="C2140" t="s">
        <v>18368</v>
      </c>
    </row>
    <row r="2141" spans="1:3">
      <c r="A2141" s="345" t="s">
        <v>1214</v>
      </c>
      <c r="B2141" s="332">
        <v>15.68595</v>
      </c>
      <c r="C2141" t="s">
        <v>11571</v>
      </c>
    </row>
    <row r="2142" spans="1:3">
      <c r="A2142" s="345" t="s">
        <v>1215</v>
      </c>
      <c r="B2142" s="332">
        <v>16.698450000000001</v>
      </c>
      <c r="C2142" t="s">
        <v>18369</v>
      </c>
    </row>
    <row r="2143" spans="1:3">
      <c r="A2143" s="345" t="s">
        <v>8340</v>
      </c>
      <c r="B2143" s="332">
        <v>19.771650000000001</v>
      </c>
      <c r="C2143" t="s">
        <v>11572</v>
      </c>
    </row>
    <row r="2144" spans="1:3">
      <c r="A2144" s="345" t="s">
        <v>1216</v>
      </c>
      <c r="B2144" s="332">
        <v>22.185590000000001</v>
      </c>
      <c r="C2144" t="s">
        <v>11573</v>
      </c>
    </row>
    <row r="2145" spans="1:3">
      <c r="A2145" s="345" t="s">
        <v>1217</v>
      </c>
      <c r="B2145" s="332">
        <v>8.0086600000000008</v>
      </c>
      <c r="C2145" t="s">
        <v>11574</v>
      </c>
    </row>
    <row r="2146" spans="1:3">
      <c r="A2146" s="345" t="s">
        <v>1218</v>
      </c>
      <c r="B2146" s="332">
        <v>9.3079800000000006</v>
      </c>
      <c r="C2146" t="s">
        <v>11575</v>
      </c>
    </row>
    <row r="2147" spans="1:3">
      <c r="A2147" s="345" t="s">
        <v>1219</v>
      </c>
      <c r="B2147" s="332">
        <v>12.53396</v>
      </c>
      <c r="C2147" t="s">
        <v>11576</v>
      </c>
    </row>
    <row r="2148" spans="1:3">
      <c r="A2148" s="345" t="s">
        <v>1220</v>
      </c>
      <c r="B2148" s="332">
        <v>8.4126999999999992</v>
      </c>
      <c r="C2148" t="s">
        <v>11577</v>
      </c>
    </row>
    <row r="2149" spans="1:3">
      <c r="A2149" s="345" t="s">
        <v>1221</v>
      </c>
      <c r="B2149" s="332">
        <v>3.6638600000000001</v>
      </c>
      <c r="C2149" t="s">
        <v>11578</v>
      </c>
    </row>
    <row r="2150" spans="1:3">
      <c r="A2150" s="345" t="s">
        <v>1222</v>
      </c>
      <c r="B2150" s="332">
        <v>3.8584499999999999</v>
      </c>
      <c r="C2150" t="s">
        <v>11579</v>
      </c>
    </row>
    <row r="2151" spans="1:3">
      <c r="A2151" s="345" t="s">
        <v>1223</v>
      </c>
      <c r="B2151" s="332">
        <v>3.9969399999999999</v>
      </c>
      <c r="C2151" t="s">
        <v>11580</v>
      </c>
    </row>
    <row r="2152" spans="1:3">
      <c r="A2152" s="345" t="s">
        <v>1224</v>
      </c>
      <c r="B2152" s="332">
        <v>4.9247800000000002</v>
      </c>
      <c r="C2152" t="s">
        <v>11581</v>
      </c>
    </row>
    <row r="2153" spans="1:3">
      <c r="A2153" s="345" t="s">
        <v>1225</v>
      </c>
      <c r="B2153" s="332">
        <v>3.90334</v>
      </c>
      <c r="C2153" t="s">
        <v>11582</v>
      </c>
    </row>
    <row r="2154" spans="1:3">
      <c r="A2154" s="345" t="s">
        <v>1226</v>
      </c>
      <c r="B2154" s="332">
        <v>4.3144499999999999</v>
      </c>
      <c r="C2154" t="s">
        <v>11583</v>
      </c>
    </row>
    <row r="2155" spans="1:3">
      <c r="A2155" s="345" t="s">
        <v>1227</v>
      </c>
      <c r="B2155" s="332">
        <v>4.9247800000000002</v>
      </c>
      <c r="C2155" t="s">
        <v>11584</v>
      </c>
    </row>
    <row r="2156" spans="1:3">
      <c r="A2156" s="345" t="s">
        <v>1228</v>
      </c>
      <c r="B2156" s="332">
        <v>4.1951999999999998</v>
      </c>
      <c r="C2156" t="s">
        <v>11585</v>
      </c>
    </row>
    <row r="2157" spans="1:3">
      <c r="A2157" s="345" t="s">
        <v>1229</v>
      </c>
      <c r="B2157" s="332">
        <v>4.0338500000000002</v>
      </c>
      <c r="C2157" t="s">
        <v>11586</v>
      </c>
    </row>
    <row r="2158" spans="1:3">
      <c r="A2158" s="345" t="s">
        <v>1230</v>
      </c>
      <c r="B2158" s="332">
        <v>4.55999</v>
      </c>
      <c r="C2158" t="s">
        <v>11587</v>
      </c>
    </row>
    <row r="2159" spans="1:3">
      <c r="A2159" s="345" t="s">
        <v>1231</v>
      </c>
      <c r="B2159" s="332">
        <v>5.1071999999999997</v>
      </c>
      <c r="C2159" t="s">
        <v>11581</v>
      </c>
    </row>
    <row r="2160" spans="1:3">
      <c r="A2160" s="345" t="s">
        <v>1232</v>
      </c>
      <c r="B2160" s="332">
        <v>0.66391999999999995</v>
      </c>
      <c r="C2160" t="s">
        <v>11588</v>
      </c>
    </row>
    <row r="2161" spans="1:3">
      <c r="A2161" s="345" t="s">
        <v>1233</v>
      </c>
      <c r="B2161" s="332">
        <v>4.52494</v>
      </c>
      <c r="C2161" t="s">
        <v>11589</v>
      </c>
    </row>
    <row r="2162" spans="1:3">
      <c r="A2162" s="345" t="s">
        <v>1234</v>
      </c>
      <c r="B2162" s="332">
        <v>5.1071999999999997</v>
      </c>
      <c r="C2162" t="s">
        <v>11590</v>
      </c>
    </row>
    <row r="2163" spans="1:3">
      <c r="A2163" s="345" t="s">
        <v>1235</v>
      </c>
      <c r="B2163" s="332">
        <v>9.5676699999999997</v>
      </c>
      <c r="C2163" t="s">
        <v>11591</v>
      </c>
    </row>
    <row r="2164" spans="1:3">
      <c r="A2164" s="345" t="s">
        <v>1236</v>
      </c>
      <c r="B2164" s="332">
        <v>11.25311</v>
      </c>
      <c r="C2164" t="s">
        <v>11592</v>
      </c>
    </row>
    <row r="2165" spans="1:3">
      <c r="A2165" s="345" t="s">
        <v>1237</v>
      </c>
      <c r="B2165" s="332">
        <v>55.23086</v>
      </c>
      <c r="C2165" t="s">
        <v>11593</v>
      </c>
    </row>
    <row r="2166" spans="1:3">
      <c r="A2166" s="345" t="s">
        <v>1238</v>
      </c>
      <c r="B2166" s="332">
        <v>55.586010000000002</v>
      </c>
      <c r="C2166" t="s">
        <v>11594</v>
      </c>
    </row>
    <row r="2167" spans="1:3">
      <c r="A2167" s="345" t="s">
        <v>1239</v>
      </c>
      <c r="B2167" s="332">
        <v>74.621309999999994</v>
      </c>
      <c r="C2167" t="s">
        <v>11595</v>
      </c>
    </row>
    <row r="2168" spans="1:3">
      <c r="A2168" s="345" t="s">
        <v>1240</v>
      </c>
      <c r="B2168" s="332">
        <v>81.728110000000001</v>
      </c>
      <c r="C2168" t="s">
        <v>11594</v>
      </c>
    </row>
    <row r="2169" spans="1:3">
      <c r="A2169" s="345" t="s">
        <v>8101</v>
      </c>
      <c r="B2169" s="332">
        <v>50.554650000000002</v>
      </c>
      <c r="C2169" t="s">
        <v>11596</v>
      </c>
    </row>
    <row r="2170" spans="1:3">
      <c r="A2170" s="345" t="s">
        <v>1241</v>
      </c>
      <c r="B2170" s="332">
        <v>74.648750000000007</v>
      </c>
      <c r="C2170" t="s">
        <v>11597</v>
      </c>
    </row>
    <row r="2171" spans="1:3">
      <c r="A2171" s="345" t="s">
        <v>8102</v>
      </c>
      <c r="B2171" s="332">
        <v>46.433059999999998</v>
      </c>
      <c r="C2171" t="s">
        <v>11596</v>
      </c>
    </row>
    <row r="2172" spans="1:3">
      <c r="A2172" s="345" t="s">
        <v>8103</v>
      </c>
      <c r="B2172" s="332">
        <v>55.368029999999997</v>
      </c>
      <c r="C2172" t="s">
        <v>11596</v>
      </c>
    </row>
    <row r="2173" spans="1:3">
      <c r="A2173" s="345" t="s">
        <v>1242</v>
      </c>
      <c r="B2173" s="332">
        <v>9.44116</v>
      </c>
      <c r="C2173" t="s">
        <v>11598</v>
      </c>
    </row>
    <row r="2174" spans="1:3">
      <c r="A2174" s="345" t="s">
        <v>7497</v>
      </c>
      <c r="B2174" s="332">
        <v>9.9725800000000007</v>
      </c>
      <c r="C2174" t="s">
        <v>11599</v>
      </c>
    </row>
    <row r="2175" spans="1:3">
      <c r="A2175" s="345" t="s">
        <v>7498</v>
      </c>
      <c r="B2175" s="332">
        <v>11.73076</v>
      </c>
      <c r="C2175" t="s">
        <v>11600</v>
      </c>
    </row>
    <row r="2176" spans="1:3">
      <c r="A2176" s="345" t="s">
        <v>1243</v>
      </c>
      <c r="B2176" s="332">
        <v>15.673080000000001</v>
      </c>
      <c r="C2176" t="s">
        <v>11601</v>
      </c>
    </row>
    <row r="2177" spans="1:3">
      <c r="A2177" s="345" t="s">
        <v>1244</v>
      </c>
      <c r="B2177" s="332">
        <v>8.7552000000000003</v>
      </c>
      <c r="C2177" t="s">
        <v>11602</v>
      </c>
    </row>
    <row r="2178" spans="1:3">
      <c r="A2178" s="345" t="s">
        <v>1245</v>
      </c>
      <c r="B2178" s="332">
        <v>8.7552000000000003</v>
      </c>
      <c r="C2178" t="s">
        <v>11603</v>
      </c>
    </row>
    <row r="2179" spans="1:3">
      <c r="A2179" s="345" t="s">
        <v>1246</v>
      </c>
      <c r="B2179" s="332">
        <v>7.2595000000000001</v>
      </c>
      <c r="C2179" t="s">
        <v>11604</v>
      </c>
    </row>
    <row r="2180" spans="1:3">
      <c r="A2180" s="345" t="s">
        <v>1247</v>
      </c>
      <c r="B2180" s="332">
        <v>11.819509999999999</v>
      </c>
      <c r="C2180" t="s">
        <v>11605</v>
      </c>
    </row>
    <row r="2181" spans="1:3">
      <c r="A2181" s="345" t="s">
        <v>1248</v>
      </c>
      <c r="B2181" s="332">
        <v>10.06706</v>
      </c>
      <c r="C2181" t="s">
        <v>11606</v>
      </c>
    </row>
    <row r="2182" spans="1:3">
      <c r="A2182" s="345" t="s">
        <v>1249</v>
      </c>
      <c r="B2182" s="332">
        <v>6.5242899999999997</v>
      </c>
      <c r="C2182" t="s">
        <v>11606</v>
      </c>
    </row>
    <row r="2183" spans="1:3">
      <c r="A2183" s="345" t="s">
        <v>1250</v>
      </c>
      <c r="B2183" s="332">
        <v>3.95851</v>
      </c>
      <c r="C2183" t="s">
        <v>11607</v>
      </c>
    </row>
    <row r="2184" spans="1:3">
      <c r="A2184" s="345" t="s">
        <v>1251</v>
      </c>
      <c r="B2184" s="332">
        <v>3.5045199999999999</v>
      </c>
      <c r="C2184" t="s">
        <v>11608</v>
      </c>
    </row>
    <row r="2185" spans="1:3">
      <c r="A2185" s="345" t="s">
        <v>1252</v>
      </c>
      <c r="B2185" s="332">
        <v>4.2271299999999998</v>
      </c>
      <c r="C2185" t="s">
        <v>11609</v>
      </c>
    </row>
    <row r="2186" spans="1:3">
      <c r="A2186" s="345" t="s">
        <v>1253</v>
      </c>
      <c r="B2186" s="332">
        <v>6.7922799999999999</v>
      </c>
      <c r="C2186" t="s">
        <v>11605</v>
      </c>
    </row>
    <row r="2187" spans="1:3">
      <c r="A2187" s="345" t="s">
        <v>1254</v>
      </c>
      <c r="B2187" s="332">
        <v>6.6646200000000002</v>
      </c>
      <c r="C2187" t="s">
        <v>11610</v>
      </c>
    </row>
    <row r="2188" spans="1:3">
      <c r="A2188" s="345" t="s">
        <v>1255</v>
      </c>
      <c r="B2188" s="332">
        <v>6.6646200000000002</v>
      </c>
      <c r="C2188" t="s">
        <v>11611</v>
      </c>
    </row>
    <row r="2189" spans="1:3">
      <c r="A2189" s="345" t="s">
        <v>17143</v>
      </c>
      <c r="B2189" s="332">
        <v>29.242100000000001</v>
      </c>
      <c r="C2189" t="s">
        <v>18370</v>
      </c>
    </row>
    <row r="2190" spans="1:3">
      <c r="A2190" s="345" t="s">
        <v>17648</v>
      </c>
      <c r="B2190" s="332">
        <v>29.242100000000001</v>
      </c>
      <c r="C2190" t="s">
        <v>17649</v>
      </c>
    </row>
    <row r="2191" spans="1:3">
      <c r="A2191" s="345" t="s">
        <v>18371</v>
      </c>
      <c r="B2191" s="332">
        <v>97.567639999999997</v>
      </c>
      <c r="C2191" t="s">
        <v>18372</v>
      </c>
    </row>
    <row r="2192" spans="1:3">
      <c r="A2192" s="345" t="s">
        <v>1256</v>
      </c>
      <c r="B2192" s="332">
        <v>20.425820000000002</v>
      </c>
      <c r="C2192" t="s">
        <v>11612</v>
      </c>
    </row>
    <row r="2193" spans="1:3">
      <c r="A2193" s="345" t="s">
        <v>1257</v>
      </c>
      <c r="B2193" s="332">
        <v>12.25224</v>
      </c>
      <c r="C2193" t="s">
        <v>11613</v>
      </c>
    </row>
    <row r="2194" spans="1:3">
      <c r="A2194" s="345" t="s">
        <v>1258</v>
      </c>
      <c r="B2194" s="332">
        <v>11.86647</v>
      </c>
      <c r="C2194" t="s">
        <v>11614</v>
      </c>
    </row>
    <row r="2195" spans="1:3">
      <c r="A2195" s="345" t="s">
        <v>1259</v>
      </c>
      <c r="B2195" s="332">
        <v>11.435549999999999</v>
      </c>
      <c r="C2195" t="s">
        <v>18373</v>
      </c>
    </row>
    <row r="2196" spans="1:3">
      <c r="A2196" s="345" t="s">
        <v>1260</v>
      </c>
      <c r="B2196" s="332">
        <v>3.5427599999999999</v>
      </c>
      <c r="C2196" t="s">
        <v>11615</v>
      </c>
    </row>
    <row r="2197" spans="1:3">
      <c r="A2197" s="345" t="s">
        <v>9856</v>
      </c>
      <c r="B2197" s="332">
        <v>2.6859899999999999</v>
      </c>
      <c r="C2197" t="s">
        <v>11616</v>
      </c>
    </row>
    <row r="2198" spans="1:3">
      <c r="A2198" s="345" t="s">
        <v>8104</v>
      </c>
      <c r="B2198" s="332">
        <v>17.495280000000001</v>
      </c>
      <c r="C2198" t="s">
        <v>11616</v>
      </c>
    </row>
    <row r="2199" spans="1:3">
      <c r="A2199" s="345" t="s">
        <v>1261</v>
      </c>
      <c r="B2199" s="332">
        <v>23.76568</v>
      </c>
      <c r="C2199" t="s">
        <v>11617</v>
      </c>
    </row>
    <row r="2200" spans="1:3">
      <c r="A2200" s="345" t="s">
        <v>1262</v>
      </c>
      <c r="B2200" s="332">
        <v>12.25224</v>
      </c>
      <c r="C2200" t="s">
        <v>11618</v>
      </c>
    </row>
    <row r="2201" spans="1:3">
      <c r="A2201" s="345" t="s">
        <v>17144</v>
      </c>
      <c r="B2201" s="332">
        <v>4.3682600000000003</v>
      </c>
      <c r="C2201" t="s">
        <v>17145</v>
      </c>
    </row>
    <row r="2202" spans="1:3">
      <c r="A2202" s="345" t="s">
        <v>1263</v>
      </c>
      <c r="B2202" s="332">
        <v>12.25224</v>
      </c>
      <c r="C2202" t="s">
        <v>11619</v>
      </c>
    </row>
    <row r="2203" spans="1:3">
      <c r="A2203" s="345" t="s">
        <v>9403</v>
      </c>
      <c r="B2203" s="332">
        <v>47.528300000000002</v>
      </c>
      <c r="C2203" t="s">
        <v>11620</v>
      </c>
    </row>
    <row r="2204" spans="1:3">
      <c r="A2204" s="345" t="s">
        <v>6812</v>
      </c>
      <c r="B2204" s="332">
        <v>4.6114499999999996</v>
      </c>
      <c r="C2204" t="s">
        <v>11619</v>
      </c>
    </row>
    <row r="2205" spans="1:3">
      <c r="A2205" s="345" t="s">
        <v>8105</v>
      </c>
      <c r="B2205" s="332">
        <v>45.453090000000003</v>
      </c>
      <c r="C2205" t="s">
        <v>11621</v>
      </c>
    </row>
    <row r="2206" spans="1:3">
      <c r="A2206" s="345" t="s">
        <v>1264</v>
      </c>
      <c r="B2206" s="332">
        <v>45.886110000000002</v>
      </c>
      <c r="C2206" t="s">
        <v>11622</v>
      </c>
    </row>
    <row r="2207" spans="1:3">
      <c r="A2207" s="345" t="s">
        <v>1265</v>
      </c>
      <c r="B2207" s="332">
        <v>21.797190000000001</v>
      </c>
      <c r="C2207" t="s">
        <v>11623</v>
      </c>
    </row>
    <row r="2208" spans="1:3">
      <c r="A2208" s="345" t="s">
        <v>1266</v>
      </c>
      <c r="B2208" s="332">
        <v>10.579179999999999</v>
      </c>
      <c r="C2208" t="s">
        <v>18374</v>
      </c>
    </row>
    <row r="2209" spans="1:3">
      <c r="A2209" s="345" t="s">
        <v>1267</v>
      </c>
      <c r="B2209" s="332">
        <v>78.421270000000007</v>
      </c>
      <c r="C2209" t="s">
        <v>18375</v>
      </c>
    </row>
    <row r="2210" spans="1:3">
      <c r="A2210" s="345" t="s">
        <v>17146</v>
      </c>
      <c r="B2210" s="332">
        <v>29.630600000000001</v>
      </c>
      <c r="C2210" t="s">
        <v>17147</v>
      </c>
    </row>
    <row r="2211" spans="1:3">
      <c r="A2211" s="345" t="s">
        <v>1268</v>
      </c>
      <c r="B2211" s="332">
        <v>2.8665699999999998</v>
      </c>
      <c r="C2211" t="s">
        <v>11624</v>
      </c>
    </row>
    <row r="2212" spans="1:3">
      <c r="A2212" s="345" t="s">
        <v>1269</v>
      </c>
      <c r="B2212" s="332">
        <v>2.8149199999999999</v>
      </c>
      <c r="C2212" t="s">
        <v>11625</v>
      </c>
    </row>
    <row r="2213" spans="1:3">
      <c r="A2213" s="345" t="s">
        <v>1270</v>
      </c>
      <c r="B2213" s="332">
        <v>8.0985399999999998</v>
      </c>
      <c r="C2213" t="s">
        <v>18376</v>
      </c>
    </row>
    <row r="2214" spans="1:3">
      <c r="A2214" s="345" t="s">
        <v>1271</v>
      </c>
      <c r="B2214" s="332">
        <v>6.4848499999999998</v>
      </c>
      <c r="C2214" t="s">
        <v>11626</v>
      </c>
    </row>
    <row r="2215" spans="1:3">
      <c r="A2215" s="345" t="s">
        <v>7499</v>
      </c>
      <c r="B2215" s="332">
        <v>7.3785600000000002</v>
      </c>
      <c r="C2215" t="s">
        <v>11627</v>
      </c>
    </row>
    <row r="2216" spans="1:3">
      <c r="A2216" s="345" t="s">
        <v>7500</v>
      </c>
      <c r="B2216" s="332">
        <v>8.4450099999999999</v>
      </c>
      <c r="C2216" t="s">
        <v>11628</v>
      </c>
    </row>
    <row r="2217" spans="1:3">
      <c r="A2217" s="345" t="s">
        <v>9857</v>
      </c>
      <c r="B2217" s="332">
        <v>0</v>
      </c>
      <c r="C2217" t="s">
        <v>11629</v>
      </c>
    </row>
    <row r="2218" spans="1:3">
      <c r="A2218" s="345" t="s">
        <v>1272</v>
      </c>
      <c r="B2218" s="332">
        <v>20.249230000000001</v>
      </c>
      <c r="C2218" t="s">
        <v>11630</v>
      </c>
    </row>
    <row r="2219" spans="1:3">
      <c r="A2219" s="345" t="s">
        <v>17148</v>
      </c>
      <c r="B2219" s="332">
        <v>0</v>
      </c>
      <c r="C2219" t="s">
        <v>17149</v>
      </c>
    </row>
    <row r="2220" spans="1:3">
      <c r="A2220" s="345" t="s">
        <v>8905</v>
      </c>
      <c r="B2220" s="332">
        <v>72.113879999999995</v>
      </c>
      <c r="C2220" t="s">
        <v>11631</v>
      </c>
    </row>
    <row r="2221" spans="1:3">
      <c r="A2221" s="345" t="s">
        <v>1273</v>
      </c>
      <c r="B2221" s="332">
        <v>35.525649999999999</v>
      </c>
      <c r="C2221" t="s">
        <v>11632</v>
      </c>
    </row>
    <row r="2222" spans="1:3">
      <c r="A2222" s="345" t="s">
        <v>1274</v>
      </c>
      <c r="B2222" s="332">
        <v>38.090209999999999</v>
      </c>
      <c r="C2222" t="s">
        <v>11633</v>
      </c>
    </row>
    <row r="2223" spans="1:3">
      <c r="A2223" s="345" t="s">
        <v>1275</v>
      </c>
      <c r="B2223" s="332">
        <v>35.525649999999999</v>
      </c>
      <c r="C2223" t="s">
        <v>11634</v>
      </c>
    </row>
    <row r="2224" spans="1:3">
      <c r="A2224" s="345" t="s">
        <v>1276</v>
      </c>
      <c r="B2224" s="332">
        <v>38.090209999999999</v>
      </c>
      <c r="C2224" t="s">
        <v>11635</v>
      </c>
    </row>
    <row r="2225" spans="1:3">
      <c r="A2225" s="345" t="s">
        <v>1277</v>
      </c>
      <c r="B2225" s="332">
        <v>14.08127</v>
      </c>
      <c r="C2225" t="s">
        <v>11636</v>
      </c>
    </row>
    <row r="2226" spans="1:3">
      <c r="A2226" s="345" t="s">
        <v>1278</v>
      </c>
      <c r="B2226" s="332">
        <v>15.83229</v>
      </c>
      <c r="C2226" t="s">
        <v>11637</v>
      </c>
    </row>
    <row r="2227" spans="1:3">
      <c r="A2227" s="345" t="s">
        <v>1279</v>
      </c>
      <c r="B2227" s="332">
        <v>51.102640000000001</v>
      </c>
      <c r="C2227" t="s">
        <v>11638</v>
      </c>
    </row>
    <row r="2228" spans="1:3">
      <c r="A2228" s="345" t="s">
        <v>17150</v>
      </c>
      <c r="B2228" s="332">
        <v>19.983599999999999</v>
      </c>
      <c r="C2228" t="s">
        <v>17151</v>
      </c>
    </row>
    <row r="2229" spans="1:3">
      <c r="A2229" s="345" t="s">
        <v>17152</v>
      </c>
      <c r="B2229" s="332">
        <v>19.983599999999999</v>
      </c>
      <c r="C2229" t="s">
        <v>17153</v>
      </c>
    </row>
    <row r="2230" spans="1:3">
      <c r="A2230" s="345" t="s">
        <v>1280</v>
      </c>
      <c r="B2230" s="332">
        <v>10.79172</v>
      </c>
      <c r="C2230" t="s">
        <v>11639</v>
      </c>
    </row>
    <row r="2231" spans="1:3">
      <c r="A2231" s="345" t="s">
        <v>9404</v>
      </c>
      <c r="B2231" s="332">
        <v>43.92548</v>
      </c>
      <c r="C2231" t="s">
        <v>18377</v>
      </c>
    </row>
    <row r="2232" spans="1:3">
      <c r="A2232" s="345" t="s">
        <v>7501</v>
      </c>
      <c r="B2232" s="332">
        <v>46.097540000000002</v>
      </c>
      <c r="C2232" t="s">
        <v>11640</v>
      </c>
    </row>
    <row r="2233" spans="1:3">
      <c r="A2233" s="345" t="s">
        <v>17154</v>
      </c>
      <c r="B2233" s="332">
        <v>115.23508</v>
      </c>
      <c r="C2233" t="s">
        <v>17155</v>
      </c>
    </row>
    <row r="2234" spans="1:3">
      <c r="A2234" s="345" t="s">
        <v>8106</v>
      </c>
      <c r="B2234" s="332">
        <v>129.35534999999999</v>
      </c>
      <c r="C2234" t="s">
        <v>11641</v>
      </c>
    </row>
    <row r="2235" spans="1:3">
      <c r="A2235" s="345" t="s">
        <v>9858</v>
      </c>
      <c r="B2235" s="332">
        <v>71.475390000000004</v>
      </c>
      <c r="C2235" t="s">
        <v>11642</v>
      </c>
    </row>
    <row r="2236" spans="1:3">
      <c r="A2236" s="345" t="s">
        <v>9859</v>
      </c>
      <c r="B2236" s="332">
        <v>84.763940000000005</v>
      </c>
      <c r="C2236" t="s">
        <v>11643</v>
      </c>
    </row>
    <row r="2237" spans="1:3">
      <c r="A2237" s="345" t="s">
        <v>18378</v>
      </c>
      <c r="B2237" s="332">
        <v>48.356940000000002</v>
      </c>
      <c r="C2237" t="s">
        <v>18379</v>
      </c>
    </row>
    <row r="2238" spans="1:3">
      <c r="A2238" s="345" t="s">
        <v>18380</v>
      </c>
      <c r="B2238" s="332">
        <v>48.356940000000002</v>
      </c>
      <c r="C2238" t="s">
        <v>18381</v>
      </c>
    </row>
    <row r="2239" spans="1:3">
      <c r="A2239" s="345" t="s">
        <v>18382</v>
      </c>
      <c r="B2239" s="332">
        <v>52.449280000000002</v>
      </c>
      <c r="C2239" t="s">
        <v>18383</v>
      </c>
    </row>
    <row r="2240" spans="1:3">
      <c r="A2240" s="345" t="s">
        <v>18384</v>
      </c>
      <c r="B2240" s="332">
        <v>76.873800000000003</v>
      </c>
      <c r="C2240" t="s">
        <v>18385</v>
      </c>
    </row>
    <row r="2241" spans="1:3">
      <c r="A2241" s="345" t="s">
        <v>18386</v>
      </c>
      <c r="B2241" s="332">
        <v>76.537099999999995</v>
      </c>
      <c r="C2241" t="s">
        <v>18387</v>
      </c>
    </row>
    <row r="2242" spans="1:3">
      <c r="A2242" s="345" t="s">
        <v>8107</v>
      </c>
      <c r="B2242" s="332">
        <v>108.45905</v>
      </c>
      <c r="C2242" t="s">
        <v>11644</v>
      </c>
    </row>
    <row r="2243" spans="1:3">
      <c r="A2243" s="345" t="s">
        <v>9405</v>
      </c>
      <c r="B2243" s="332">
        <v>86.179259999999999</v>
      </c>
      <c r="C2243" t="s">
        <v>11645</v>
      </c>
    </row>
    <row r="2244" spans="1:3">
      <c r="A2244" s="345" t="s">
        <v>9406</v>
      </c>
      <c r="B2244" s="332">
        <v>99.062920000000005</v>
      </c>
      <c r="C2244" t="s">
        <v>11646</v>
      </c>
    </row>
    <row r="2245" spans="1:3">
      <c r="A2245" s="345" t="s">
        <v>1281</v>
      </c>
      <c r="B2245" s="332">
        <v>115.55092999999999</v>
      </c>
      <c r="C2245" t="s">
        <v>18388</v>
      </c>
    </row>
    <row r="2246" spans="1:3">
      <c r="A2246" s="345" t="s">
        <v>9407</v>
      </c>
      <c r="B2246" s="332">
        <v>155.9297</v>
      </c>
      <c r="C2246" t="s">
        <v>11647</v>
      </c>
    </row>
    <row r="2247" spans="1:3">
      <c r="A2247" s="345" t="s">
        <v>1282</v>
      </c>
      <c r="B2247" s="332">
        <v>120.37044</v>
      </c>
      <c r="C2247" t="s">
        <v>18389</v>
      </c>
    </row>
    <row r="2248" spans="1:3">
      <c r="A2248" s="345" t="s">
        <v>9408</v>
      </c>
      <c r="B2248" s="332">
        <v>122.43795</v>
      </c>
      <c r="C2248" t="s">
        <v>11648</v>
      </c>
    </row>
    <row r="2249" spans="1:3">
      <c r="A2249" s="345" t="s">
        <v>1283</v>
      </c>
      <c r="B2249" s="332">
        <v>127.43980000000001</v>
      </c>
      <c r="C2249" t="s">
        <v>11649</v>
      </c>
    </row>
    <row r="2250" spans="1:3">
      <c r="A2250" s="345" t="s">
        <v>17156</v>
      </c>
      <c r="B2250" s="332">
        <v>120.58783</v>
      </c>
      <c r="C2250" t="s">
        <v>17157</v>
      </c>
    </row>
    <row r="2251" spans="1:3">
      <c r="A2251" s="345" t="s">
        <v>17158</v>
      </c>
      <c r="B2251" s="332">
        <v>138.81462999999999</v>
      </c>
      <c r="C2251" t="s">
        <v>11649</v>
      </c>
    </row>
    <row r="2252" spans="1:3">
      <c r="A2252" s="345" t="s">
        <v>7095</v>
      </c>
      <c r="B2252" s="332">
        <v>13.027760000000001</v>
      </c>
      <c r="C2252" t="s">
        <v>11650</v>
      </c>
    </row>
    <row r="2253" spans="1:3">
      <c r="A2253" s="345" t="s">
        <v>7094</v>
      </c>
      <c r="B2253" s="332">
        <v>14.278969999999999</v>
      </c>
      <c r="C2253" t="s">
        <v>11651</v>
      </c>
    </row>
    <row r="2254" spans="1:3">
      <c r="A2254" s="345" t="s">
        <v>7163</v>
      </c>
      <c r="B2254" s="332">
        <v>125.6384</v>
      </c>
      <c r="C2254" t="s">
        <v>11652</v>
      </c>
    </row>
    <row r="2255" spans="1:3">
      <c r="A2255" s="345" t="s">
        <v>1284</v>
      </c>
      <c r="B2255" s="332">
        <v>86.955960000000005</v>
      </c>
      <c r="C2255" t="s">
        <v>11653</v>
      </c>
    </row>
    <row r="2256" spans="1:3">
      <c r="A2256" s="345" t="s">
        <v>1285</v>
      </c>
      <c r="B2256" s="332">
        <v>33.663939999999997</v>
      </c>
      <c r="C2256" t="s">
        <v>11654</v>
      </c>
    </row>
    <row r="2257" spans="1:3">
      <c r="A2257" s="345" t="s">
        <v>1286</v>
      </c>
      <c r="B2257" s="332">
        <v>15.926</v>
      </c>
      <c r="C2257" t="s">
        <v>11655</v>
      </c>
    </row>
    <row r="2258" spans="1:3">
      <c r="A2258" s="345" t="s">
        <v>1287</v>
      </c>
      <c r="B2258" s="332">
        <v>19.447939999999999</v>
      </c>
      <c r="C2258" t="s">
        <v>11656</v>
      </c>
    </row>
    <row r="2259" spans="1:3">
      <c r="A2259" s="345" t="s">
        <v>1288</v>
      </c>
      <c r="B2259" s="332">
        <v>18.395620000000001</v>
      </c>
      <c r="C2259" t="s">
        <v>11657</v>
      </c>
    </row>
    <row r="2260" spans="1:3">
      <c r="A2260" s="345" t="s">
        <v>1289</v>
      </c>
      <c r="B2260" s="332">
        <v>11.607150000000001</v>
      </c>
      <c r="C2260" t="s">
        <v>11658</v>
      </c>
    </row>
    <row r="2261" spans="1:3">
      <c r="A2261" s="345" t="s">
        <v>1290</v>
      </c>
      <c r="B2261" s="332">
        <v>11.4551</v>
      </c>
      <c r="C2261" t="s">
        <v>11659</v>
      </c>
    </row>
    <row r="2262" spans="1:3">
      <c r="A2262" s="345" t="s">
        <v>1291</v>
      </c>
      <c r="B2262" s="332">
        <v>16.747029999999999</v>
      </c>
      <c r="C2262" t="s">
        <v>11660</v>
      </c>
    </row>
    <row r="2263" spans="1:3">
      <c r="A2263" s="345" t="s">
        <v>1292</v>
      </c>
      <c r="B2263" s="332">
        <v>9.3908900000000006</v>
      </c>
      <c r="C2263" t="s">
        <v>11661</v>
      </c>
    </row>
    <row r="2264" spans="1:3">
      <c r="A2264" s="345" t="s">
        <v>1293</v>
      </c>
      <c r="B2264" s="332">
        <v>9.9819300000000002</v>
      </c>
      <c r="C2264" t="s">
        <v>11662</v>
      </c>
    </row>
    <row r="2265" spans="1:3">
      <c r="A2265" s="345" t="s">
        <v>8906</v>
      </c>
      <c r="B2265" s="332">
        <v>47.500050000000002</v>
      </c>
      <c r="C2265" t="s">
        <v>18390</v>
      </c>
    </row>
    <row r="2266" spans="1:3">
      <c r="A2266" s="345" t="s">
        <v>1294</v>
      </c>
      <c r="B2266" s="332">
        <v>19.693470000000001</v>
      </c>
      <c r="C2266" t="s">
        <v>11663</v>
      </c>
    </row>
    <row r="2267" spans="1:3">
      <c r="A2267" s="345" t="s">
        <v>1295</v>
      </c>
      <c r="B2267" s="332">
        <v>18.442329999999998</v>
      </c>
      <c r="C2267" t="s">
        <v>18391</v>
      </c>
    </row>
    <row r="2268" spans="1:3">
      <c r="A2268" s="345" t="s">
        <v>7092</v>
      </c>
      <c r="B2268" s="332">
        <v>38.305109999999999</v>
      </c>
      <c r="C2268" t="s">
        <v>11664</v>
      </c>
    </row>
    <row r="2269" spans="1:3">
      <c r="A2269" s="345" t="s">
        <v>7164</v>
      </c>
      <c r="B2269" s="332">
        <v>60.936929999999997</v>
      </c>
      <c r="C2269" t="s">
        <v>11665</v>
      </c>
    </row>
    <row r="2270" spans="1:3">
      <c r="A2270" s="345" t="s">
        <v>7165</v>
      </c>
      <c r="B2270" s="332">
        <v>60.936929999999997</v>
      </c>
      <c r="C2270" t="s">
        <v>18392</v>
      </c>
    </row>
    <row r="2271" spans="1:3">
      <c r="A2271" s="345" t="s">
        <v>7166</v>
      </c>
      <c r="B2271" s="332">
        <v>70.818610000000007</v>
      </c>
      <c r="C2271" t="s">
        <v>11666</v>
      </c>
    </row>
    <row r="2272" spans="1:3">
      <c r="A2272" s="345" t="s">
        <v>9409</v>
      </c>
      <c r="B2272" s="332">
        <v>69.995130000000003</v>
      </c>
      <c r="C2272" t="s">
        <v>18392</v>
      </c>
    </row>
    <row r="2273" spans="1:3">
      <c r="A2273" s="345" t="s">
        <v>7167</v>
      </c>
      <c r="B2273" s="332">
        <v>79.876800000000003</v>
      </c>
      <c r="C2273" t="s">
        <v>11666</v>
      </c>
    </row>
    <row r="2274" spans="1:3">
      <c r="A2274" s="345" t="s">
        <v>6969</v>
      </c>
      <c r="B2274" s="332">
        <v>109.97126</v>
      </c>
      <c r="C2274" t="s">
        <v>11667</v>
      </c>
    </row>
    <row r="2275" spans="1:3">
      <c r="A2275" s="345" t="s">
        <v>1296</v>
      </c>
      <c r="B2275" s="332">
        <v>90.974519999999998</v>
      </c>
      <c r="C2275" t="s">
        <v>18393</v>
      </c>
    </row>
    <row r="2276" spans="1:3">
      <c r="A2276" s="345" t="s">
        <v>7116</v>
      </c>
      <c r="B2276" s="332">
        <v>40.23621</v>
      </c>
      <c r="C2276" t="s">
        <v>18394</v>
      </c>
    </row>
    <row r="2277" spans="1:3">
      <c r="A2277" s="345" t="s">
        <v>1297</v>
      </c>
      <c r="B2277" s="332">
        <v>21.595469999999999</v>
      </c>
      <c r="C2277" t="s">
        <v>18395</v>
      </c>
    </row>
    <row r="2278" spans="1:3">
      <c r="A2278" s="345" t="s">
        <v>1298</v>
      </c>
      <c r="B2278" s="332">
        <v>33.663939999999997</v>
      </c>
      <c r="C2278" t="s">
        <v>18396</v>
      </c>
    </row>
    <row r="2279" spans="1:3">
      <c r="A2279" s="345" t="s">
        <v>1299</v>
      </c>
      <c r="B2279" s="332">
        <v>15.926</v>
      </c>
      <c r="C2279" t="s">
        <v>11668</v>
      </c>
    </row>
    <row r="2280" spans="1:3">
      <c r="A2280" s="345" t="s">
        <v>1300</v>
      </c>
      <c r="B2280" s="332">
        <v>16.72071</v>
      </c>
      <c r="C2280" t="s">
        <v>11669</v>
      </c>
    </row>
    <row r="2281" spans="1:3">
      <c r="A2281" s="345" t="s">
        <v>1301</v>
      </c>
      <c r="B2281" s="332">
        <v>22.39836</v>
      </c>
      <c r="C2281" t="s">
        <v>11670</v>
      </c>
    </row>
    <row r="2282" spans="1:3">
      <c r="A2282" s="345" t="s">
        <v>1302</v>
      </c>
      <c r="B2282" s="332">
        <v>15.926</v>
      </c>
      <c r="C2282" t="s">
        <v>11671</v>
      </c>
    </row>
    <row r="2283" spans="1:3">
      <c r="A2283" s="345" t="s">
        <v>7114</v>
      </c>
      <c r="B2283" s="332">
        <v>17.351140000000001</v>
      </c>
      <c r="C2283" t="s">
        <v>11672</v>
      </c>
    </row>
    <row r="2284" spans="1:3">
      <c r="A2284" s="345" t="s">
        <v>7115</v>
      </c>
      <c r="B2284" s="332">
        <v>20.17577</v>
      </c>
      <c r="C2284" t="s">
        <v>11673</v>
      </c>
    </row>
    <row r="2285" spans="1:3">
      <c r="A2285" s="345" t="s">
        <v>1303</v>
      </c>
      <c r="B2285" s="332">
        <v>58.396940000000001</v>
      </c>
      <c r="C2285" t="s">
        <v>18397</v>
      </c>
    </row>
    <row r="2286" spans="1:3">
      <c r="A2286" s="345" t="s">
        <v>8108</v>
      </c>
      <c r="B2286" s="332">
        <v>84.968720000000005</v>
      </c>
      <c r="C2286" t="s">
        <v>11674</v>
      </c>
    </row>
    <row r="2287" spans="1:3">
      <c r="A2287" s="345" t="s">
        <v>17159</v>
      </c>
      <c r="B2287" s="332">
        <v>20.455200000000001</v>
      </c>
      <c r="C2287" t="s">
        <v>17160</v>
      </c>
    </row>
    <row r="2288" spans="1:3">
      <c r="A2288" s="345" t="s">
        <v>17161</v>
      </c>
      <c r="B2288" s="332">
        <v>52.264780000000002</v>
      </c>
      <c r="C2288" t="s">
        <v>17162</v>
      </c>
    </row>
    <row r="2289" spans="1:3">
      <c r="A2289" s="345" t="s">
        <v>1304</v>
      </c>
      <c r="B2289" s="332">
        <v>19.447939999999999</v>
      </c>
      <c r="C2289" t="s">
        <v>18398</v>
      </c>
    </row>
    <row r="2290" spans="1:3">
      <c r="A2290" s="345" t="s">
        <v>1305</v>
      </c>
      <c r="B2290" s="332">
        <v>18.395620000000001</v>
      </c>
      <c r="C2290" t="s">
        <v>11675</v>
      </c>
    </row>
    <row r="2291" spans="1:3">
      <c r="A2291" s="345" t="s">
        <v>1306</v>
      </c>
      <c r="B2291" s="332">
        <v>39.48124</v>
      </c>
      <c r="C2291" t="s">
        <v>18399</v>
      </c>
    </row>
    <row r="2292" spans="1:3">
      <c r="A2292" s="345" t="s">
        <v>1307</v>
      </c>
      <c r="B2292" s="332">
        <v>39.48124</v>
      </c>
      <c r="C2292" t="s">
        <v>18400</v>
      </c>
    </row>
    <row r="2293" spans="1:3">
      <c r="A2293" s="345" t="s">
        <v>1308</v>
      </c>
      <c r="B2293" s="332">
        <v>37.28783</v>
      </c>
      <c r="C2293" t="s">
        <v>18401</v>
      </c>
    </row>
    <row r="2294" spans="1:3">
      <c r="A2294" s="345" t="s">
        <v>7168</v>
      </c>
      <c r="B2294" s="332">
        <v>48.412770000000002</v>
      </c>
      <c r="C2294" t="s">
        <v>11676</v>
      </c>
    </row>
    <row r="2295" spans="1:3">
      <c r="A2295" s="345" t="s">
        <v>1309</v>
      </c>
      <c r="B2295" s="332">
        <v>57.25947</v>
      </c>
      <c r="C2295" t="s">
        <v>18402</v>
      </c>
    </row>
    <row r="2296" spans="1:3">
      <c r="A2296" s="345" t="s">
        <v>7169</v>
      </c>
      <c r="B2296" s="332">
        <v>55.671930000000003</v>
      </c>
      <c r="C2296" t="s">
        <v>11677</v>
      </c>
    </row>
    <row r="2297" spans="1:3">
      <c r="A2297" s="345" t="s">
        <v>6813</v>
      </c>
      <c r="B2297" s="332">
        <v>22.754960000000001</v>
      </c>
      <c r="C2297" t="s">
        <v>11678</v>
      </c>
    </row>
    <row r="2298" spans="1:3">
      <c r="A2298" s="345" t="s">
        <v>1310</v>
      </c>
      <c r="B2298" s="332">
        <v>38.316699999999997</v>
      </c>
      <c r="C2298" t="s">
        <v>18403</v>
      </c>
    </row>
    <row r="2299" spans="1:3">
      <c r="A2299" s="345" t="s">
        <v>1311</v>
      </c>
      <c r="B2299" s="332">
        <v>11.4551</v>
      </c>
      <c r="C2299" t="s">
        <v>11679</v>
      </c>
    </row>
    <row r="2300" spans="1:3">
      <c r="A2300" s="345" t="s">
        <v>1312</v>
      </c>
      <c r="B2300" s="332">
        <v>11.4551</v>
      </c>
      <c r="C2300" t="s">
        <v>11680</v>
      </c>
    </row>
    <row r="2301" spans="1:3">
      <c r="A2301" s="345" t="s">
        <v>1313</v>
      </c>
      <c r="B2301" s="332">
        <v>18.278210000000001</v>
      </c>
      <c r="C2301" t="s">
        <v>18404</v>
      </c>
    </row>
    <row r="2302" spans="1:3">
      <c r="A2302" s="345" t="s">
        <v>1314</v>
      </c>
      <c r="B2302" s="332">
        <v>9.3908900000000006</v>
      </c>
      <c r="C2302" t="s">
        <v>11681</v>
      </c>
    </row>
    <row r="2303" spans="1:3">
      <c r="A2303" s="345" t="s">
        <v>1315</v>
      </c>
      <c r="B2303" s="332">
        <v>10.01695</v>
      </c>
      <c r="C2303" t="s">
        <v>11682</v>
      </c>
    </row>
    <row r="2304" spans="1:3">
      <c r="A2304" s="345" t="s">
        <v>1316</v>
      </c>
      <c r="B2304" s="332">
        <v>10.74977</v>
      </c>
      <c r="C2304" t="s">
        <v>11683</v>
      </c>
    </row>
    <row r="2305" spans="1:3">
      <c r="A2305" s="345" t="s">
        <v>1317</v>
      </c>
      <c r="B2305" s="332">
        <v>16.50149</v>
      </c>
      <c r="C2305" t="s">
        <v>11684</v>
      </c>
    </row>
    <row r="2306" spans="1:3">
      <c r="A2306" s="345" t="s">
        <v>1318</v>
      </c>
      <c r="B2306" s="332">
        <v>16.50149</v>
      </c>
      <c r="C2306" t="s">
        <v>11685</v>
      </c>
    </row>
    <row r="2307" spans="1:3">
      <c r="A2307" s="345" t="s">
        <v>8907</v>
      </c>
      <c r="B2307" s="332">
        <v>47.500050000000002</v>
      </c>
      <c r="C2307" t="s">
        <v>18405</v>
      </c>
    </row>
    <row r="2308" spans="1:3">
      <c r="A2308" s="345" t="s">
        <v>1319</v>
      </c>
      <c r="B2308" s="332">
        <v>19.693470000000001</v>
      </c>
      <c r="C2308" t="s">
        <v>11686</v>
      </c>
    </row>
    <row r="2309" spans="1:3">
      <c r="A2309" s="345" t="s">
        <v>7119</v>
      </c>
      <c r="B2309" s="332">
        <v>22.066510000000001</v>
      </c>
      <c r="C2309" t="s">
        <v>11687</v>
      </c>
    </row>
    <row r="2310" spans="1:3">
      <c r="A2310" s="345" t="s">
        <v>8109</v>
      </c>
      <c r="B2310" s="332">
        <v>113.50302000000001</v>
      </c>
      <c r="C2310" t="s">
        <v>11688</v>
      </c>
    </row>
    <row r="2311" spans="1:3">
      <c r="A2311" s="345" t="s">
        <v>1320</v>
      </c>
      <c r="B2311" s="332">
        <v>24.286359999999998</v>
      </c>
      <c r="C2311" t="s">
        <v>11689</v>
      </c>
    </row>
    <row r="2312" spans="1:3">
      <c r="A2312" s="345" t="s">
        <v>7093</v>
      </c>
      <c r="B2312" s="332">
        <v>26.459060000000001</v>
      </c>
      <c r="C2312" t="s">
        <v>11690</v>
      </c>
    </row>
    <row r="2313" spans="1:3">
      <c r="A2313" s="345" t="s">
        <v>8110</v>
      </c>
      <c r="B2313" s="332">
        <v>109.38142999999999</v>
      </c>
      <c r="C2313" t="s">
        <v>18406</v>
      </c>
    </row>
    <row r="2314" spans="1:3">
      <c r="A2314" s="345" t="s">
        <v>8111</v>
      </c>
      <c r="B2314" s="332">
        <v>118.3164</v>
      </c>
      <c r="C2314" t="s">
        <v>18407</v>
      </c>
    </row>
    <row r="2315" spans="1:3">
      <c r="A2315" s="345" t="s">
        <v>1321</v>
      </c>
      <c r="B2315" s="332">
        <v>117.95784</v>
      </c>
      <c r="C2315" t="s">
        <v>11691</v>
      </c>
    </row>
    <row r="2316" spans="1:3">
      <c r="A2316" s="345" t="s">
        <v>7118</v>
      </c>
      <c r="B2316" s="332">
        <v>37.757460000000002</v>
      </c>
      <c r="C2316" t="s">
        <v>11692</v>
      </c>
    </row>
    <row r="2317" spans="1:3">
      <c r="A2317" s="345" t="s">
        <v>7117</v>
      </c>
      <c r="B2317" s="332">
        <v>32.85765</v>
      </c>
      <c r="C2317" t="s">
        <v>11693</v>
      </c>
    </row>
    <row r="2318" spans="1:3">
      <c r="A2318" s="345" t="s">
        <v>7113</v>
      </c>
      <c r="B2318" s="332">
        <v>33.23274</v>
      </c>
      <c r="C2318" t="s">
        <v>11694</v>
      </c>
    </row>
    <row r="2319" spans="1:3">
      <c r="A2319" s="345" t="s">
        <v>1322</v>
      </c>
      <c r="B2319" s="332">
        <v>29.690390000000001</v>
      </c>
      <c r="C2319" t="s">
        <v>11695</v>
      </c>
    </row>
    <row r="2320" spans="1:3">
      <c r="A2320" s="345" t="s">
        <v>1323</v>
      </c>
      <c r="B2320" s="332">
        <v>30.675840000000001</v>
      </c>
      <c r="C2320" t="s">
        <v>11696</v>
      </c>
    </row>
    <row r="2321" spans="1:3">
      <c r="A2321" s="345" t="s">
        <v>1324</v>
      </c>
      <c r="B2321" s="332">
        <v>38.906770000000002</v>
      </c>
      <c r="C2321" t="s">
        <v>11697</v>
      </c>
    </row>
    <row r="2322" spans="1:3">
      <c r="A2322" s="345" t="s">
        <v>18408</v>
      </c>
      <c r="B2322" s="332">
        <v>0</v>
      </c>
      <c r="C2322" t="s">
        <v>18409</v>
      </c>
    </row>
    <row r="2323" spans="1:3">
      <c r="A2323" s="345" t="s">
        <v>1325</v>
      </c>
      <c r="B2323" s="332">
        <v>29.690390000000001</v>
      </c>
      <c r="C2323" t="s">
        <v>11698</v>
      </c>
    </row>
    <row r="2324" spans="1:3">
      <c r="A2324" s="345" t="s">
        <v>1326</v>
      </c>
      <c r="B2324" s="332">
        <v>69.410020000000003</v>
      </c>
      <c r="C2324" t="s">
        <v>11699</v>
      </c>
    </row>
    <row r="2325" spans="1:3">
      <c r="A2325" s="345" t="s">
        <v>8112</v>
      </c>
      <c r="B2325" s="332">
        <v>80.453959999999995</v>
      </c>
      <c r="C2325" t="s">
        <v>11700</v>
      </c>
    </row>
    <row r="2326" spans="1:3">
      <c r="A2326" s="345" t="s">
        <v>17163</v>
      </c>
      <c r="B2326" s="332">
        <v>31.704750000000001</v>
      </c>
      <c r="C2326" t="s">
        <v>17164</v>
      </c>
    </row>
    <row r="2327" spans="1:3">
      <c r="A2327" s="345" t="s">
        <v>17165</v>
      </c>
      <c r="B2327" s="332">
        <v>68.075990000000004</v>
      </c>
      <c r="C2327" t="s">
        <v>18410</v>
      </c>
    </row>
    <row r="2328" spans="1:3">
      <c r="A2328" s="345" t="s">
        <v>1327</v>
      </c>
      <c r="B2328" s="332">
        <v>25.590769999999999</v>
      </c>
      <c r="C2328" t="s">
        <v>18411</v>
      </c>
    </row>
    <row r="2329" spans="1:3">
      <c r="A2329" s="345" t="s">
        <v>1328</v>
      </c>
      <c r="B2329" s="332">
        <v>24.53848</v>
      </c>
      <c r="C2329" t="s">
        <v>11675</v>
      </c>
    </row>
    <row r="2330" spans="1:3">
      <c r="A2330" s="345" t="s">
        <v>1329</v>
      </c>
      <c r="B2330" s="332">
        <v>51.179369999999999</v>
      </c>
      <c r="C2330" t="s">
        <v>11701</v>
      </c>
    </row>
    <row r="2331" spans="1:3">
      <c r="A2331" s="345" t="s">
        <v>7170</v>
      </c>
      <c r="B2331" s="332">
        <v>47.805540000000001</v>
      </c>
      <c r="C2331" t="s">
        <v>11702</v>
      </c>
    </row>
    <row r="2332" spans="1:3">
      <c r="A2332" s="345" t="s">
        <v>7171</v>
      </c>
      <c r="B2332" s="332">
        <v>61.60622</v>
      </c>
      <c r="C2332" t="s">
        <v>11702</v>
      </c>
    </row>
    <row r="2333" spans="1:3">
      <c r="A2333" s="345" t="s">
        <v>7172</v>
      </c>
      <c r="B2333" s="332">
        <v>70.852670000000003</v>
      </c>
      <c r="C2333" t="s">
        <v>11703</v>
      </c>
    </row>
    <row r="2334" spans="1:3">
      <c r="A2334" s="345" t="s">
        <v>7173</v>
      </c>
      <c r="B2334" s="332">
        <v>53.491419999999998</v>
      </c>
      <c r="C2334" t="s">
        <v>11704</v>
      </c>
    </row>
    <row r="2335" spans="1:3">
      <c r="A2335" s="345" t="s">
        <v>6814</v>
      </c>
      <c r="B2335" s="332">
        <v>34.99859</v>
      </c>
      <c r="C2335" t="s">
        <v>11705</v>
      </c>
    </row>
    <row r="2336" spans="1:3">
      <c r="A2336" s="345" t="s">
        <v>6815</v>
      </c>
      <c r="B2336" s="332">
        <v>55.786340000000003</v>
      </c>
      <c r="C2336" t="s">
        <v>11706</v>
      </c>
    </row>
    <row r="2337" spans="1:3">
      <c r="A2337" s="345" t="s">
        <v>1330</v>
      </c>
      <c r="B2337" s="332">
        <v>16.541260000000001</v>
      </c>
      <c r="C2337" t="s">
        <v>11707</v>
      </c>
    </row>
    <row r="2338" spans="1:3">
      <c r="A2338" s="345" t="s">
        <v>1331</v>
      </c>
      <c r="B2338" s="332">
        <v>24.245940000000001</v>
      </c>
      <c r="C2338" t="s">
        <v>11708</v>
      </c>
    </row>
    <row r="2339" spans="1:3">
      <c r="A2339" s="345" t="s">
        <v>1332</v>
      </c>
      <c r="B2339" s="332">
        <v>8.3490300000000008</v>
      </c>
      <c r="C2339" t="s">
        <v>11709</v>
      </c>
    </row>
    <row r="2340" spans="1:3">
      <c r="A2340" s="345" t="s">
        <v>1333</v>
      </c>
      <c r="B2340" s="332">
        <v>16.15448</v>
      </c>
      <c r="C2340" t="s">
        <v>11710</v>
      </c>
    </row>
    <row r="2341" spans="1:3">
      <c r="A2341" s="345" t="s">
        <v>1334</v>
      </c>
      <c r="B2341" s="332">
        <v>22.64433</v>
      </c>
      <c r="C2341" t="s">
        <v>11711</v>
      </c>
    </row>
    <row r="2342" spans="1:3">
      <c r="A2342" s="345" t="s">
        <v>8908</v>
      </c>
      <c r="B2342" s="332">
        <v>57.840980000000002</v>
      </c>
      <c r="C2342" t="s">
        <v>18412</v>
      </c>
    </row>
    <row r="2343" spans="1:3">
      <c r="A2343" s="345" t="s">
        <v>1335</v>
      </c>
      <c r="B2343" s="332">
        <v>25.836320000000001</v>
      </c>
      <c r="C2343" t="s">
        <v>11712</v>
      </c>
    </row>
    <row r="2344" spans="1:3">
      <c r="A2344" s="345" t="s">
        <v>9410</v>
      </c>
      <c r="B2344" s="332">
        <v>57.823140000000002</v>
      </c>
      <c r="C2344" t="s">
        <v>11713</v>
      </c>
    </row>
    <row r="2345" spans="1:3">
      <c r="A2345" s="345" t="s">
        <v>8909</v>
      </c>
      <c r="B2345" s="332">
        <v>60.23527</v>
      </c>
      <c r="C2345" t="s">
        <v>11714</v>
      </c>
    </row>
    <row r="2346" spans="1:3">
      <c r="A2346" s="345" t="s">
        <v>7174</v>
      </c>
      <c r="B2346" s="332">
        <v>70.818610000000007</v>
      </c>
      <c r="C2346" t="s">
        <v>18413</v>
      </c>
    </row>
    <row r="2347" spans="1:3">
      <c r="A2347" s="345" t="s">
        <v>7175</v>
      </c>
      <c r="B2347" s="332">
        <v>79.876800000000003</v>
      </c>
      <c r="C2347" t="s">
        <v>18413</v>
      </c>
    </row>
    <row r="2348" spans="1:3">
      <c r="A2348" s="345" t="s">
        <v>1336</v>
      </c>
      <c r="B2348" s="332">
        <v>28.06371</v>
      </c>
      <c r="C2348" t="s">
        <v>11715</v>
      </c>
    </row>
    <row r="2349" spans="1:3">
      <c r="A2349" s="345" t="s">
        <v>1337</v>
      </c>
      <c r="B2349" s="332">
        <v>35.278880000000001</v>
      </c>
      <c r="C2349" t="s">
        <v>11716</v>
      </c>
    </row>
    <row r="2350" spans="1:3">
      <c r="A2350" s="345" t="s">
        <v>1338</v>
      </c>
      <c r="B2350" s="332">
        <v>17.392800000000001</v>
      </c>
      <c r="C2350" t="s">
        <v>18414</v>
      </c>
    </row>
    <row r="2351" spans="1:3">
      <c r="A2351" s="345" t="s">
        <v>1339</v>
      </c>
      <c r="B2351" s="332">
        <v>25.6083</v>
      </c>
      <c r="C2351" t="s">
        <v>18415</v>
      </c>
    </row>
    <row r="2352" spans="1:3">
      <c r="A2352" s="345" t="s">
        <v>1340</v>
      </c>
      <c r="B2352" s="332">
        <v>17.102329999999998</v>
      </c>
      <c r="C2352" t="s">
        <v>11717</v>
      </c>
    </row>
    <row r="2353" spans="1:3">
      <c r="A2353" s="345" t="s">
        <v>1341</v>
      </c>
      <c r="B2353" s="332">
        <v>19.293859999999999</v>
      </c>
      <c r="C2353" t="s">
        <v>11718</v>
      </c>
    </row>
    <row r="2354" spans="1:3">
      <c r="A2354" s="345" t="s">
        <v>1342</v>
      </c>
      <c r="B2354" s="332">
        <v>29.76492</v>
      </c>
      <c r="C2354" t="s">
        <v>18416</v>
      </c>
    </row>
    <row r="2355" spans="1:3">
      <c r="A2355" s="345" t="s">
        <v>1343</v>
      </c>
      <c r="B2355" s="332">
        <v>28.06371</v>
      </c>
      <c r="C2355" t="s">
        <v>11719</v>
      </c>
    </row>
    <row r="2356" spans="1:3">
      <c r="A2356" s="345" t="s">
        <v>17166</v>
      </c>
      <c r="B2356" s="332">
        <v>43.919989999999999</v>
      </c>
      <c r="C2356" t="s">
        <v>17167</v>
      </c>
    </row>
    <row r="2357" spans="1:3">
      <c r="A2357" s="345" t="s">
        <v>8113</v>
      </c>
      <c r="B2357" s="332">
        <v>241.30190999999999</v>
      </c>
      <c r="C2357" t="s">
        <v>11720</v>
      </c>
    </row>
    <row r="2358" spans="1:3">
      <c r="A2358" s="345" t="s">
        <v>8114</v>
      </c>
      <c r="B2358" s="332">
        <v>132.72252</v>
      </c>
      <c r="C2358" t="s">
        <v>11721</v>
      </c>
    </row>
    <row r="2359" spans="1:3">
      <c r="A2359" s="345" t="s">
        <v>17168</v>
      </c>
      <c r="B2359" s="332">
        <v>708.71321</v>
      </c>
      <c r="C2359" t="s">
        <v>17169</v>
      </c>
    </row>
    <row r="2360" spans="1:3">
      <c r="A2360" s="345" t="s">
        <v>17170</v>
      </c>
      <c r="B2360" s="332">
        <v>538.49630000000002</v>
      </c>
      <c r="C2360" t="s">
        <v>17171</v>
      </c>
    </row>
    <row r="2361" spans="1:3">
      <c r="A2361" s="345" t="s">
        <v>17172</v>
      </c>
      <c r="B2361" s="332">
        <v>538.49630000000002</v>
      </c>
      <c r="C2361" t="s">
        <v>17173</v>
      </c>
    </row>
    <row r="2362" spans="1:3">
      <c r="A2362" s="345" t="s">
        <v>9860</v>
      </c>
      <c r="B2362" s="332">
        <v>50.013890000000004</v>
      </c>
      <c r="C2362" t="s">
        <v>11722</v>
      </c>
    </row>
    <row r="2363" spans="1:3">
      <c r="A2363" s="345" t="s">
        <v>1344</v>
      </c>
      <c r="B2363" s="332">
        <v>548.40746000000001</v>
      </c>
      <c r="C2363" t="s">
        <v>11723</v>
      </c>
    </row>
    <row r="2364" spans="1:3">
      <c r="A2364" s="345" t="s">
        <v>8471</v>
      </c>
      <c r="B2364" s="332">
        <v>81.510009999999994</v>
      </c>
      <c r="C2364" t="s">
        <v>11724</v>
      </c>
    </row>
    <row r="2365" spans="1:3">
      <c r="A2365" s="345" t="s">
        <v>1345</v>
      </c>
      <c r="B2365" s="332">
        <v>76.321969999999993</v>
      </c>
      <c r="C2365" t="s">
        <v>11725</v>
      </c>
    </row>
    <row r="2366" spans="1:3">
      <c r="A2366" s="345" t="s">
        <v>8573</v>
      </c>
      <c r="B2366" s="332">
        <v>66.522310000000004</v>
      </c>
      <c r="C2366" t="s">
        <v>11724</v>
      </c>
    </row>
    <row r="2367" spans="1:3">
      <c r="A2367" s="345" t="s">
        <v>7176</v>
      </c>
      <c r="B2367" s="332">
        <v>60.532629999999997</v>
      </c>
      <c r="C2367" t="s">
        <v>11725</v>
      </c>
    </row>
    <row r="2368" spans="1:3">
      <c r="A2368" s="345" t="s">
        <v>8574</v>
      </c>
      <c r="B2368" s="332">
        <v>112.2689</v>
      </c>
      <c r="C2368" t="s">
        <v>11726</v>
      </c>
    </row>
    <row r="2369" spans="1:3">
      <c r="A2369" s="345" t="s">
        <v>8472</v>
      </c>
      <c r="B2369" s="332">
        <v>87.063339999999997</v>
      </c>
      <c r="C2369" t="s">
        <v>11727</v>
      </c>
    </row>
    <row r="2370" spans="1:3">
      <c r="A2370" s="345" t="s">
        <v>7177</v>
      </c>
      <c r="B2370" s="332">
        <v>69.012900000000002</v>
      </c>
      <c r="C2370" t="s">
        <v>11728</v>
      </c>
    </row>
    <row r="2371" spans="1:3">
      <c r="A2371" s="345" t="s">
        <v>1346</v>
      </c>
      <c r="B2371" s="332">
        <v>67.303719999999998</v>
      </c>
      <c r="C2371" t="s">
        <v>11725</v>
      </c>
    </row>
    <row r="2372" spans="1:3">
      <c r="A2372" s="345" t="s">
        <v>6816</v>
      </c>
      <c r="B2372" s="332">
        <v>51.411529999999999</v>
      </c>
      <c r="C2372" t="s">
        <v>11729</v>
      </c>
    </row>
    <row r="2373" spans="1:3">
      <c r="A2373" s="345" t="s">
        <v>1347</v>
      </c>
      <c r="B2373" s="332">
        <v>46.030189999999997</v>
      </c>
      <c r="C2373" t="s">
        <v>11730</v>
      </c>
    </row>
    <row r="2374" spans="1:3">
      <c r="A2374" s="345" t="s">
        <v>6817</v>
      </c>
      <c r="B2374" s="332">
        <v>68.969539999999995</v>
      </c>
      <c r="C2374" t="s">
        <v>11728</v>
      </c>
    </row>
    <row r="2375" spans="1:3">
      <c r="A2375" s="345" t="s">
        <v>6818</v>
      </c>
      <c r="B2375" s="332">
        <v>61.746679999999998</v>
      </c>
      <c r="C2375" t="s">
        <v>11725</v>
      </c>
    </row>
    <row r="2376" spans="1:3">
      <c r="A2376" s="345" t="s">
        <v>6819</v>
      </c>
      <c r="B2376" s="332">
        <v>32.855229999999999</v>
      </c>
      <c r="C2376" t="s">
        <v>11729</v>
      </c>
    </row>
    <row r="2377" spans="1:3">
      <c r="A2377" s="345" t="s">
        <v>1348</v>
      </c>
      <c r="B2377" s="332">
        <v>31.2333</v>
      </c>
      <c r="C2377" t="s">
        <v>11730</v>
      </c>
    </row>
    <row r="2378" spans="1:3">
      <c r="A2378" s="345" t="s">
        <v>1349</v>
      </c>
      <c r="B2378" s="332">
        <v>47.201990000000002</v>
      </c>
      <c r="C2378" t="s">
        <v>11724</v>
      </c>
    </row>
    <row r="2379" spans="1:3">
      <c r="A2379" s="345" t="s">
        <v>6820</v>
      </c>
      <c r="B2379" s="332">
        <v>45.803519999999999</v>
      </c>
      <c r="C2379" t="s">
        <v>11725</v>
      </c>
    </row>
    <row r="2380" spans="1:3">
      <c r="A2380" s="345" t="s">
        <v>1350</v>
      </c>
      <c r="B2380" s="332">
        <v>89.484430000000003</v>
      </c>
      <c r="C2380" t="s">
        <v>11731</v>
      </c>
    </row>
    <row r="2381" spans="1:3">
      <c r="A2381" s="345" t="s">
        <v>1351</v>
      </c>
      <c r="B2381" s="332">
        <v>161.96476999999999</v>
      </c>
      <c r="C2381" t="s">
        <v>11732</v>
      </c>
    </row>
    <row r="2382" spans="1:3">
      <c r="A2382" s="345" t="s">
        <v>1352</v>
      </c>
      <c r="B2382" s="332">
        <v>135.34754000000001</v>
      </c>
      <c r="C2382" t="s">
        <v>11733</v>
      </c>
    </row>
    <row r="2383" spans="1:3">
      <c r="A2383" s="345" t="s">
        <v>1353</v>
      </c>
      <c r="B2383" s="332">
        <v>161.96476999999999</v>
      </c>
      <c r="C2383" t="s">
        <v>11734</v>
      </c>
    </row>
    <row r="2384" spans="1:3">
      <c r="A2384" s="345" t="s">
        <v>1354</v>
      </c>
      <c r="B2384" s="332">
        <v>165.23356000000001</v>
      </c>
      <c r="C2384" t="s">
        <v>11735</v>
      </c>
    </row>
    <row r="2385" spans="1:3">
      <c r="A2385" s="345" t="s">
        <v>10015</v>
      </c>
      <c r="B2385" s="332">
        <v>22.610019999999999</v>
      </c>
      <c r="C2385" t="s">
        <v>11736</v>
      </c>
    </row>
    <row r="2386" spans="1:3">
      <c r="A2386" s="345" t="s">
        <v>9715</v>
      </c>
      <c r="B2386" s="332">
        <v>53.862220000000001</v>
      </c>
      <c r="C2386" t="s">
        <v>11737</v>
      </c>
    </row>
    <row r="2387" spans="1:3">
      <c r="A2387" s="345" t="s">
        <v>18417</v>
      </c>
      <c r="B2387" s="332">
        <v>167.11245</v>
      </c>
      <c r="C2387" t="s">
        <v>18418</v>
      </c>
    </row>
    <row r="2388" spans="1:3">
      <c r="A2388" s="345" t="s">
        <v>17650</v>
      </c>
      <c r="B2388" s="332">
        <v>23.621600000000001</v>
      </c>
      <c r="C2388" t="s">
        <v>18419</v>
      </c>
    </row>
    <row r="2389" spans="1:3">
      <c r="A2389" s="345" t="s">
        <v>9716</v>
      </c>
      <c r="B2389" s="332">
        <v>21.276450000000001</v>
      </c>
      <c r="C2389" t="s">
        <v>11738</v>
      </c>
    </row>
    <row r="2390" spans="1:3">
      <c r="A2390" s="345" t="s">
        <v>8115</v>
      </c>
      <c r="B2390" s="332">
        <v>40.526330000000002</v>
      </c>
      <c r="C2390" t="s">
        <v>11739</v>
      </c>
    </row>
    <row r="2391" spans="1:3">
      <c r="A2391" s="345" t="s">
        <v>8116</v>
      </c>
      <c r="B2391" s="332">
        <v>54.46425</v>
      </c>
      <c r="C2391" t="s">
        <v>18420</v>
      </c>
    </row>
    <row r="2392" spans="1:3">
      <c r="A2392" s="345" t="s">
        <v>1355</v>
      </c>
      <c r="B2392" s="332">
        <v>71.847499999999997</v>
      </c>
      <c r="C2392" t="s">
        <v>18421</v>
      </c>
    </row>
    <row r="2393" spans="1:3">
      <c r="A2393" s="345" t="s">
        <v>1356</v>
      </c>
      <c r="B2393" s="332">
        <v>21.595469999999999</v>
      </c>
      <c r="C2393" t="s">
        <v>18422</v>
      </c>
    </row>
    <row r="2394" spans="1:3">
      <c r="A2394" s="345" t="s">
        <v>9411</v>
      </c>
      <c r="B2394" s="332">
        <v>58.0197</v>
      </c>
      <c r="C2394" t="s">
        <v>18423</v>
      </c>
    </row>
    <row r="2395" spans="1:3">
      <c r="A2395" s="345" t="s">
        <v>9412</v>
      </c>
      <c r="B2395" s="332">
        <v>53.153289999999998</v>
      </c>
      <c r="C2395" t="s">
        <v>18424</v>
      </c>
    </row>
    <row r="2396" spans="1:3">
      <c r="A2396" s="345" t="s">
        <v>1357</v>
      </c>
      <c r="B2396" s="332">
        <v>33.234220000000001</v>
      </c>
      <c r="C2396" t="s">
        <v>18425</v>
      </c>
    </row>
    <row r="2397" spans="1:3">
      <c r="A2397" s="345" t="s">
        <v>8117</v>
      </c>
      <c r="B2397" s="332">
        <v>40.726190000000003</v>
      </c>
      <c r="C2397" t="s">
        <v>18426</v>
      </c>
    </row>
    <row r="2398" spans="1:3">
      <c r="A2398" s="345" t="s">
        <v>7782</v>
      </c>
      <c r="B2398" s="332">
        <v>61.193300000000001</v>
      </c>
      <c r="C2398" t="s">
        <v>11740</v>
      </c>
    </row>
    <row r="2399" spans="1:3">
      <c r="A2399" s="345" t="s">
        <v>1358</v>
      </c>
      <c r="B2399" s="332">
        <v>17.92867</v>
      </c>
      <c r="C2399" t="s">
        <v>11741</v>
      </c>
    </row>
    <row r="2400" spans="1:3">
      <c r="A2400" s="345" t="s">
        <v>7502</v>
      </c>
      <c r="B2400" s="332">
        <v>46.577150000000003</v>
      </c>
      <c r="C2400" t="s">
        <v>11742</v>
      </c>
    </row>
    <row r="2401" spans="1:3">
      <c r="A2401" s="345" t="s">
        <v>7096</v>
      </c>
      <c r="B2401" s="332">
        <v>20.953959999999999</v>
      </c>
      <c r="C2401" t="s">
        <v>11743</v>
      </c>
    </row>
    <row r="2402" spans="1:3">
      <c r="A2402" s="345" t="s">
        <v>7099</v>
      </c>
      <c r="B2402" s="332">
        <v>15.88035</v>
      </c>
      <c r="C2402" t="s">
        <v>11744</v>
      </c>
    </row>
    <row r="2403" spans="1:3">
      <c r="A2403" s="345" t="s">
        <v>7503</v>
      </c>
      <c r="B2403" s="332">
        <v>15.88035</v>
      </c>
      <c r="C2403" t="s">
        <v>11745</v>
      </c>
    </row>
    <row r="2404" spans="1:3">
      <c r="A2404" s="345" t="s">
        <v>7100</v>
      </c>
      <c r="B2404" s="332">
        <v>17.480270000000001</v>
      </c>
      <c r="C2404" t="s">
        <v>11746</v>
      </c>
    </row>
    <row r="2405" spans="1:3">
      <c r="A2405" s="345" t="s">
        <v>1359</v>
      </c>
      <c r="B2405" s="332">
        <v>38.591140000000003</v>
      </c>
      <c r="C2405" t="s">
        <v>18427</v>
      </c>
    </row>
    <row r="2406" spans="1:3">
      <c r="A2406" s="345" t="s">
        <v>7504</v>
      </c>
      <c r="B2406" s="332">
        <v>83.931100000000001</v>
      </c>
      <c r="C2406" t="s">
        <v>18428</v>
      </c>
    </row>
    <row r="2407" spans="1:3">
      <c r="A2407" s="345" t="s">
        <v>7505</v>
      </c>
      <c r="B2407" s="332">
        <v>87.159229999999994</v>
      </c>
      <c r="C2407" t="s">
        <v>18429</v>
      </c>
    </row>
    <row r="2408" spans="1:3">
      <c r="A2408" s="345" t="s">
        <v>1360</v>
      </c>
      <c r="B2408" s="332">
        <v>32.36063</v>
      </c>
      <c r="C2408" t="s">
        <v>11747</v>
      </c>
    </row>
    <row r="2409" spans="1:3">
      <c r="A2409" s="345" t="s">
        <v>9413</v>
      </c>
      <c r="B2409" s="332">
        <v>57.47204</v>
      </c>
      <c r="C2409" t="s">
        <v>11748</v>
      </c>
    </row>
    <row r="2410" spans="1:3">
      <c r="A2410" s="345" t="s">
        <v>9414</v>
      </c>
      <c r="B2410" s="332">
        <v>64.187709999999996</v>
      </c>
      <c r="C2410" t="s">
        <v>11749</v>
      </c>
    </row>
    <row r="2411" spans="1:3">
      <c r="A2411" s="345" t="s">
        <v>8118</v>
      </c>
      <c r="B2411" s="332">
        <v>34.9617</v>
      </c>
      <c r="C2411" t="s">
        <v>11750</v>
      </c>
    </row>
    <row r="2412" spans="1:3">
      <c r="A2412" s="345" t="s">
        <v>8119</v>
      </c>
      <c r="B2412" s="332">
        <v>40.149749999999997</v>
      </c>
      <c r="C2412" t="s">
        <v>11751</v>
      </c>
    </row>
    <row r="2413" spans="1:3">
      <c r="A2413" s="345" t="s">
        <v>7783</v>
      </c>
      <c r="B2413" s="332">
        <v>70.445639999999997</v>
      </c>
      <c r="C2413" t="s">
        <v>11752</v>
      </c>
    </row>
    <row r="2414" spans="1:3">
      <c r="A2414" s="345" t="s">
        <v>7098</v>
      </c>
      <c r="B2414" s="332">
        <v>30.43656</v>
      </c>
      <c r="C2414" t="s">
        <v>11753</v>
      </c>
    </row>
    <row r="2415" spans="1:3">
      <c r="A2415" s="345" t="s">
        <v>7506</v>
      </c>
      <c r="B2415" s="332">
        <v>32.252389999999998</v>
      </c>
      <c r="C2415" t="s">
        <v>11754</v>
      </c>
    </row>
    <row r="2416" spans="1:3">
      <c r="A2416" s="345" t="s">
        <v>7097</v>
      </c>
      <c r="B2416" s="332">
        <v>34.9617</v>
      </c>
      <c r="C2416" t="s">
        <v>11755</v>
      </c>
    </row>
    <row r="2417" spans="1:3">
      <c r="A2417" s="345" t="s">
        <v>7507</v>
      </c>
      <c r="B2417" s="332">
        <v>96.843580000000003</v>
      </c>
      <c r="C2417" t="s">
        <v>18430</v>
      </c>
    </row>
    <row r="2418" spans="1:3">
      <c r="A2418" s="345" t="s">
        <v>7508</v>
      </c>
      <c r="B2418" s="332">
        <v>100.07170000000001</v>
      </c>
      <c r="C2418" t="s">
        <v>18431</v>
      </c>
    </row>
    <row r="2419" spans="1:3">
      <c r="A2419" s="345" t="s">
        <v>1361</v>
      </c>
      <c r="B2419" s="332">
        <v>22.023620000000001</v>
      </c>
      <c r="C2419" t="s">
        <v>11756</v>
      </c>
    </row>
    <row r="2420" spans="1:3">
      <c r="A2420" s="345" t="s">
        <v>1362</v>
      </c>
      <c r="B2420" s="332">
        <v>22.023620000000001</v>
      </c>
      <c r="C2420" t="s">
        <v>11756</v>
      </c>
    </row>
    <row r="2421" spans="1:3">
      <c r="A2421" s="345" t="s">
        <v>1363</v>
      </c>
      <c r="B2421" s="332">
        <v>22.023620000000001</v>
      </c>
      <c r="C2421" t="s">
        <v>11757</v>
      </c>
    </row>
    <row r="2422" spans="1:3">
      <c r="A2422" s="345" t="s">
        <v>1364</v>
      </c>
      <c r="B2422" s="332">
        <v>20.967690000000001</v>
      </c>
      <c r="C2422" t="s">
        <v>11758</v>
      </c>
    </row>
    <row r="2423" spans="1:3">
      <c r="A2423" s="345" t="s">
        <v>1365</v>
      </c>
      <c r="B2423" s="332">
        <v>65.308779999999999</v>
      </c>
      <c r="C2423" t="s">
        <v>11759</v>
      </c>
    </row>
    <row r="2424" spans="1:3">
      <c r="A2424" s="345" t="s">
        <v>9717</v>
      </c>
      <c r="B2424" s="332">
        <v>106.83915</v>
      </c>
      <c r="C2424" t="s">
        <v>11760</v>
      </c>
    </row>
    <row r="2425" spans="1:3">
      <c r="A2425" s="345" t="s">
        <v>7178</v>
      </c>
      <c r="B2425" s="332">
        <v>68.441839999999999</v>
      </c>
      <c r="C2425" t="s">
        <v>11761</v>
      </c>
    </row>
    <row r="2426" spans="1:3">
      <c r="A2426" s="345" t="s">
        <v>18432</v>
      </c>
      <c r="B2426" s="332">
        <v>76.206059999999994</v>
      </c>
      <c r="C2426" t="s">
        <v>18433</v>
      </c>
    </row>
    <row r="2427" spans="1:3">
      <c r="A2427" s="345" t="s">
        <v>1366</v>
      </c>
      <c r="B2427" s="332">
        <v>71.834140000000005</v>
      </c>
      <c r="C2427" t="s">
        <v>11762</v>
      </c>
    </row>
    <row r="2428" spans="1:3">
      <c r="A2428" s="345" t="s">
        <v>1367</v>
      </c>
      <c r="B2428" s="332">
        <v>31.07442</v>
      </c>
      <c r="C2428" t="s">
        <v>11763</v>
      </c>
    </row>
    <row r="2429" spans="1:3">
      <c r="A2429" s="345" t="s">
        <v>1368</v>
      </c>
      <c r="B2429" s="332">
        <v>25.34224</v>
      </c>
      <c r="C2429" t="s">
        <v>11764</v>
      </c>
    </row>
    <row r="2430" spans="1:3">
      <c r="A2430" s="345" t="s">
        <v>1369</v>
      </c>
      <c r="B2430" s="332">
        <v>31.07442</v>
      </c>
      <c r="C2430" t="s">
        <v>11763</v>
      </c>
    </row>
    <row r="2431" spans="1:3">
      <c r="A2431" s="345" t="s">
        <v>7179</v>
      </c>
      <c r="B2431" s="332">
        <v>84.745679999999993</v>
      </c>
      <c r="C2431" t="s">
        <v>18413</v>
      </c>
    </row>
    <row r="2432" spans="1:3">
      <c r="A2432" s="345" t="s">
        <v>18434</v>
      </c>
      <c r="B2432" s="332">
        <v>90.999970000000005</v>
      </c>
      <c r="C2432" t="s">
        <v>18435</v>
      </c>
    </row>
    <row r="2433" spans="1:3">
      <c r="A2433" s="345">
        <v>905</v>
      </c>
      <c r="B2433" s="332">
        <v>0</v>
      </c>
      <c r="C2433" t="s">
        <v>18436</v>
      </c>
    </row>
    <row r="2434" spans="1:3">
      <c r="A2434" s="345">
        <v>906</v>
      </c>
      <c r="B2434" s="332">
        <v>0</v>
      </c>
      <c r="C2434" t="s">
        <v>18437</v>
      </c>
    </row>
    <row r="2435" spans="1:3">
      <c r="A2435" s="345" t="s">
        <v>1370</v>
      </c>
      <c r="B2435" s="332">
        <v>4.84049</v>
      </c>
      <c r="C2435" t="s">
        <v>11765</v>
      </c>
    </row>
    <row r="2436" spans="1:3">
      <c r="A2436" s="345" t="s">
        <v>1371</v>
      </c>
      <c r="B2436" s="332">
        <v>6.7413499999999997</v>
      </c>
      <c r="C2436" t="s">
        <v>11766</v>
      </c>
    </row>
    <row r="2437" spans="1:3">
      <c r="A2437" s="345" t="s">
        <v>1372</v>
      </c>
      <c r="B2437" s="332">
        <v>6.7413499999999997</v>
      </c>
      <c r="C2437" t="s">
        <v>11767</v>
      </c>
    </row>
    <row r="2438" spans="1:3">
      <c r="A2438" s="345" t="s">
        <v>1373</v>
      </c>
      <c r="B2438" s="332">
        <v>6.7413499999999997</v>
      </c>
      <c r="C2438" t="s">
        <v>11768</v>
      </c>
    </row>
    <row r="2439" spans="1:3">
      <c r="A2439" s="345" t="s">
        <v>1374</v>
      </c>
      <c r="B2439" s="332">
        <v>9.01037</v>
      </c>
      <c r="C2439" t="s">
        <v>11769</v>
      </c>
    </row>
    <row r="2440" spans="1:3">
      <c r="A2440" s="345" t="s">
        <v>1375</v>
      </c>
      <c r="B2440" s="332">
        <v>6.7413499999999997</v>
      </c>
      <c r="C2440" t="s">
        <v>11770</v>
      </c>
    </row>
    <row r="2441" spans="1:3">
      <c r="A2441" s="345" t="s">
        <v>1376</v>
      </c>
      <c r="B2441" s="332">
        <v>6.7413499999999997</v>
      </c>
      <c r="C2441" t="s">
        <v>11771</v>
      </c>
    </row>
    <row r="2442" spans="1:3">
      <c r="A2442" s="345" t="s">
        <v>1377</v>
      </c>
      <c r="B2442" s="332">
        <v>6.7413499999999997</v>
      </c>
      <c r="C2442" t="s">
        <v>11772</v>
      </c>
    </row>
    <row r="2443" spans="1:3">
      <c r="A2443" s="345" t="s">
        <v>1378</v>
      </c>
      <c r="B2443" s="332">
        <v>14.23901</v>
      </c>
      <c r="C2443" t="s">
        <v>11773</v>
      </c>
    </row>
    <row r="2444" spans="1:3">
      <c r="A2444" s="345" t="s">
        <v>1379</v>
      </c>
      <c r="B2444" s="332">
        <v>14.23901</v>
      </c>
      <c r="C2444" t="s">
        <v>11774</v>
      </c>
    </row>
    <row r="2445" spans="1:3">
      <c r="A2445" s="345" t="s">
        <v>1380</v>
      </c>
      <c r="B2445" s="332">
        <v>14.23901</v>
      </c>
      <c r="C2445" t="s">
        <v>11775</v>
      </c>
    </row>
    <row r="2446" spans="1:3">
      <c r="A2446" s="345" t="s">
        <v>1381</v>
      </c>
      <c r="B2446" s="332">
        <v>9.01037</v>
      </c>
      <c r="C2446" t="s">
        <v>18438</v>
      </c>
    </row>
    <row r="2447" spans="1:3">
      <c r="A2447" s="345" t="s">
        <v>6821</v>
      </c>
      <c r="B2447" s="332">
        <v>9.0139200000000006</v>
      </c>
      <c r="C2447" t="s">
        <v>11776</v>
      </c>
    </row>
    <row r="2448" spans="1:3">
      <c r="A2448" s="345" t="s">
        <v>6822</v>
      </c>
      <c r="B2448" s="332">
        <v>16.47167</v>
      </c>
      <c r="C2448" t="s">
        <v>11777</v>
      </c>
    </row>
    <row r="2449" spans="1:3">
      <c r="A2449" s="345" t="s">
        <v>1382</v>
      </c>
      <c r="B2449" s="332">
        <v>10.128450000000001</v>
      </c>
      <c r="C2449" t="s">
        <v>18439</v>
      </c>
    </row>
    <row r="2450" spans="1:3">
      <c r="A2450" s="345" t="s">
        <v>1383</v>
      </c>
      <c r="B2450" s="332">
        <v>10.128450000000001</v>
      </c>
      <c r="C2450" t="s">
        <v>18440</v>
      </c>
    </row>
    <row r="2451" spans="1:3">
      <c r="A2451" s="345" t="s">
        <v>8473</v>
      </c>
      <c r="B2451" s="332">
        <v>9.9437700000000007</v>
      </c>
      <c r="C2451" t="s">
        <v>18441</v>
      </c>
    </row>
    <row r="2452" spans="1:3">
      <c r="A2452" s="345" t="s">
        <v>1384</v>
      </c>
      <c r="B2452" s="332">
        <v>9.0206300000000006</v>
      </c>
      <c r="C2452" t="s">
        <v>11778</v>
      </c>
    </row>
    <row r="2453" spans="1:3">
      <c r="A2453" s="345" t="s">
        <v>1385</v>
      </c>
      <c r="B2453" s="332">
        <v>17.69191</v>
      </c>
      <c r="C2453" t="s">
        <v>11779</v>
      </c>
    </row>
    <row r="2454" spans="1:3">
      <c r="A2454" s="345" t="s">
        <v>1386</v>
      </c>
      <c r="B2454" s="332">
        <v>17.69191</v>
      </c>
      <c r="C2454" t="s">
        <v>11780</v>
      </c>
    </row>
    <row r="2455" spans="1:3">
      <c r="A2455" s="345" t="s">
        <v>1387</v>
      </c>
      <c r="B2455" s="332">
        <v>11.27942</v>
      </c>
      <c r="C2455" t="s">
        <v>11781</v>
      </c>
    </row>
    <row r="2456" spans="1:3">
      <c r="A2456" s="345" t="s">
        <v>1388</v>
      </c>
      <c r="B2456" s="332">
        <v>16.771719999999998</v>
      </c>
      <c r="C2456" t="s">
        <v>18442</v>
      </c>
    </row>
    <row r="2457" spans="1:3">
      <c r="A2457" s="345" t="s">
        <v>7180</v>
      </c>
      <c r="B2457" s="332">
        <v>18.30255</v>
      </c>
      <c r="C2457" t="s">
        <v>18443</v>
      </c>
    </row>
    <row r="2458" spans="1:3">
      <c r="A2458" s="345" t="s">
        <v>8910</v>
      </c>
      <c r="B2458" s="332">
        <v>44.887</v>
      </c>
      <c r="C2458" t="s">
        <v>11782</v>
      </c>
    </row>
    <row r="2459" spans="1:3">
      <c r="A2459" s="345" t="s">
        <v>8911</v>
      </c>
      <c r="B2459" s="332">
        <v>120.85648999999999</v>
      </c>
      <c r="C2459" t="s">
        <v>18444</v>
      </c>
    </row>
    <row r="2460" spans="1:3">
      <c r="A2460" s="345" t="s">
        <v>1389</v>
      </c>
      <c r="B2460" s="332">
        <v>116.40837999999999</v>
      </c>
      <c r="C2460" t="s">
        <v>11783</v>
      </c>
    </row>
    <row r="2461" spans="1:3">
      <c r="A2461" s="345" t="s">
        <v>1390</v>
      </c>
      <c r="B2461" s="332">
        <v>128.9812</v>
      </c>
      <c r="C2461" t="s">
        <v>11784</v>
      </c>
    </row>
    <row r="2462" spans="1:3">
      <c r="A2462" s="345" t="s">
        <v>8912</v>
      </c>
      <c r="B2462" s="332">
        <v>61.066519999999997</v>
      </c>
      <c r="C2462" t="s">
        <v>11785</v>
      </c>
    </row>
    <row r="2463" spans="1:3">
      <c r="A2463" s="345" t="s">
        <v>8913</v>
      </c>
      <c r="B2463" s="332">
        <v>83.005319999999998</v>
      </c>
      <c r="C2463" t="s">
        <v>11785</v>
      </c>
    </row>
    <row r="2464" spans="1:3">
      <c r="A2464" s="345" t="s">
        <v>6823</v>
      </c>
      <c r="B2464" s="332">
        <v>80.201970000000003</v>
      </c>
      <c r="C2464" t="s">
        <v>11786</v>
      </c>
    </row>
    <row r="2465" spans="1:3">
      <c r="A2465" s="345" t="s">
        <v>6824</v>
      </c>
      <c r="B2465" s="332">
        <v>80.201970000000003</v>
      </c>
      <c r="C2465" t="s">
        <v>11787</v>
      </c>
    </row>
    <row r="2466" spans="1:3">
      <c r="A2466" s="345" t="s">
        <v>17174</v>
      </c>
      <c r="B2466" s="332">
        <v>52.503889999999998</v>
      </c>
      <c r="C2466" t="s">
        <v>17175</v>
      </c>
    </row>
    <row r="2467" spans="1:3">
      <c r="A2467" s="345" t="s">
        <v>1391</v>
      </c>
      <c r="B2467" s="332">
        <v>141.85086000000001</v>
      </c>
      <c r="C2467" t="s">
        <v>18445</v>
      </c>
    </row>
    <row r="2468" spans="1:3">
      <c r="A2468" s="345" t="s">
        <v>1392</v>
      </c>
      <c r="B2468" s="332">
        <v>146.10639</v>
      </c>
      <c r="C2468" t="s">
        <v>18446</v>
      </c>
    </row>
    <row r="2469" spans="1:3">
      <c r="A2469" s="345" t="s">
        <v>1393</v>
      </c>
      <c r="B2469" s="332">
        <v>122.27808</v>
      </c>
      <c r="C2469" t="s">
        <v>11788</v>
      </c>
    </row>
    <row r="2470" spans="1:3">
      <c r="A2470" s="345" t="s">
        <v>1394</v>
      </c>
      <c r="B2470" s="332">
        <v>174.47236000000001</v>
      </c>
      <c r="C2470" t="s">
        <v>11789</v>
      </c>
    </row>
    <row r="2471" spans="1:3">
      <c r="A2471" s="345" t="s">
        <v>17176</v>
      </c>
      <c r="B2471" s="332">
        <v>29.998180000000001</v>
      </c>
      <c r="C2471" t="s">
        <v>17177</v>
      </c>
    </row>
    <row r="2472" spans="1:3">
      <c r="A2472" s="345" t="s">
        <v>8914</v>
      </c>
      <c r="B2472" s="332">
        <v>14.90297</v>
      </c>
      <c r="C2472" t="s">
        <v>11790</v>
      </c>
    </row>
    <row r="2473" spans="1:3">
      <c r="A2473" s="345" t="s">
        <v>17178</v>
      </c>
      <c r="B2473" s="332">
        <v>14.589130000000001</v>
      </c>
      <c r="C2473" t="s">
        <v>17179</v>
      </c>
    </row>
    <row r="2474" spans="1:3">
      <c r="A2474" s="345" t="s">
        <v>17180</v>
      </c>
      <c r="B2474" s="332">
        <v>27.53839</v>
      </c>
      <c r="C2474" t="s">
        <v>17181</v>
      </c>
    </row>
    <row r="2475" spans="1:3">
      <c r="A2475" s="345" t="s">
        <v>18447</v>
      </c>
      <c r="B2475" s="332">
        <v>27.22316</v>
      </c>
      <c r="C2475" t="s">
        <v>18448</v>
      </c>
    </row>
    <row r="2476" spans="1:3">
      <c r="A2476" s="345" t="s">
        <v>8915</v>
      </c>
      <c r="B2476" s="332">
        <v>49.815069999999999</v>
      </c>
      <c r="C2476" t="s">
        <v>18449</v>
      </c>
    </row>
    <row r="2477" spans="1:3">
      <c r="A2477" s="345" t="s">
        <v>6825</v>
      </c>
      <c r="B2477" s="332">
        <v>48.14537</v>
      </c>
      <c r="C2477" t="s">
        <v>18450</v>
      </c>
    </row>
    <row r="2478" spans="1:3">
      <c r="A2478" s="345" t="s">
        <v>6826</v>
      </c>
      <c r="B2478" s="332">
        <v>48.14537</v>
      </c>
      <c r="C2478" t="s">
        <v>18451</v>
      </c>
    </row>
    <row r="2479" spans="1:3">
      <c r="A2479" s="345" t="s">
        <v>8916</v>
      </c>
      <c r="B2479" s="332">
        <v>132.82039</v>
      </c>
      <c r="C2479" t="s">
        <v>11791</v>
      </c>
    </row>
    <row r="2480" spans="1:3">
      <c r="A2480" s="345" t="s">
        <v>7181</v>
      </c>
      <c r="B2480" s="332">
        <v>128.16755000000001</v>
      </c>
      <c r="C2480" t="s">
        <v>18452</v>
      </c>
    </row>
    <row r="2481" spans="1:3">
      <c r="A2481" s="345" t="s">
        <v>6827</v>
      </c>
      <c r="B2481" s="332">
        <v>128.34734</v>
      </c>
      <c r="C2481" t="s">
        <v>11792</v>
      </c>
    </row>
    <row r="2482" spans="1:3">
      <c r="A2482" s="345" t="s">
        <v>6828</v>
      </c>
      <c r="B2482" s="332">
        <v>128.34734</v>
      </c>
      <c r="C2482" t="s">
        <v>11793</v>
      </c>
    </row>
    <row r="2483" spans="1:3">
      <c r="A2483" s="345" t="s">
        <v>7182</v>
      </c>
      <c r="B2483" s="332">
        <v>128.16755000000001</v>
      </c>
      <c r="C2483" t="s">
        <v>18453</v>
      </c>
    </row>
    <row r="2484" spans="1:3">
      <c r="A2484" s="345" t="s">
        <v>1395</v>
      </c>
      <c r="B2484" s="332">
        <v>128.33102</v>
      </c>
      <c r="C2484" t="s">
        <v>11794</v>
      </c>
    </row>
    <row r="2485" spans="1:3">
      <c r="A2485" s="345" t="s">
        <v>7183</v>
      </c>
      <c r="B2485" s="332">
        <v>136.167</v>
      </c>
      <c r="C2485" t="s">
        <v>11795</v>
      </c>
    </row>
    <row r="2486" spans="1:3">
      <c r="A2486" s="345" t="s">
        <v>7184</v>
      </c>
      <c r="B2486" s="332">
        <v>137.63748000000001</v>
      </c>
      <c r="C2486" t="s">
        <v>18452</v>
      </c>
    </row>
    <row r="2487" spans="1:3">
      <c r="A2487" s="345" t="s">
        <v>9415</v>
      </c>
      <c r="B2487" s="332">
        <v>149.04845</v>
      </c>
      <c r="C2487" t="s">
        <v>18453</v>
      </c>
    </row>
    <row r="2488" spans="1:3">
      <c r="A2488" s="345" t="s">
        <v>7185</v>
      </c>
      <c r="B2488" s="332">
        <v>149.04845</v>
      </c>
      <c r="C2488" t="s">
        <v>11796</v>
      </c>
    </row>
    <row r="2489" spans="1:3">
      <c r="A2489" s="345" t="s">
        <v>9416</v>
      </c>
      <c r="B2489" s="332">
        <v>157.0479</v>
      </c>
      <c r="C2489" t="s">
        <v>11795</v>
      </c>
    </row>
    <row r="2490" spans="1:3">
      <c r="A2490" s="345" t="s">
        <v>7186</v>
      </c>
      <c r="B2490" s="332">
        <v>157.0479</v>
      </c>
      <c r="C2490" t="s">
        <v>11797</v>
      </c>
    </row>
    <row r="2491" spans="1:3">
      <c r="A2491" s="345" t="s">
        <v>17182</v>
      </c>
      <c r="B2491" s="332">
        <v>97.091200000000001</v>
      </c>
      <c r="C2491" t="s">
        <v>17183</v>
      </c>
    </row>
    <row r="2492" spans="1:3">
      <c r="A2492" s="345" t="s">
        <v>1396</v>
      </c>
      <c r="B2492" s="332">
        <v>92.602980000000002</v>
      </c>
      <c r="C2492" t="s">
        <v>11798</v>
      </c>
    </row>
    <row r="2493" spans="1:3">
      <c r="A2493" s="345" t="s">
        <v>17184</v>
      </c>
      <c r="B2493" s="332">
        <v>110.04046</v>
      </c>
      <c r="C2493" t="s">
        <v>17185</v>
      </c>
    </row>
    <row r="2494" spans="1:3">
      <c r="A2494" s="345" t="s">
        <v>1397</v>
      </c>
      <c r="B2494" s="332">
        <v>0.18917</v>
      </c>
      <c r="C2494" t="s">
        <v>18454</v>
      </c>
    </row>
    <row r="2495" spans="1:3">
      <c r="A2495" s="345" t="s">
        <v>10016</v>
      </c>
      <c r="B2495" s="332">
        <v>0.53954999999999997</v>
      </c>
      <c r="C2495" t="s">
        <v>18455</v>
      </c>
    </row>
    <row r="2496" spans="1:3">
      <c r="A2496" s="345" t="s">
        <v>1398</v>
      </c>
      <c r="B2496" s="332">
        <v>0.61882999999999999</v>
      </c>
      <c r="C2496" t="s">
        <v>18456</v>
      </c>
    </row>
    <row r="2497" spans="1:3">
      <c r="A2497" s="345" t="s">
        <v>1399</v>
      </c>
      <c r="B2497" s="332">
        <v>2.6204900000000002</v>
      </c>
      <c r="C2497" t="s">
        <v>11799</v>
      </c>
    </row>
    <row r="2498" spans="1:3">
      <c r="A2498" s="345" t="s">
        <v>1400</v>
      </c>
      <c r="B2498" s="332">
        <v>2.85886</v>
      </c>
      <c r="C2498" t="s">
        <v>11800</v>
      </c>
    </row>
    <row r="2499" spans="1:3">
      <c r="A2499" s="345" t="s">
        <v>1401</v>
      </c>
      <c r="B2499" s="332">
        <v>3.3578999999999999</v>
      </c>
      <c r="C2499" t="s">
        <v>11801</v>
      </c>
    </row>
    <row r="2500" spans="1:3">
      <c r="A2500" s="345" t="s">
        <v>6829</v>
      </c>
      <c r="B2500" s="332">
        <v>3.3351799999999998</v>
      </c>
      <c r="C2500" t="s">
        <v>11802</v>
      </c>
    </row>
    <row r="2501" spans="1:3">
      <c r="A2501" s="345" t="s">
        <v>1402</v>
      </c>
      <c r="B2501" s="332">
        <v>2.7228500000000002</v>
      </c>
      <c r="C2501" t="s">
        <v>11803</v>
      </c>
    </row>
    <row r="2502" spans="1:3">
      <c r="A2502" s="345" t="s">
        <v>1403</v>
      </c>
      <c r="B2502" s="332">
        <v>0.56157000000000001</v>
      </c>
      <c r="C2502" t="s">
        <v>11804</v>
      </c>
    </row>
    <row r="2503" spans="1:3">
      <c r="A2503" s="345" t="s">
        <v>6830</v>
      </c>
      <c r="B2503" s="332">
        <v>1.6677599999999999</v>
      </c>
      <c r="C2503" t="s">
        <v>11805</v>
      </c>
    </row>
    <row r="2504" spans="1:3">
      <c r="A2504" s="345" t="s">
        <v>9417</v>
      </c>
      <c r="B2504" s="332">
        <v>2.4843899999999999</v>
      </c>
      <c r="C2504" t="s">
        <v>11806</v>
      </c>
    </row>
    <row r="2505" spans="1:3">
      <c r="A2505" s="345" t="s">
        <v>6831</v>
      </c>
      <c r="B2505" s="332">
        <v>2.9605000000000001</v>
      </c>
      <c r="C2505" t="s">
        <v>11807</v>
      </c>
    </row>
    <row r="2506" spans="1:3">
      <c r="A2506" s="345" t="s">
        <v>1404</v>
      </c>
      <c r="B2506" s="332">
        <v>2.0805400000000001</v>
      </c>
      <c r="C2506" t="s">
        <v>11808</v>
      </c>
    </row>
    <row r="2507" spans="1:3">
      <c r="A2507" s="345" t="s">
        <v>1405</v>
      </c>
      <c r="B2507" s="332">
        <v>2.6884600000000001</v>
      </c>
      <c r="C2507" t="s">
        <v>11809</v>
      </c>
    </row>
    <row r="2508" spans="1:3">
      <c r="A2508" s="345" t="s">
        <v>1406</v>
      </c>
      <c r="B2508" s="332">
        <v>1.97089</v>
      </c>
      <c r="C2508" t="s">
        <v>11810</v>
      </c>
    </row>
    <row r="2509" spans="1:3">
      <c r="A2509" s="345" t="s">
        <v>1407</v>
      </c>
      <c r="B2509" s="332">
        <v>1.9059600000000001</v>
      </c>
      <c r="C2509" t="s">
        <v>11811</v>
      </c>
    </row>
    <row r="2510" spans="1:3">
      <c r="A2510" s="345" t="s">
        <v>17651</v>
      </c>
      <c r="B2510" s="332">
        <v>0</v>
      </c>
      <c r="C2510" t="s">
        <v>17652</v>
      </c>
    </row>
    <row r="2511" spans="1:3">
      <c r="A2511" s="345" t="s">
        <v>1408</v>
      </c>
      <c r="B2511" s="332">
        <v>2.6644000000000001</v>
      </c>
      <c r="C2511" t="s">
        <v>17653</v>
      </c>
    </row>
    <row r="2512" spans="1:3">
      <c r="A2512" s="345" t="s">
        <v>1409</v>
      </c>
      <c r="B2512" s="332">
        <v>4.45824</v>
      </c>
      <c r="C2512" t="s">
        <v>11813</v>
      </c>
    </row>
    <row r="2513" spans="1:3">
      <c r="A2513" s="345" t="s">
        <v>6832</v>
      </c>
      <c r="B2513" s="332">
        <v>4.6727800000000004</v>
      </c>
      <c r="C2513" t="s">
        <v>11814</v>
      </c>
    </row>
    <row r="2514" spans="1:3">
      <c r="A2514" s="345" t="s">
        <v>1410</v>
      </c>
      <c r="B2514" s="332">
        <v>5.1828900000000004</v>
      </c>
      <c r="C2514" t="s">
        <v>11815</v>
      </c>
    </row>
    <row r="2515" spans="1:3">
      <c r="A2515" s="345" t="s">
        <v>6833</v>
      </c>
      <c r="B2515" s="332">
        <v>5.0367800000000003</v>
      </c>
      <c r="C2515" t="s">
        <v>11816</v>
      </c>
    </row>
    <row r="2516" spans="1:3">
      <c r="A2516" s="345" t="s">
        <v>1411</v>
      </c>
      <c r="B2516" s="332">
        <v>5.1727400000000001</v>
      </c>
      <c r="C2516" t="s">
        <v>11817</v>
      </c>
    </row>
    <row r="2517" spans="1:3">
      <c r="A2517" s="345" t="s">
        <v>1412</v>
      </c>
      <c r="B2517" s="332">
        <v>4.45824</v>
      </c>
      <c r="C2517" t="s">
        <v>11818</v>
      </c>
    </row>
    <row r="2518" spans="1:3">
      <c r="A2518" s="345" t="s">
        <v>6834</v>
      </c>
      <c r="B2518" s="332">
        <v>4.6282699999999997</v>
      </c>
      <c r="C2518" t="s">
        <v>11819</v>
      </c>
    </row>
    <row r="2519" spans="1:3">
      <c r="A2519" s="345" t="s">
        <v>1413</v>
      </c>
      <c r="B2519" s="332">
        <v>5.1828900000000004</v>
      </c>
      <c r="C2519" t="s">
        <v>11815</v>
      </c>
    </row>
    <row r="2520" spans="1:3">
      <c r="A2520" s="345" t="s">
        <v>6835</v>
      </c>
      <c r="B2520" s="332">
        <v>5.0367800000000003</v>
      </c>
      <c r="C2520" t="s">
        <v>11820</v>
      </c>
    </row>
    <row r="2521" spans="1:3">
      <c r="A2521" s="345" t="s">
        <v>1414</v>
      </c>
      <c r="B2521" s="332">
        <v>5.1727400000000001</v>
      </c>
      <c r="C2521" t="s">
        <v>11821</v>
      </c>
    </row>
    <row r="2522" spans="1:3">
      <c r="A2522" s="345" t="s">
        <v>6836</v>
      </c>
      <c r="B2522" s="332">
        <v>2.7227899999999998</v>
      </c>
      <c r="C2522" t="s">
        <v>11822</v>
      </c>
    </row>
    <row r="2523" spans="1:3">
      <c r="A2523" s="345" t="s">
        <v>6837</v>
      </c>
      <c r="B2523" s="332">
        <v>2.9266899999999998</v>
      </c>
      <c r="C2523" t="s">
        <v>11823</v>
      </c>
    </row>
    <row r="2524" spans="1:3">
      <c r="A2524" s="345" t="s">
        <v>17186</v>
      </c>
      <c r="B2524" s="332">
        <v>0</v>
      </c>
      <c r="C2524" t="s">
        <v>17187</v>
      </c>
    </row>
    <row r="2525" spans="1:3">
      <c r="A2525" s="345" t="s">
        <v>6838</v>
      </c>
      <c r="B2525" s="332">
        <v>3.30139</v>
      </c>
      <c r="C2525" t="s">
        <v>11824</v>
      </c>
    </row>
    <row r="2526" spans="1:3">
      <c r="A2526" s="345" t="s">
        <v>6839</v>
      </c>
      <c r="B2526" s="332">
        <v>3.3693599999999999</v>
      </c>
      <c r="C2526" t="s">
        <v>11825</v>
      </c>
    </row>
    <row r="2527" spans="1:3">
      <c r="A2527" s="345" t="s">
        <v>6582</v>
      </c>
      <c r="B2527" s="332">
        <v>2.7228699999999999</v>
      </c>
      <c r="C2527" t="s">
        <v>11826</v>
      </c>
    </row>
    <row r="2528" spans="1:3">
      <c r="A2528" s="345" t="s">
        <v>6840</v>
      </c>
      <c r="B2528" s="332">
        <v>2.9266899999999998</v>
      </c>
      <c r="C2528" t="s">
        <v>11827</v>
      </c>
    </row>
    <row r="2529" spans="1:3">
      <c r="A2529" s="345" t="s">
        <v>6841</v>
      </c>
      <c r="B2529" s="332">
        <v>3.30139</v>
      </c>
      <c r="C2529" t="s">
        <v>11828</v>
      </c>
    </row>
    <row r="2530" spans="1:3">
      <c r="A2530" s="345" t="s">
        <v>6842</v>
      </c>
      <c r="B2530" s="332">
        <v>3.3693599999999999</v>
      </c>
      <c r="C2530" t="s">
        <v>11829</v>
      </c>
    </row>
    <row r="2531" spans="1:3">
      <c r="A2531" s="345" t="s">
        <v>8917</v>
      </c>
      <c r="B2531" s="332">
        <v>3.2103600000000001</v>
      </c>
      <c r="C2531" t="s">
        <v>11830</v>
      </c>
    </row>
    <row r="2532" spans="1:3">
      <c r="A2532" s="345" t="s">
        <v>6843</v>
      </c>
      <c r="B2532" s="332">
        <v>2.9266899999999998</v>
      </c>
      <c r="C2532" t="s">
        <v>11831</v>
      </c>
    </row>
    <row r="2533" spans="1:3">
      <c r="A2533" s="345" t="s">
        <v>1415</v>
      </c>
      <c r="B2533" s="332">
        <v>4.85426</v>
      </c>
      <c r="C2533" t="s">
        <v>11832</v>
      </c>
    </row>
    <row r="2534" spans="1:3">
      <c r="A2534" s="345" t="s">
        <v>1416</v>
      </c>
      <c r="B2534" s="332">
        <v>4.85426</v>
      </c>
      <c r="C2534" t="s">
        <v>11812</v>
      </c>
    </row>
    <row r="2535" spans="1:3">
      <c r="A2535" s="345" t="s">
        <v>1417</v>
      </c>
      <c r="B2535" s="332">
        <v>30.439620000000001</v>
      </c>
      <c r="C2535" t="s">
        <v>11833</v>
      </c>
    </row>
    <row r="2536" spans="1:3">
      <c r="A2536" s="345" t="s">
        <v>1418</v>
      </c>
      <c r="B2536" s="332">
        <v>3.44293</v>
      </c>
      <c r="C2536" t="s">
        <v>11833</v>
      </c>
    </row>
    <row r="2537" spans="1:3">
      <c r="A2537" s="345" t="s">
        <v>1419</v>
      </c>
      <c r="B2537" s="332">
        <v>3.5148600000000001</v>
      </c>
      <c r="C2537" t="s">
        <v>11834</v>
      </c>
    </row>
    <row r="2538" spans="1:3">
      <c r="A2538" s="345" t="s">
        <v>6844</v>
      </c>
      <c r="B2538" s="332">
        <v>10.026339999999999</v>
      </c>
      <c r="C2538" t="s">
        <v>11835</v>
      </c>
    </row>
    <row r="2539" spans="1:3">
      <c r="A2539" s="345" t="s">
        <v>1420</v>
      </c>
      <c r="B2539" s="332">
        <v>10.026339999999999</v>
      </c>
      <c r="C2539" t="s">
        <v>11836</v>
      </c>
    </row>
    <row r="2540" spans="1:3">
      <c r="A2540" s="345" t="s">
        <v>1421</v>
      </c>
      <c r="B2540" s="332">
        <v>10.026339999999999</v>
      </c>
      <c r="C2540" t="s">
        <v>11837</v>
      </c>
    </row>
    <row r="2541" spans="1:3">
      <c r="A2541" s="345" t="s">
        <v>6845</v>
      </c>
      <c r="B2541" s="332">
        <v>16.649249999999999</v>
      </c>
      <c r="C2541" t="s">
        <v>11838</v>
      </c>
    </row>
    <row r="2542" spans="1:3">
      <c r="A2542" s="345" t="s">
        <v>6846</v>
      </c>
      <c r="B2542" s="332">
        <v>16.649249999999999</v>
      </c>
      <c r="C2542" t="s">
        <v>11839</v>
      </c>
    </row>
    <row r="2543" spans="1:3">
      <c r="A2543" s="345" t="s">
        <v>6847</v>
      </c>
      <c r="B2543" s="332">
        <v>16.649249999999999</v>
      </c>
      <c r="C2543" t="s">
        <v>11840</v>
      </c>
    </row>
    <row r="2544" spans="1:3">
      <c r="A2544" s="345" t="s">
        <v>1422</v>
      </c>
      <c r="B2544" s="332">
        <v>4.1699700000000002</v>
      </c>
      <c r="C2544" t="s">
        <v>11841</v>
      </c>
    </row>
    <row r="2545" spans="1:3">
      <c r="A2545" s="345" t="s">
        <v>1423</v>
      </c>
      <c r="B2545" s="332">
        <v>4.1699700000000002</v>
      </c>
      <c r="C2545" t="s">
        <v>11842</v>
      </c>
    </row>
    <row r="2546" spans="1:3">
      <c r="A2546" s="345" t="s">
        <v>1424</v>
      </c>
      <c r="B2546" s="332">
        <v>4.1699700000000002</v>
      </c>
      <c r="C2546" t="s">
        <v>11843</v>
      </c>
    </row>
    <row r="2547" spans="1:3">
      <c r="A2547" s="345" t="s">
        <v>1425</v>
      </c>
      <c r="B2547" s="332">
        <v>4.1699700000000002</v>
      </c>
      <c r="C2547" t="s">
        <v>18457</v>
      </c>
    </row>
    <row r="2548" spans="1:3">
      <c r="A2548" s="345" t="s">
        <v>1426</v>
      </c>
      <c r="B2548" s="332">
        <v>4.1699700000000002</v>
      </c>
      <c r="C2548" t="s">
        <v>11844</v>
      </c>
    </row>
    <row r="2549" spans="1:3">
      <c r="A2549" s="345" t="s">
        <v>1427</v>
      </c>
      <c r="B2549" s="332">
        <v>4.1699700000000002</v>
      </c>
      <c r="C2549" t="s">
        <v>11845</v>
      </c>
    </row>
    <row r="2550" spans="1:3">
      <c r="A2550" s="345" t="s">
        <v>8918</v>
      </c>
      <c r="B2550" s="332">
        <v>4.0496299999999996</v>
      </c>
      <c r="C2550" t="s">
        <v>11846</v>
      </c>
    </row>
    <row r="2551" spans="1:3">
      <c r="A2551" s="345" t="s">
        <v>1428</v>
      </c>
      <c r="B2551" s="332">
        <v>10.026339999999999</v>
      </c>
      <c r="C2551" t="s">
        <v>18458</v>
      </c>
    </row>
    <row r="2552" spans="1:3">
      <c r="A2552" s="345" t="s">
        <v>1429</v>
      </c>
      <c r="B2552" s="332">
        <v>10.026339999999999</v>
      </c>
      <c r="C2552" t="s">
        <v>18459</v>
      </c>
    </row>
    <row r="2553" spans="1:3">
      <c r="A2553" s="345" t="s">
        <v>6848</v>
      </c>
      <c r="B2553" s="332">
        <v>10.026339999999999</v>
      </c>
      <c r="C2553" t="s">
        <v>11847</v>
      </c>
    </row>
    <row r="2554" spans="1:3">
      <c r="A2554" s="345" t="s">
        <v>6849</v>
      </c>
      <c r="B2554" s="332">
        <v>10.026339999999999</v>
      </c>
      <c r="C2554" t="s">
        <v>11848</v>
      </c>
    </row>
    <row r="2555" spans="1:3">
      <c r="A2555" s="345" t="s">
        <v>6850</v>
      </c>
      <c r="B2555" s="332">
        <v>10.026339999999999</v>
      </c>
      <c r="C2555" t="s">
        <v>11849</v>
      </c>
    </row>
    <row r="2556" spans="1:3">
      <c r="A2556" s="345" t="s">
        <v>6851</v>
      </c>
      <c r="B2556" s="332">
        <v>10.026339999999999</v>
      </c>
      <c r="C2556" t="s">
        <v>11850</v>
      </c>
    </row>
    <row r="2557" spans="1:3">
      <c r="A2557" s="345" t="s">
        <v>1430</v>
      </c>
      <c r="B2557" s="332">
        <v>4.1699700000000002</v>
      </c>
      <c r="C2557" t="s">
        <v>11851</v>
      </c>
    </row>
    <row r="2558" spans="1:3">
      <c r="A2558" s="345" t="s">
        <v>1431</v>
      </c>
      <c r="B2558" s="332">
        <v>10.026339999999999</v>
      </c>
      <c r="C2558" t="s">
        <v>11852</v>
      </c>
    </row>
    <row r="2559" spans="1:3">
      <c r="A2559" s="345" t="s">
        <v>1432</v>
      </c>
      <c r="B2559" s="332">
        <v>10.026339999999999</v>
      </c>
      <c r="C2559" t="s">
        <v>11853</v>
      </c>
    </row>
    <row r="2560" spans="1:3">
      <c r="A2560" s="345" t="s">
        <v>6852</v>
      </c>
      <c r="B2560" s="332">
        <v>4.9058599999999997</v>
      </c>
      <c r="C2560" t="s">
        <v>11854</v>
      </c>
    </row>
    <row r="2561" spans="1:3">
      <c r="A2561" s="345" t="s">
        <v>1433</v>
      </c>
      <c r="B2561" s="332">
        <v>7.5120800000000001</v>
      </c>
      <c r="C2561" t="s">
        <v>11855</v>
      </c>
    </row>
    <row r="2562" spans="1:3">
      <c r="A2562" s="345" t="s">
        <v>1434</v>
      </c>
      <c r="B2562" s="332">
        <v>7.1748000000000003</v>
      </c>
      <c r="C2562" t="s">
        <v>11856</v>
      </c>
    </row>
    <row r="2563" spans="1:3">
      <c r="A2563" s="345" t="s">
        <v>6853</v>
      </c>
      <c r="B2563" s="332">
        <v>7.1748000000000003</v>
      </c>
      <c r="C2563" t="s">
        <v>11857</v>
      </c>
    </row>
    <row r="2564" spans="1:3">
      <c r="A2564" s="345" t="s">
        <v>1435</v>
      </c>
      <c r="B2564" s="332">
        <v>7.1748000000000003</v>
      </c>
      <c r="C2564" t="s">
        <v>18460</v>
      </c>
    </row>
    <row r="2565" spans="1:3">
      <c r="A2565" s="345" t="s">
        <v>1436</v>
      </c>
      <c r="B2565" s="332">
        <v>10.026339999999999</v>
      </c>
      <c r="C2565" t="s">
        <v>11858</v>
      </c>
    </row>
    <row r="2566" spans="1:3">
      <c r="A2566" s="345" t="s">
        <v>1437</v>
      </c>
      <c r="B2566" s="332">
        <v>10.026339999999999</v>
      </c>
      <c r="C2566" t="s">
        <v>11859</v>
      </c>
    </row>
    <row r="2567" spans="1:3">
      <c r="A2567" s="345" t="s">
        <v>6854</v>
      </c>
      <c r="B2567" s="332">
        <v>16.649249999999999</v>
      </c>
      <c r="C2567" t="s">
        <v>11860</v>
      </c>
    </row>
    <row r="2568" spans="1:3">
      <c r="A2568" s="345" t="s">
        <v>6855</v>
      </c>
      <c r="B2568" s="332">
        <v>16.649249999999999</v>
      </c>
      <c r="C2568" t="s">
        <v>11861</v>
      </c>
    </row>
    <row r="2569" spans="1:3">
      <c r="A2569" s="345" t="s">
        <v>6856</v>
      </c>
      <c r="B2569" s="332">
        <v>16.649249999999999</v>
      </c>
      <c r="C2569" t="s">
        <v>11862</v>
      </c>
    </row>
    <row r="2570" spans="1:3">
      <c r="A2570" s="345" t="s">
        <v>1438</v>
      </c>
      <c r="B2570" s="332">
        <v>4.9058599999999997</v>
      </c>
      <c r="C2570" t="s">
        <v>11863</v>
      </c>
    </row>
    <row r="2571" spans="1:3">
      <c r="A2571" s="345" t="s">
        <v>1439</v>
      </c>
      <c r="B2571" s="332">
        <v>4.9058599999999997</v>
      </c>
      <c r="C2571" t="s">
        <v>11864</v>
      </c>
    </row>
    <row r="2572" spans="1:3">
      <c r="A2572" s="345" t="s">
        <v>6857</v>
      </c>
      <c r="B2572" s="332">
        <v>7.5120800000000001</v>
      </c>
      <c r="C2572" t="s">
        <v>11865</v>
      </c>
    </row>
    <row r="2573" spans="1:3">
      <c r="A2573" s="345" t="s">
        <v>6858</v>
      </c>
      <c r="B2573" s="332">
        <v>16.649249999999999</v>
      </c>
      <c r="C2573" t="s">
        <v>11866</v>
      </c>
    </row>
    <row r="2574" spans="1:3">
      <c r="A2574" s="345" t="s">
        <v>6859</v>
      </c>
      <c r="B2574" s="332">
        <v>16.649249999999999</v>
      </c>
      <c r="C2574" t="s">
        <v>11867</v>
      </c>
    </row>
    <row r="2575" spans="1:3">
      <c r="A2575" s="345" t="s">
        <v>6860</v>
      </c>
      <c r="B2575" s="332">
        <v>16.649249999999999</v>
      </c>
      <c r="C2575" t="s">
        <v>11868</v>
      </c>
    </row>
    <row r="2576" spans="1:3">
      <c r="A2576" s="345" t="s">
        <v>6861</v>
      </c>
      <c r="B2576" s="332">
        <v>16.649249999999999</v>
      </c>
      <c r="C2576" t="s">
        <v>11869</v>
      </c>
    </row>
    <row r="2577" spans="1:3">
      <c r="A2577" s="345" t="s">
        <v>6862</v>
      </c>
      <c r="B2577" s="332">
        <v>16.649249999999999</v>
      </c>
      <c r="C2577" t="s">
        <v>11870</v>
      </c>
    </row>
    <row r="2578" spans="1:3">
      <c r="A2578" s="345" t="s">
        <v>1440</v>
      </c>
      <c r="B2578" s="332">
        <v>10.026339999999999</v>
      </c>
      <c r="C2578" t="s">
        <v>11871</v>
      </c>
    </row>
    <row r="2579" spans="1:3">
      <c r="A2579" s="345" t="s">
        <v>1441</v>
      </c>
      <c r="B2579" s="332">
        <v>10.026339999999999</v>
      </c>
      <c r="C2579" t="s">
        <v>11872</v>
      </c>
    </row>
    <row r="2580" spans="1:3">
      <c r="A2580" s="345" t="s">
        <v>6863</v>
      </c>
      <c r="B2580" s="332">
        <v>10.026339999999999</v>
      </c>
      <c r="C2580" t="s">
        <v>11873</v>
      </c>
    </row>
    <row r="2581" spans="1:3">
      <c r="A2581" s="345" t="s">
        <v>6864</v>
      </c>
      <c r="B2581" s="332">
        <v>10.026339999999999</v>
      </c>
      <c r="C2581" t="s">
        <v>11874</v>
      </c>
    </row>
    <row r="2582" spans="1:3">
      <c r="A2582" s="345" t="s">
        <v>1442</v>
      </c>
      <c r="B2582" s="332">
        <v>10.03801</v>
      </c>
      <c r="C2582" t="s">
        <v>11875</v>
      </c>
    </row>
    <row r="2583" spans="1:3">
      <c r="A2583" s="345" t="s">
        <v>6865</v>
      </c>
      <c r="B2583" s="332">
        <v>7.5120800000000001</v>
      </c>
      <c r="C2583" t="s">
        <v>11876</v>
      </c>
    </row>
    <row r="2584" spans="1:3">
      <c r="A2584" s="345" t="s">
        <v>6866</v>
      </c>
      <c r="B2584" s="332">
        <v>7.1748000000000003</v>
      </c>
      <c r="C2584" t="s">
        <v>11876</v>
      </c>
    </row>
    <row r="2585" spans="1:3">
      <c r="A2585" s="345" t="s">
        <v>1443</v>
      </c>
      <c r="B2585" s="332">
        <v>7.5120800000000001</v>
      </c>
      <c r="C2585" t="s">
        <v>18461</v>
      </c>
    </row>
    <row r="2586" spans="1:3">
      <c r="A2586" s="345" t="s">
        <v>1444</v>
      </c>
      <c r="B2586" s="332">
        <v>10.026339999999999</v>
      </c>
      <c r="C2586" t="s">
        <v>18462</v>
      </c>
    </row>
    <row r="2587" spans="1:3">
      <c r="A2587" s="345" t="s">
        <v>6867</v>
      </c>
      <c r="B2587" s="332">
        <v>16.649249999999999</v>
      </c>
      <c r="C2587" t="s">
        <v>11877</v>
      </c>
    </row>
    <row r="2588" spans="1:3">
      <c r="A2588" s="345" t="s">
        <v>17188</v>
      </c>
      <c r="B2588" s="332">
        <v>9.4797200000000004</v>
      </c>
      <c r="C2588" t="s">
        <v>17189</v>
      </c>
    </row>
    <row r="2589" spans="1:3">
      <c r="A2589" s="345" t="s">
        <v>17190</v>
      </c>
      <c r="B2589" s="332">
        <v>9.4797200000000004</v>
      </c>
      <c r="C2589" t="s">
        <v>17191</v>
      </c>
    </row>
    <row r="2590" spans="1:3">
      <c r="A2590" s="345" t="s">
        <v>17192</v>
      </c>
      <c r="B2590" s="332">
        <v>9.4797200000000004</v>
      </c>
      <c r="C2590" t="s">
        <v>17193</v>
      </c>
    </row>
    <row r="2591" spans="1:3">
      <c r="A2591" s="345" t="s">
        <v>17194</v>
      </c>
      <c r="B2591" s="332">
        <v>15.747730000000001</v>
      </c>
      <c r="C2591" t="s">
        <v>17195</v>
      </c>
    </row>
    <row r="2592" spans="1:3">
      <c r="A2592" s="345" t="s">
        <v>17196</v>
      </c>
      <c r="B2592" s="332">
        <v>15.747730000000001</v>
      </c>
      <c r="C2592" t="s">
        <v>17197</v>
      </c>
    </row>
    <row r="2593" spans="1:3">
      <c r="A2593" s="345" t="s">
        <v>17198</v>
      </c>
      <c r="B2593" s="332">
        <v>15.747730000000001</v>
      </c>
      <c r="C2593" t="s">
        <v>17199</v>
      </c>
    </row>
    <row r="2594" spans="1:3">
      <c r="A2594" s="345" t="s">
        <v>17200</v>
      </c>
      <c r="B2594" s="332">
        <v>6.6237199999999996</v>
      </c>
      <c r="C2594" t="s">
        <v>17201</v>
      </c>
    </row>
    <row r="2595" spans="1:3">
      <c r="A2595" s="345" t="s">
        <v>17202</v>
      </c>
      <c r="B2595" s="332">
        <v>6.3336300000000003</v>
      </c>
      <c r="C2595" t="s">
        <v>17201</v>
      </c>
    </row>
    <row r="2596" spans="1:3">
      <c r="A2596" s="345" t="s">
        <v>8575</v>
      </c>
      <c r="B2596" s="332">
        <v>9.8457600000000003</v>
      </c>
      <c r="C2596" t="s">
        <v>11878</v>
      </c>
    </row>
    <row r="2597" spans="1:3">
      <c r="A2597" s="345" t="s">
        <v>8576</v>
      </c>
      <c r="B2597" s="332">
        <v>9.8457600000000003</v>
      </c>
      <c r="C2597" t="s">
        <v>11879</v>
      </c>
    </row>
    <row r="2598" spans="1:3">
      <c r="A2598" s="345" t="s">
        <v>8577</v>
      </c>
      <c r="B2598" s="332">
        <v>9.8457600000000003</v>
      </c>
      <c r="C2598" t="s">
        <v>11880</v>
      </c>
    </row>
    <row r="2599" spans="1:3">
      <c r="A2599" s="345" t="s">
        <v>9759</v>
      </c>
      <c r="B2599" s="332">
        <v>15.57695</v>
      </c>
      <c r="C2599" t="s">
        <v>11881</v>
      </c>
    </row>
    <row r="2600" spans="1:3">
      <c r="A2600" s="345" t="s">
        <v>17203</v>
      </c>
      <c r="B2600" s="332">
        <v>14.69788</v>
      </c>
      <c r="C2600" t="s">
        <v>17204</v>
      </c>
    </row>
    <row r="2601" spans="1:3">
      <c r="A2601" s="345" t="s">
        <v>17205</v>
      </c>
      <c r="B2601" s="332">
        <v>14.69788</v>
      </c>
      <c r="C2601" t="s">
        <v>17206</v>
      </c>
    </row>
    <row r="2602" spans="1:3">
      <c r="A2602" s="345" t="s">
        <v>17207</v>
      </c>
      <c r="B2602" s="332">
        <v>6.6237199999999996</v>
      </c>
      <c r="C2602" t="s">
        <v>17208</v>
      </c>
    </row>
    <row r="2603" spans="1:3">
      <c r="A2603" s="345" t="s">
        <v>18463</v>
      </c>
      <c r="B2603" s="332">
        <v>6.2369300000000001</v>
      </c>
      <c r="C2603" t="s">
        <v>18464</v>
      </c>
    </row>
    <row r="2604" spans="1:3">
      <c r="A2604" s="345" t="s">
        <v>10017</v>
      </c>
      <c r="B2604" s="332">
        <v>5.4262100000000002</v>
      </c>
      <c r="C2604" t="s">
        <v>11882</v>
      </c>
    </row>
    <row r="2605" spans="1:3">
      <c r="A2605" s="345" t="s">
        <v>10018</v>
      </c>
      <c r="B2605" s="332">
        <v>5.7952199999999996</v>
      </c>
      <c r="C2605" t="s">
        <v>11883</v>
      </c>
    </row>
    <row r="2606" spans="1:3">
      <c r="A2606" s="345" t="s">
        <v>1445</v>
      </c>
      <c r="B2606" s="332">
        <v>10.34329</v>
      </c>
      <c r="C2606" t="s">
        <v>11884</v>
      </c>
    </row>
    <row r="2607" spans="1:3">
      <c r="A2607" s="345" t="s">
        <v>17209</v>
      </c>
      <c r="B2607" s="332">
        <v>24.917159999999999</v>
      </c>
      <c r="C2607" t="s">
        <v>17210</v>
      </c>
    </row>
    <row r="2608" spans="1:3">
      <c r="A2608" s="345" t="s">
        <v>9760</v>
      </c>
      <c r="B2608" s="332">
        <v>25.21996</v>
      </c>
      <c r="C2608" t="s">
        <v>11885</v>
      </c>
    </row>
    <row r="2609" spans="1:3">
      <c r="A2609" s="345" t="s">
        <v>17211</v>
      </c>
      <c r="B2609" s="332">
        <v>4.2693099999999999</v>
      </c>
      <c r="C2609" t="s">
        <v>17210</v>
      </c>
    </row>
    <row r="2610" spans="1:3">
      <c r="A2610" s="345" t="s">
        <v>1446</v>
      </c>
      <c r="B2610" s="332">
        <v>4.0306600000000001</v>
      </c>
      <c r="C2610" t="s">
        <v>11885</v>
      </c>
    </row>
    <row r="2611" spans="1:3">
      <c r="A2611" s="345" t="s">
        <v>17212</v>
      </c>
      <c r="B2611" s="332">
        <v>25.424050000000001</v>
      </c>
      <c r="C2611" t="s">
        <v>17213</v>
      </c>
    </row>
    <row r="2612" spans="1:3">
      <c r="A2612" s="345" t="s">
        <v>17214</v>
      </c>
      <c r="B2612" s="332">
        <v>6.23116</v>
      </c>
      <c r="C2612" t="s">
        <v>17213</v>
      </c>
    </row>
    <row r="2613" spans="1:3">
      <c r="A2613" s="345" t="s">
        <v>9418</v>
      </c>
      <c r="B2613" s="332">
        <v>6.4718099999999996</v>
      </c>
      <c r="C2613" t="s">
        <v>11886</v>
      </c>
    </row>
    <row r="2614" spans="1:3">
      <c r="A2614" s="345" t="s">
        <v>1447</v>
      </c>
      <c r="B2614" s="332">
        <v>0.33704000000000001</v>
      </c>
      <c r="C2614" t="s">
        <v>11887</v>
      </c>
    </row>
    <row r="2615" spans="1:3">
      <c r="A2615" s="345" t="s">
        <v>1448</v>
      </c>
      <c r="B2615" s="332">
        <v>0.58018000000000003</v>
      </c>
      <c r="C2615" t="s">
        <v>11888</v>
      </c>
    </row>
    <row r="2616" spans="1:3">
      <c r="A2616" s="345" t="s">
        <v>1449</v>
      </c>
      <c r="B2616" s="332">
        <v>11.7997</v>
      </c>
      <c r="C2616" t="s">
        <v>11889</v>
      </c>
    </row>
    <row r="2617" spans="1:3">
      <c r="A2617" s="345" t="s">
        <v>9861</v>
      </c>
      <c r="B2617" s="332">
        <v>6.1353600000000004</v>
      </c>
      <c r="C2617" t="s">
        <v>11890</v>
      </c>
    </row>
    <row r="2618" spans="1:3">
      <c r="A2618" s="345" t="s">
        <v>9862</v>
      </c>
      <c r="B2618" s="332">
        <v>6.1353600000000004</v>
      </c>
      <c r="C2618" t="s">
        <v>11891</v>
      </c>
    </row>
    <row r="2619" spans="1:3">
      <c r="A2619" s="345" t="s">
        <v>1450</v>
      </c>
      <c r="B2619" s="332">
        <v>3.4650300000000001</v>
      </c>
      <c r="C2619" t="s">
        <v>11892</v>
      </c>
    </row>
    <row r="2620" spans="1:3">
      <c r="A2620" s="345" t="s">
        <v>7617</v>
      </c>
      <c r="B2620" s="332">
        <v>5.64459</v>
      </c>
      <c r="C2620" t="s">
        <v>11893</v>
      </c>
    </row>
    <row r="2621" spans="1:3">
      <c r="A2621" s="345" t="s">
        <v>8120</v>
      </c>
      <c r="B2621" s="332">
        <v>3.85127</v>
      </c>
      <c r="C2621" t="s">
        <v>11894</v>
      </c>
    </row>
    <row r="2622" spans="1:3">
      <c r="A2622" s="345" t="s">
        <v>6868</v>
      </c>
      <c r="B2622" s="332">
        <v>0.89473000000000003</v>
      </c>
      <c r="C2622" t="s">
        <v>11895</v>
      </c>
    </row>
    <row r="2623" spans="1:3">
      <c r="A2623" s="345" t="s">
        <v>6869</v>
      </c>
      <c r="B2623" s="332">
        <v>2.97329</v>
      </c>
      <c r="C2623" t="s">
        <v>11896</v>
      </c>
    </row>
    <row r="2624" spans="1:3">
      <c r="A2624" s="345" t="s">
        <v>6870</v>
      </c>
      <c r="B2624" s="332">
        <v>0.31745000000000001</v>
      </c>
      <c r="C2624" t="s">
        <v>11897</v>
      </c>
    </row>
    <row r="2625" spans="1:3">
      <c r="A2625" s="345" t="s">
        <v>6871</v>
      </c>
      <c r="B2625" s="332">
        <v>0.19256999999999999</v>
      </c>
      <c r="C2625" t="s">
        <v>11898</v>
      </c>
    </row>
    <row r="2626" spans="1:3">
      <c r="A2626" s="345" t="s">
        <v>17654</v>
      </c>
      <c r="B2626" s="332">
        <v>0.56981999999999999</v>
      </c>
      <c r="C2626" t="s">
        <v>17655</v>
      </c>
    </row>
    <row r="2627" spans="1:3">
      <c r="A2627" s="345" t="s">
        <v>1451</v>
      </c>
      <c r="B2627" s="332">
        <v>22.951239999999999</v>
      </c>
      <c r="C2627" t="s">
        <v>11899</v>
      </c>
    </row>
    <row r="2628" spans="1:3">
      <c r="A2628" s="345" t="s">
        <v>17656</v>
      </c>
      <c r="B2628" s="332">
        <v>0.90654000000000001</v>
      </c>
      <c r="C2628" t="s">
        <v>17657</v>
      </c>
    </row>
    <row r="2629" spans="1:3">
      <c r="A2629" s="345" t="s">
        <v>1452</v>
      </c>
      <c r="B2629" s="332">
        <v>22.951239999999999</v>
      </c>
      <c r="C2629" t="s">
        <v>11855</v>
      </c>
    </row>
    <row r="2630" spans="1:3">
      <c r="A2630" s="345" t="s">
        <v>1453</v>
      </c>
      <c r="B2630" s="332">
        <v>22.951239999999999</v>
      </c>
      <c r="C2630" t="s">
        <v>11900</v>
      </c>
    </row>
    <row r="2631" spans="1:3">
      <c r="A2631" s="345" t="s">
        <v>1454</v>
      </c>
      <c r="B2631" s="332">
        <v>22.951239999999999</v>
      </c>
      <c r="C2631" t="s">
        <v>11901</v>
      </c>
    </row>
    <row r="2632" spans="1:3">
      <c r="A2632" s="345" t="s">
        <v>1455</v>
      </c>
      <c r="B2632" s="332">
        <v>48.159469999999999</v>
      </c>
      <c r="C2632" t="s">
        <v>11902</v>
      </c>
    </row>
    <row r="2633" spans="1:3">
      <c r="A2633" s="345" t="s">
        <v>1456</v>
      </c>
      <c r="B2633" s="332">
        <v>15.63992</v>
      </c>
      <c r="C2633" t="s">
        <v>11902</v>
      </c>
    </row>
    <row r="2634" spans="1:3">
      <c r="A2634" s="345" t="s">
        <v>1457</v>
      </c>
      <c r="B2634" s="332">
        <v>3.6896499999999999</v>
      </c>
      <c r="C2634" t="s">
        <v>11903</v>
      </c>
    </row>
    <row r="2635" spans="1:3">
      <c r="A2635" s="345" t="s">
        <v>1458</v>
      </c>
      <c r="B2635" s="332">
        <v>4.0996100000000002</v>
      </c>
      <c r="C2635" t="s">
        <v>11904</v>
      </c>
    </row>
    <row r="2636" spans="1:3">
      <c r="A2636" s="345" t="s">
        <v>1459</v>
      </c>
      <c r="B2636" s="332">
        <v>4.4722999999999997</v>
      </c>
      <c r="C2636" t="s">
        <v>11905</v>
      </c>
    </row>
    <row r="2637" spans="1:3">
      <c r="A2637" s="345" t="s">
        <v>9863</v>
      </c>
      <c r="B2637" s="332">
        <v>4.2975700000000003</v>
      </c>
      <c r="C2637" t="s">
        <v>11906</v>
      </c>
    </row>
    <row r="2638" spans="1:3">
      <c r="A2638" s="345" t="s">
        <v>18465</v>
      </c>
      <c r="B2638" s="332">
        <v>5.5515100000000004</v>
      </c>
      <c r="C2638" t="s">
        <v>18466</v>
      </c>
    </row>
    <row r="2639" spans="1:3">
      <c r="A2639" s="345" t="s">
        <v>1460</v>
      </c>
      <c r="B2639" s="332">
        <v>0.34733999999999998</v>
      </c>
      <c r="C2639" t="s">
        <v>11907</v>
      </c>
    </row>
    <row r="2640" spans="1:3">
      <c r="A2640" s="345" t="s">
        <v>1461</v>
      </c>
      <c r="B2640" s="332">
        <v>0.36407</v>
      </c>
      <c r="C2640" t="s">
        <v>11908</v>
      </c>
    </row>
    <row r="2641" spans="1:3">
      <c r="A2641" s="345" t="s">
        <v>1462</v>
      </c>
      <c r="B2641" s="332">
        <v>0.42103000000000002</v>
      </c>
      <c r="C2641" t="s">
        <v>11909</v>
      </c>
    </row>
    <row r="2642" spans="1:3">
      <c r="A2642" s="345" t="s">
        <v>18467</v>
      </c>
      <c r="B2642" s="332">
        <v>0.85502</v>
      </c>
      <c r="C2642" t="s">
        <v>18468</v>
      </c>
    </row>
    <row r="2643" spans="1:3">
      <c r="A2643" s="345" t="s">
        <v>18469</v>
      </c>
      <c r="B2643" s="332">
        <v>0.88310999999999995</v>
      </c>
      <c r="C2643" t="s">
        <v>18470</v>
      </c>
    </row>
    <row r="2644" spans="1:3">
      <c r="A2644" s="345" t="s">
        <v>1463</v>
      </c>
      <c r="B2644" s="332">
        <v>12.03576</v>
      </c>
      <c r="C2644" t="s">
        <v>11910</v>
      </c>
    </row>
    <row r="2645" spans="1:3">
      <c r="A2645" s="345" t="s">
        <v>1464</v>
      </c>
      <c r="B2645" s="332">
        <v>2.36768</v>
      </c>
      <c r="C2645" t="s">
        <v>11911</v>
      </c>
    </row>
    <row r="2646" spans="1:3">
      <c r="A2646" s="345" t="s">
        <v>1465</v>
      </c>
      <c r="B2646" s="332">
        <v>2.4334500000000001</v>
      </c>
      <c r="C2646" t="s">
        <v>11912</v>
      </c>
    </row>
    <row r="2647" spans="1:3">
      <c r="A2647" s="345" t="s">
        <v>1466</v>
      </c>
      <c r="B2647" s="332">
        <v>2.59789</v>
      </c>
      <c r="C2647" t="s">
        <v>11913</v>
      </c>
    </row>
    <row r="2648" spans="1:3">
      <c r="A2648" s="345" t="s">
        <v>1467</v>
      </c>
      <c r="B2648" s="332">
        <v>2.7623000000000002</v>
      </c>
      <c r="C2648" t="s">
        <v>11914</v>
      </c>
    </row>
    <row r="2649" spans="1:3">
      <c r="A2649" s="345" t="s">
        <v>1468</v>
      </c>
      <c r="B2649" s="332">
        <v>3.0911400000000002</v>
      </c>
      <c r="C2649" t="s">
        <v>11915</v>
      </c>
    </row>
    <row r="2650" spans="1:3">
      <c r="A2650" s="345" t="s">
        <v>1469</v>
      </c>
      <c r="B2650" s="332">
        <v>3.37297</v>
      </c>
      <c r="C2650" t="s">
        <v>11916</v>
      </c>
    </row>
    <row r="2651" spans="1:3">
      <c r="A2651" s="345" t="s">
        <v>1470</v>
      </c>
      <c r="B2651" s="332">
        <v>4.9655699999999996</v>
      </c>
      <c r="C2651" t="s">
        <v>11917</v>
      </c>
    </row>
    <row r="2652" spans="1:3">
      <c r="A2652" s="345" t="s">
        <v>8919</v>
      </c>
      <c r="B2652" s="332">
        <v>5.2745300000000004</v>
      </c>
      <c r="C2652" t="s">
        <v>11918</v>
      </c>
    </row>
    <row r="2653" spans="1:3">
      <c r="A2653" s="345" t="s">
        <v>1471</v>
      </c>
      <c r="B2653" s="332">
        <v>5.7548000000000004</v>
      </c>
      <c r="C2653" t="s">
        <v>11919</v>
      </c>
    </row>
    <row r="2654" spans="1:3">
      <c r="A2654" s="345" t="s">
        <v>18471</v>
      </c>
      <c r="B2654" s="332">
        <v>6.4782000000000002</v>
      </c>
      <c r="C2654" t="s">
        <v>18472</v>
      </c>
    </row>
    <row r="2655" spans="1:3">
      <c r="A2655" s="345" t="s">
        <v>1472</v>
      </c>
      <c r="B2655" s="332">
        <v>8.8788199999999993</v>
      </c>
      <c r="C2655" t="s">
        <v>11920</v>
      </c>
    </row>
    <row r="2656" spans="1:3">
      <c r="A2656" s="345" t="s">
        <v>1473</v>
      </c>
      <c r="B2656" s="332">
        <v>5.5903700000000001</v>
      </c>
      <c r="C2656" t="s">
        <v>11921</v>
      </c>
    </row>
    <row r="2657" spans="1:3">
      <c r="A2657" s="345" t="s">
        <v>1474</v>
      </c>
      <c r="B2657" s="332">
        <v>5.5903700000000001</v>
      </c>
      <c r="C2657" t="s">
        <v>11922</v>
      </c>
    </row>
    <row r="2658" spans="1:3">
      <c r="A2658" s="345" t="s">
        <v>17215</v>
      </c>
      <c r="B2658" s="332">
        <v>1.2078</v>
      </c>
      <c r="C2658" t="s">
        <v>17216</v>
      </c>
    </row>
    <row r="2659" spans="1:3">
      <c r="A2659" s="345" t="s">
        <v>1475</v>
      </c>
      <c r="B2659" s="332">
        <v>5.0971099999999998</v>
      </c>
      <c r="C2659" t="s">
        <v>11923</v>
      </c>
    </row>
    <row r="2660" spans="1:3">
      <c r="A2660" s="345" t="s">
        <v>1476</v>
      </c>
      <c r="B2660" s="332">
        <v>5.5246300000000002</v>
      </c>
      <c r="C2660" t="s">
        <v>11924</v>
      </c>
    </row>
    <row r="2661" spans="1:3">
      <c r="A2661" s="345" t="s">
        <v>1477</v>
      </c>
      <c r="B2661" s="332">
        <v>0.21808</v>
      </c>
      <c r="C2661" t="s">
        <v>11925</v>
      </c>
    </row>
    <row r="2662" spans="1:3">
      <c r="A2662" s="345" t="s">
        <v>1478</v>
      </c>
      <c r="B2662" s="332">
        <v>0.66064000000000001</v>
      </c>
      <c r="C2662" t="s">
        <v>11926</v>
      </c>
    </row>
    <row r="2663" spans="1:3">
      <c r="A2663" s="345" t="s">
        <v>1479</v>
      </c>
      <c r="B2663" s="332">
        <v>0.75634000000000001</v>
      </c>
      <c r="C2663" t="s">
        <v>11927</v>
      </c>
    </row>
    <row r="2664" spans="1:3">
      <c r="A2664" s="345" t="s">
        <v>1480</v>
      </c>
      <c r="B2664" s="332">
        <v>0.98653999999999997</v>
      </c>
      <c r="C2664" t="s">
        <v>11928</v>
      </c>
    </row>
    <row r="2665" spans="1:3">
      <c r="A2665" s="345" t="s">
        <v>1481</v>
      </c>
      <c r="B2665" s="332">
        <v>0.95423999999999998</v>
      </c>
      <c r="C2665" t="s">
        <v>11929</v>
      </c>
    </row>
    <row r="2666" spans="1:3">
      <c r="A2666" s="345" t="s">
        <v>9183</v>
      </c>
      <c r="B2666" s="332">
        <v>2.4937200000000002</v>
      </c>
      <c r="C2666" t="s">
        <v>11930</v>
      </c>
    </row>
    <row r="2667" spans="1:3">
      <c r="A2667" s="345" t="s">
        <v>9184</v>
      </c>
      <c r="B2667" s="332">
        <v>3.0280999999999998</v>
      </c>
      <c r="C2667" t="s">
        <v>11931</v>
      </c>
    </row>
    <row r="2668" spans="1:3">
      <c r="A2668" s="345" t="s">
        <v>9185</v>
      </c>
      <c r="B2668" s="332">
        <v>3.34775</v>
      </c>
      <c r="C2668" t="s">
        <v>11932</v>
      </c>
    </row>
    <row r="2669" spans="1:3">
      <c r="A2669" s="345" t="s">
        <v>9186</v>
      </c>
      <c r="B2669" s="332">
        <v>0.46117000000000002</v>
      </c>
      <c r="C2669" t="s">
        <v>11933</v>
      </c>
    </row>
    <row r="2670" spans="1:3">
      <c r="A2670" s="345" t="s">
        <v>9864</v>
      </c>
      <c r="B2670" s="332">
        <v>0.57645999999999997</v>
      </c>
      <c r="C2670" t="s">
        <v>11934</v>
      </c>
    </row>
    <row r="2671" spans="1:3">
      <c r="A2671" s="345" t="s">
        <v>17435</v>
      </c>
      <c r="B2671" s="332">
        <v>0.44033</v>
      </c>
      <c r="C2671" t="s">
        <v>17436</v>
      </c>
    </row>
    <row r="2672" spans="1:3">
      <c r="A2672" s="345" t="s">
        <v>8121</v>
      </c>
      <c r="B2672" s="332">
        <v>7.0272399999999999</v>
      </c>
      <c r="C2672" t="s">
        <v>11935</v>
      </c>
    </row>
    <row r="2673" spans="1:3">
      <c r="A2673" s="345" t="s">
        <v>8122</v>
      </c>
      <c r="B2673" s="332">
        <v>7.1906600000000003</v>
      </c>
      <c r="C2673" t="s">
        <v>11936</v>
      </c>
    </row>
    <row r="2674" spans="1:3">
      <c r="A2674" s="345" t="s">
        <v>8123</v>
      </c>
      <c r="B2674" s="332">
        <v>35.444540000000003</v>
      </c>
      <c r="C2674" t="s">
        <v>11937</v>
      </c>
    </row>
    <row r="2675" spans="1:3">
      <c r="A2675" s="345" t="s">
        <v>1482</v>
      </c>
      <c r="B2675" s="332">
        <v>35.385219999999997</v>
      </c>
      <c r="C2675" t="s">
        <v>11938</v>
      </c>
    </row>
    <row r="2676" spans="1:3">
      <c r="A2676" s="345" t="s">
        <v>9419</v>
      </c>
      <c r="B2676" s="332">
        <v>36.421140000000001</v>
      </c>
      <c r="C2676" t="s">
        <v>11939</v>
      </c>
    </row>
    <row r="2677" spans="1:3">
      <c r="A2677" s="345" t="s">
        <v>7618</v>
      </c>
      <c r="B2677" s="332">
        <v>35.864350000000002</v>
      </c>
      <c r="C2677" t="s">
        <v>18473</v>
      </c>
    </row>
    <row r="2678" spans="1:3">
      <c r="A2678" s="345" t="s">
        <v>9420</v>
      </c>
      <c r="B2678" s="332">
        <v>12.978429999999999</v>
      </c>
      <c r="C2678" t="s">
        <v>18474</v>
      </c>
    </row>
    <row r="2679" spans="1:3">
      <c r="A2679" s="345" t="s">
        <v>1483</v>
      </c>
      <c r="B2679" s="332">
        <v>8.3707700000000003</v>
      </c>
      <c r="C2679" t="s">
        <v>11940</v>
      </c>
    </row>
    <row r="2680" spans="1:3">
      <c r="A2680" s="345" t="s">
        <v>8124</v>
      </c>
      <c r="B2680" s="332">
        <v>35.444540000000003</v>
      </c>
      <c r="C2680" t="s">
        <v>11941</v>
      </c>
    </row>
    <row r="2681" spans="1:3">
      <c r="A2681" s="345" t="s">
        <v>1484</v>
      </c>
      <c r="B2681" s="332">
        <v>35.385219999999997</v>
      </c>
      <c r="C2681" t="s">
        <v>11942</v>
      </c>
    </row>
    <row r="2682" spans="1:3">
      <c r="A2682" s="345" t="s">
        <v>18475</v>
      </c>
      <c r="B2682" s="332">
        <v>0</v>
      </c>
      <c r="C2682" t="s">
        <v>18476</v>
      </c>
    </row>
    <row r="2683" spans="1:3">
      <c r="A2683" s="345" t="s">
        <v>1485</v>
      </c>
      <c r="B2683" s="332">
        <v>35.385219999999997</v>
      </c>
      <c r="C2683" t="s">
        <v>11943</v>
      </c>
    </row>
    <row r="2684" spans="1:3">
      <c r="A2684" s="345" t="s">
        <v>1486</v>
      </c>
      <c r="B2684" s="332">
        <v>35.385219999999997</v>
      </c>
      <c r="C2684" t="s">
        <v>11944</v>
      </c>
    </row>
    <row r="2685" spans="1:3">
      <c r="A2685" s="345" t="s">
        <v>1487</v>
      </c>
      <c r="B2685" s="332">
        <v>9.8090100000000007</v>
      </c>
      <c r="C2685" t="s">
        <v>18477</v>
      </c>
    </row>
    <row r="2686" spans="1:3">
      <c r="A2686" s="345" t="s">
        <v>18478</v>
      </c>
      <c r="B2686" s="332">
        <v>1.2558</v>
      </c>
      <c r="C2686" t="s">
        <v>18479</v>
      </c>
    </row>
    <row r="2687" spans="1:3">
      <c r="A2687" s="345" t="s">
        <v>18480</v>
      </c>
      <c r="B2687" s="332">
        <v>0</v>
      </c>
      <c r="C2687" t="s">
        <v>18481</v>
      </c>
    </row>
    <row r="2688" spans="1:3">
      <c r="A2688" s="345" t="s">
        <v>1488</v>
      </c>
      <c r="B2688" s="332">
        <v>0</v>
      </c>
      <c r="C2688" t="s">
        <v>11945</v>
      </c>
    </row>
    <row r="2689" spans="1:3">
      <c r="A2689" s="345" t="s">
        <v>1489</v>
      </c>
      <c r="B2689" s="332">
        <v>1.0706599999999999</v>
      </c>
      <c r="C2689" t="s">
        <v>11946</v>
      </c>
    </row>
    <row r="2690" spans="1:3">
      <c r="A2690" s="345" t="s">
        <v>1490</v>
      </c>
      <c r="B2690" s="332">
        <v>1.0706599999999999</v>
      </c>
      <c r="C2690" t="s">
        <v>11947</v>
      </c>
    </row>
    <row r="2691" spans="1:3">
      <c r="A2691" s="345" t="s">
        <v>1491</v>
      </c>
      <c r="B2691" s="332">
        <v>1.0824400000000001</v>
      </c>
      <c r="C2691" t="s">
        <v>11948</v>
      </c>
    </row>
    <row r="2692" spans="1:3">
      <c r="A2692" s="345" t="s">
        <v>1492</v>
      </c>
      <c r="B2692" s="332">
        <v>1.1597</v>
      </c>
      <c r="C2692" t="s">
        <v>11945</v>
      </c>
    </row>
    <row r="2693" spans="1:3">
      <c r="A2693" s="345" t="s">
        <v>1493</v>
      </c>
      <c r="B2693" s="332">
        <v>1.12964</v>
      </c>
      <c r="C2693" t="s">
        <v>11946</v>
      </c>
    </row>
    <row r="2694" spans="1:3">
      <c r="A2694" s="345" t="s">
        <v>1494</v>
      </c>
      <c r="B2694" s="332">
        <v>4.6147900000000002</v>
      </c>
      <c r="C2694" t="s">
        <v>11949</v>
      </c>
    </row>
    <row r="2695" spans="1:3">
      <c r="A2695" s="345" t="s">
        <v>9060</v>
      </c>
      <c r="B2695" s="332">
        <v>5.3974200000000003</v>
      </c>
      <c r="C2695" t="s">
        <v>11950</v>
      </c>
    </row>
    <row r="2696" spans="1:3">
      <c r="A2696" s="345" t="s">
        <v>1495</v>
      </c>
      <c r="B2696" s="332">
        <v>0.69057000000000002</v>
      </c>
      <c r="C2696" t="s">
        <v>11951</v>
      </c>
    </row>
    <row r="2697" spans="1:3">
      <c r="A2697" s="345" t="s">
        <v>9187</v>
      </c>
      <c r="B2697" s="332">
        <v>1.2393799999999999</v>
      </c>
      <c r="C2697" t="s">
        <v>11952</v>
      </c>
    </row>
    <row r="2698" spans="1:3">
      <c r="A2698" s="345" t="s">
        <v>18482</v>
      </c>
      <c r="B2698" s="332">
        <v>2.2193499999999999</v>
      </c>
      <c r="C2698" t="s">
        <v>18483</v>
      </c>
    </row>
    <row r="2699" spans="1:3">
      <c r="A2699" s="345" t="s">
        <v>18484</v>
      </c>
      <c r="B2699" s="332">
        <v>2.3058000000000001</v>
      </c>
      <c r="C2699" t="s">
        <v>18485</v>
      </c>
    </row>
    <row r="2700" spans="1:3">
      <c r="A2700" s="345" t="s">
        <v>18486</v>
      </c>
      <c r="B2700" s="332">
        <v>2.39228</v>
      </c>
      <c r="C2700" t="s">
        <v>18487</v>
      </c>
    </row>
    <row r="2701" spans="1:3">
      <c r="A2701" s="345" t="s">
        <v>1496</v>
      </c>
      <c r="B2701" s="332">
        <v>2.3914300000000002</v>
      </c>
      <c r="C2701" t="s">
        <v>11953</v>
      </c>
    </row>
    <row r="2702" spans="1:3">
      <c r="A2702" s="345" t="s">
        <v>1497</v>
      </c>
      <c r="B2702" s="332">
        <v>2.3914300000000002</v>
      </c>
      <c r="C2702" t="s">
        <v>11954</v>
      </c>
    </row>
    <row r="2703" spans="1:3">
      <c r="A2703" s="345" t="s">
        <v>1498</v>
      </c>
      <c r="B2703" s="332">
        <v>6.8831199999999999</v>
      </c>
      <c r="C2703" t="s">
        <v>18488</v>
      </c>
    </row>
    <row r="2704" spans="1:3">
      <c r="A2704" s="345" t="s">
        <v>1499</v>
      </c>
      <c r="B2704" s="332">
        <v>7.3738400000000004</v>
      </c>
      <c r="C2704" t="s">
        <v>11955</v>
      </c>
    </row>
    <row r="2705" spans="1:3">
      <c r="A2705" s="345" t="s">
        <v>1500</v>
      </c>
      <c r="B2705" s="332">
        <v>8.5343300000000006</v>
      </c>
      <c r="C2705" t="s">
        <v>11956</v>
      </c>
    </row>
    <row r="2706" spans="1:3">
      <c r="A2706" s="345" t="s">
        <v>1501</v>
      </c>
      <c r="B2706" s="332">
        <v>11.060420000000001</v>
      </c>
      <c r="C2706" t="s">
        <v>11957</v>
      </c>
    </row>
    <row r="2707" spans="1:3">
      <c r="A2707" s="345" t="s">
        <v>1502</v>
      </c>
      <c r="B2707" s="332">
        <v>1.6987000000000001</v>
      </c>
      <c r="C2707" t="s">
        <v>11958</v>
      </c>
    </row>
    <row r="2708" spans="1:3">
      <c r="A2708" s="345" t="s">
        <v>1503</v>
      </c>
      <c r="B2708" s="332">
        <v>4.5555500000000002</v>
      </c>
      <c r="C2708" t="s">
        <v>18489</v>
      </c>
    </row>
    <row r="2709" spans="1:3">
      <c r="A2709" s="345" t="s">
        <v>1504</v>
      </c>
      <c r="B2709" s="332">
        <v>4.0687499999999996</v>
      </c>
      <c r="C2709" t="s">
        <v>11959</v>
      </c>
    </row>
    <row r="2710" spans="1:3">
      <c r="A2710" s="345" t="s">
        <v>1505</v>
      </c>
      <c r="B2710" s="332">
        <v>96.483360000000005</v>
      </c>
      <c r="C2710" t="s">
        <v>11960</v>
      </c>
    </row>
    <row r="2711" spans="1:3">
      <c r="A2711" s="345" t="s">
        <v>1506</v>
      </c>
      <c r="B2711" s="332">
        <v>11.40854</v>
      </c>
      <c r="C2711" t="s">
        <v>11961</v>
      </c>
    </row>
    <row r="2712" spans="1:3">
      <c r="A2712" s="345" t="s">
        <v>9188</v>
      </c>
      <c r="B2712" s="332">
        <v>2.3346300000000002</v>
      </c>
      <c r="C2712" t="s">
        <v>11962</v>
      </c>
    </row>
    <row r="2713" spans="1:3">
      <c r="A2713" s="345" t="s">
        <v>9718</v>
      </c>
      <c r="B2713" s="332">
        <v>3.8254299999999999</v>
      </c>
      <c r="C2713" t="s">
        <v>11963</v>
      </c>
    </row>
    <row r="2714" spans="1:3">
      <c r="A2714" s="345" t="s">
        <v>1507</v>
      </c>
      <c r="B2714" s="332">
        <v>0.75239999999999996</v>
      </c>
      <c r="C2714" t="s">
        <v>11964</v>
      </c>
    </row>
    <row r="2715" spans="1:3">
      <c r="A2715" s="345" t="s">
        <v>1508</v>
      </c>
      <c r="B2715" s="332">
        <v>0.75239999999999996</v>
      </c>
      <c r="C2715" t="s">
        <v>11965</v>
      </c>
    </row>
    <row r="2716" spans="1:3">
      <c r="A2716" s="345" t="s">
        <v>1509</v>
      </c>
      <c r="B2716" s="332">
        <v>1.12453</v>
      </c>
      <c r="C2716" t="s">
        <v>11966</v>
      </c>
    </row>
    <row r="2717" spans="1:3">
      <c r="A2717" s="345" t="s">
        <v>1510</v>
      </c>
      <c r="B2717" s="332">
        <v>1.69739</v>
      </c>
      <c r="C2717" t="s">
        <v>11967</v>
      </c>
    </row>
    <row r="2718" spans="1:3">
      <c r="A2718" s="345" t="s">
        <v>1511</v>
      </c>
      <c r="B2718" s="332">
        <v>1.1920599999999999</v>
      </c>
      <c r="C2718" t="s">
        <v>11968</v>
      </c>
    </row>
    <row r="2719" spans="1:3">
      <c r="A2719" s="345" t="s">
        <v>1512</v>
      </c>
      <c r="B2719" s="332">
        <v>1.1920599999999999</v>
      </c>
      <c r="C2719" t="s">
        <v>11969</v>
      </c>
    </row>
    <row r="2720" spans="1:3">
      <c r="A2720" s="345" t="s">
        <v>1513</v>
      </c>
      <c r="B2720" s="332">
        <v>1.2424999999999999</v>
      </c>
      <c r="C2720" t="s">
        <v>11970</v>
      </c>
    </row>
    <row r="2721" spans="1:3">
      <c r="A2721" s="345" t="s">
        <v>17217</v>
      </c>
      <c r="B2721" s="332">
        <v>1.51003</v>
      </c>
      <c r="C2721" t="s">
        <v>17218</v>
      </c>
    </row>
    <row r="2722" spans="1:3">
      <c r="A2722" s="345" t="s">
        <v>8341</v>
      </c>
      <c r="B2722" s="332">
        <v>1.7964500000000001</v>
      </c>
      <c r="C2722" t="s">
        <v>11971</v>
      </c>
    </row>
    <row r="2723" spans="1:3">
      <c r="A2723" s="345" t="s">
        <v>9100</v>
      </c>
      <c r="B2723" s="332">
        <v>1.6402399999999999</v>
      </c>
      <c r="C2723" t="s">
        <v>11972</v>
      </c>
    </row>
    <row r="2724" spans="1:3">
      <c r="A2724" s="345" t="s">
        <v>1514</v>
      </c>
      <c r="B2724" s="332">
        <v>3.1994799999999999</v>
      </c>
      <c r="C2724" t="s">
        <v>11973</v>
      </c>
    </row>
    <row r="2725" spans="1:3">
      <c r="A2725" s="345" t="s">
        <v>1515</v>
      </c>
      <c r="B2725" s="332">
        <v>1.80837</v>
      </c>
      <c r="C2725" t="s">
        <v>11974</v>
      </c>
    </row>
    <row r="2726" spans="1:3">
      <c r="A2726" s="345" t="s">
        <v>18490</v>
      </c>
      <c r="B2726" s="332">
        <v>0.31962000000000002</v>
      </c>
      <c r="C2726" t="s">
        <v>11973</v>
      </c>
    </row>
    <row r="2727" spans="1:3">
      <c r="A2727" s="345" t="s">
        <v>1516</v>
      </c>
      <c r="B2727" s="332">
        <v>0.62877000000000005</v>
      </c>
      <c r="C2727" t="s">
        <v>11975</v>
      </c>
    </row>
    <row r="2728" spans="1:3">
      <c r="A2728" s="345" t="s">
        <v>1517</v>
      </c>
      <c r="B2728" s="332">
        <v>0.38979000000000003</v>
      </c>
      <c r="C2728" t="s">
        <v>11975</v>
      </c>
    </row>
    <row r="2729" spans="1:3">
      <c r="A2729" s="345" t="s">
        <v>9865</v>
      </c>
      <c r="B2729" s="332">
        <v>0</v>
      </c>
      <c r="C2729" t="s">
        <v>11975</v>
      </c>
    </row>
    <row r="2730" spans="1:3">
      <c r="A2730" s="345" t="s">
        <v>1518</v>
      </c>
      <c r="B2730" s="332">
        <v>0.3422</v>
      </c>
      <c r="C2730" t="s">
        <v>11976</v>
      </c>
    </row>
    <row r="2731" spans="1:3">
      <c r="A2731" s="345" t="s">
        <v>1519</v>
      </c>
      <c r="B2731" s="332">
        <v>2.6945399999999999</v>
      </c>
      <c r="C2731" t="s">
        <v>11977</v>
      </c>
    </row>
    <row r="2732" spans="1:3">
      <c r="A2732" s="345" t="s">
        <v>1520</v>
      </c>
      <c r="B2732" s="332">
        <v>3.9644499999999998</v>
      </c>
      <c r="C2732" t="s">
        <v>11978</v>
      </c>
    </row>
    <row r="2733" spans="1:3">
      <c r="A2733" s="345" t="s">
        <v>1521</v>
      </c>
      <c r="B2733" s="332">
        <v>4.1643999999999997</v>
      </c>
      <c r="C2733" t="s">
        <v>11979</v>
      </c>
    </row>
    <row r="2734" spans="1:3">
      <c r="A2734" s="345" t="s">
        <v>1522</v>
      </c>
      <c r="B2734" s="332">
        <v>0.36015999999999998</v>
      </c>
      <c r="C2734" t="s">
        <v>11980</v>
      </c>
    </row>
    <row r="2735" spans="1:3">
      <c r="A2735" s="345" t="s">
        <v>1523</v>
      </c>
      <c r="B2735" s="332">
        <v>175.68948</v>
      </c>
      <c r="C2735" t="s">
        <v>18491</v>
      </c>
    </row>
    <row r="2736" spans="1:3">
      <c r="A2736" s="345" t="s">
        <v>18492</v>
      </c>
      <c r="B2736" s="332">
        <v>0</v>
      </c>
      <c r="C2736" t="s">
        <v>18493</v>
      </c>
    </row>
    <row r="2737" spans="1:3">
      <c r="A2737" s="345" t="s">
        <v>18494</v>
      </c>
      <c r="B2737" s="332">
        <v>153.25485</v>
      </c>
      <c r="C2737" t="s">
        <v>18493</v>
      </c>
    </row>
    <row r="2738" spans="1:3">
      <c r="A2738" s="345" t="s">
        <v>18495</v>
      </c>
      <c r="B2738" s="332">
        <v>250.06961999999999</v>
      </c>
      <c r="C2738" t="s">
        <v>18493</v>
      </c>
    </row>
    <row r="2739" spans="1:3">
      <c r="A2739" s="345" t="s">
        <v>1524</v>
      </c>
      <c r="B2739" s="332">
        <v>0</v>
      </c>
      <c r="C2739" t="s">
        <v>11981</v>
      </c>
    </row>
    <row r="2740" spans="1:3">
      <c r="A2740" s="345" t="s">
        <v>1525</v>
      </c>
      <c r="B2740" s="332">
        <v>260.11234000000002</v>
      </c>
      <c r="C2740" t="s">
        <v>18496</v>
      </c>
    </row>
    <row r="2741" spans="1:3">
      <c r="A2741" s="345" t="s">
        <v>1526</v>
      </c>
      <c r="B2741" s="332">
        <v>102.43813</v>
      </c>
      <c r="C2741" t="s">
        <v>11982</v>
      </c>
    </row>
    <row r="2742" spans="1:3">
      <c r="A2742" s="345" t="s">
        <v>18497</v>
      </c>
      <c r="B2742" s="332">
        <v>8.0344200000000008</v>
      </c>
      <c r="C2742" t="s">
        <v>18498</v>
      </c>
    </row>
    <row r="2743" spans="1:3">
      <c r="A2743" s="345" t="s">
        <v>1527</v>
      </c>
      <c r="B2743" s="332">
        <v>15.39908</v>
      </c>
      <c r="C2743" t="s">
        <v>11983</v>
      </c>
    </row>
    <row r="2744" spans="1:3">
      <c r="A2744" s="345" t="s">
        <v>18499</v>
      </c>
      <c r="B2744" s="332">
        <v>343.23086000000001</v>
      </c>
      <c r="C2744" t="s">
        <v>18500</v>
      </c>
    </row>
    <row r="2745" spans="1:3">
      <c r="A2745" s="345" t="s">
        <v>18501</v>
      </c>
      <c r="B2745" s="332">
        <v>2082.78062</v>
      </c>
      <c r="C2745" t="s">
        <v>18502</v>
      </c>
    </row>
    <row r="2746" spans="1:3">
      <c r="A2746" s="345" t="s">
        <v>18503</v>
      </c>
      <c r="B2746" s="332">
        <v>2892.7046799999998</v>
      </c>
      <c r="C2746" t="s">
        <v>18504</v>
      </c>
    </row>
    <row r="2747" spans="1:3">
      <c r="A2747" s="345" t="s">
        <v>18505</v>
      </c>
      <c r="B2747" s="332">
        <v>2190.9130399999999</v>
      </c>
      <c r="C2747" t="s">
        <v>18506</v>
      </c>
    </row>
    <row r="2748" spans="1:3">
      <c r="A2748" s="345" t="s">
        <v>1528</v>
      </c>
      <c r="B2748" s="332">
        <v>197.51124999999999</v>
      </c>
      <c r="C2748" t="s">
        <v>11984</v>
      </c>
    </row>
    <row r="2749" spans="1:3">
      <c r="A2749" s="345" t="s">
        <v>1529</v>
      </c>
      <c r="B2749" s="332">
        <v>2001.89489</v>
      </c>
      <c r="C2749" t="s">
        <v>11985</v>
      </c>
    </row>
    <row r="2750" spans="1:3">
      <c r="A2750" s="345" t="s">
        <v>1530</v>
      </c>
      <c r="B2750" s="332">
        <v>67.972430000000003</v>
      </c>
      <c r="C2750" t="s">
        <v>11986</v>
      </c>
    </row>
    <row r="2751" spans="1:3">
      <c r="A2751" s="345" t="s">
        <v>1531</v>
      </c>
      <c r="B2751" s="332">
        <v>211.05983000000001</v>
      </c>
      <c r="C2751" t="s">
        <v>18507</v>
      </c>
    </row>
    <row r="2752" spans="1:3">
      <c r="A2752" s="345" t="s">
        <v>1532</v>
      </c>
      <c r="B2752" s="332">
        <v>66.262420000000006</v>
      </c>
      <c r="C2752" t="s">
        <v>11987</v>
      </c>
    </row>
    <row r="2753" spans="1:3">
      <c r="A2753" s="345" t="s">
        <v>18508</v>
      </c>
      <c r="B2753" s="332">
        <v>2342.5400100000002</v>
      </c>
      <c r="C2753" t="s">
        <v>18509</v>
      </c>
    </row>
    <row r="2754" spans="1:3">
      <c r="A2754" s="345" t="s">
        <v>1533</v>
      </c>
      <c r="B2754" s="332">
        <v>633.01144999999997</v>
      </c>
      <c r="C2754" t="s">
        <v>18510</v>
      </c>
    </row>
    <row r="2755" spans="1:3">
      <c r="A2755" s="345" t="s">
        <v>1534</v>
      </c>
      <c r="B2755" s="332">
        <v>588.18212000000005</v>
      </c>
      <c r="C2755" t="s">
        <v>11988</v>
      </c>
    </row>
    <row r="2756" spans="1:3">
      <c r="A2756" s="345" t="s">
        <v>18511</v>
      </c>
      <c r="B2756" s="332">
        <v>1177.7532799999999</v>
      </c>
      <c r="C2756" t="s">
        <v>18512</v>
      </c>
    </row>
    <row r="2757" spans="1:3">
      <c r="A2757" s="345" t="s">
        <v>18513</v>
      </c>
      <c r="B2757" s="332">
        <v>0</v>
      </c>
      <c r="C2757" t="s">
        <v>18514</v>
      </c>
    </row>
    <row r="2758" spans="1:3">
      <c r="A2758" s="345" t="s">
        <v>18515</v>
      </c>
      <c r="B2758" s="332">
        <v>245.69909999999999</v>
      </c>
      <c r="C2758" t="s">
        <v>18516</v>
      </c>
    </row>
    <row r="2759" spans="1:3">
      <c r="A2759" s="345" t="s">
        <v>8342</v>
      </c>
      <c r="B2759" s="332">
        <v>834.69942000000003</v>
      </c>
      <c r="C2759" t="s">
        <v>11989</v>
      </c>
    </row>
    <row r="2760" spans="1:3">
      <c r="A2760" s="345" t="s">
        <v>8343</v>
      </c>
      <c r="B2760" s="332">
        <v>578.97096999999997</v>
      </c>
      <c r="C2760" t="s">
        <v>11990</v>
      </c>
    </row>
    <row r="2761" spans="1:3">
      <c r="A2761" s="345" t="s">
        <v>8125</v>
      </c>
      <c r="B2761" s="332">
        <v>1636.5411999999999</v>
      </c>
      <c r="C2761" t="s">
        <v>11991</v>
      </c>
    </row>
    <row r="2762" spans="1:3">
      <c r="A2762" s="345" t="s">
        <v>9421</v>
      </c>
      <c r="B2762" s="332">
        <v>1281.6210100000001</v>
      </c>
      <c r="C2762" t="s">
        <v>11992</v>
      </c>
    </row>
    <row r="2763" spans="1:3">
      <c r="A2763" s="345" t="s">
        <v>7509</v>
      </c>
      <c r="B2763" s="332">
        <v>1675.9659300000001</v>
      </c>
      <c r="C2763" t="s">
        <v>11993</v>
      </c>
    </row>
    <row r="2764" spans="1:3">
      <c r="A2764" s="345" t="s">
        <v>18517</v>
      </c>
      <c r="B2764" s="332">
        <v>2520.55591</v>
      </c>
      <c r="C2764" t="s">
        <v>18518</v>
      </c>
    </row>
    <row r="2765" spans="1:3">
      <c r="A2765" s="345" t="s">
        <v>9422</v>
      </c>
      <c r="B2765" s="332">
        <v>3716.71821</v>
      </c>
      <c r="C2765" t="s">
        <v>11994</v>
      </c>
    </row>
    <row r="2766" spans="1:3">
      <c r="A2766" s="345" t="s">
        <v>9423</v>
      </c>
      <c r="B2766" s="332">
        <v>2901.7333800000001</v>
      </c>
      <c r="C2766" t="s">
        <v>11995</v>
      </c>
    </row>
    <row r="2767" spans="1:3">
      <c r="A2767" s="345" t="s">
        <v>9424</v>
      </c>
      <c r="B2767" s="332">
        <v>6319.3893900000003</v>
      </c>
      <c r="C2767" t="s">
        <v>11996</v>
      </c>
    </row>
    <row r="2768" spans="1:3">
      <c r="A2768" s="345" t="s">
        <v>17219</v>
      </c>
      <c r="B2768" s="332">
        <v>3716.7103999999999</v>
      </c>
      <c r="C2768" t="s">
        <v>17220</v>
      </c>
    </row>
    <row r="2769" spans="1:3">
      <c r="A2769" s="345" t="s">
        <v>18519</v>
      </c>
      <c r="B2769" s="332">
        <v>3775.2</v>
      </c>
      <c r="C2769" t="s">
        <v>18520</v>
      </c>
    </row>
    <row r="2770" spans="1:3">
      <c r="A2770" s="345" t="s">
        <v>18521</v>
      </c>
      <c r="B2770" s="332">
        <v>3.4922200000000001</v>
      </c>
      <c r="C2770" t="s">
        <v>18522</v>
      </c>
    </row>
    <row r="2771" spans="1:3">
      <c r="A2771" s="345" t="s">
        <v>18523</v>
      </c>
      <c r="B2771" s="332">
        <v>7.94116</v>
      </c>
      <c r="C2771" t="s">
        <v>18524</v>
      </c>
    </row>
    <row r="2772" spans="1:3">
      <c r="A2772" s="345" t="s">
        <v>18525</v>
      </c>
      <c r="B2772" s="332">
        <v>0.63126000000000004</v>
      </c>
      <c r="C2772" t="s">
        <v>18526</v>
      </c>
    </row>
    <row r="2773" spans="1:3">
      <c r="A2773" s="345" t="s">
        <v>18527</v>
      </c>
      <c r="B2773" s="332">
        <v>0</v>
      </c>
      <c r="C2773" t="s">
        <v>18528</v>
      </c>
    </row>
    <row r="2774" spans="1:3">
      <c r="A2774" s="345" t="s">
        <v>1535</v>
      </c>
      <c r="B2774" s="332">
        <v>0.63507999999999998</v>
      </c>
      <c r="C2774" t="s">
        <v>18529</v>
      </c>
    </row>
    <row r="2775" spans="1:3">
      <c r="A2775" s="345" t="s">
        <v>18530</v>
      </c>
      <c r="B2775" s="332">
        <v>0</v>
      </c>
      <c r="C2775" t="s">
        <v>18531</v>
      </c>
    </row>
    <row r="2776" spans="1:3">
      <c r="A2776" s="345" t="s">
        <v>18532</v>
      </c>
      <c r="B2776" s="332">
        <v>0</v>
      </c>
      <c r="C2776" t="s">
        <v>18533</v>
      </c>
    </row>
    <row r="2777" spans="1:3">
      <c r="A2777" s="345" t="s">
        <v>1536</v>
      </c>
      <c r="B2777" s="332">
        <v>4.8971600000000004</v>
      </c>
      <c r="C2777" t="s">
        <v>11997</v>
      </c>
    </row>
    <row r="2778" spans="1:3">
      <c r="A2778" s="345" t="s">
        <v>1537</v>
      </c>
      <c r="B2778" s="332">
        <v>4.8971600000000004</v>
      </c>
      <c r="C2778" t="s">
        <v>11998</v>
      </c>
    </row>
    <row r="2779" spans="1:3">
      <c r="A2779" s="345" t="s">
        <v>1538</v>
      </c>
      <c r="B2779" s="332">
        <v>13.92005</v>
      </c>
      <c r="C2779" t="s">
        <v>11999</v>
      </c>
    </row>
    <row r="2780" spans="1:3">
      <c r="A2780" s="345" t="s">
        <v>1539</v>
      </c>
      <c r="B2780" s="332">
        <v>13.92005</v>
      </c>
      <c r="C2780" t="s">
        <v>12000</v>
      </c>
    </row>
    <row r="2781" spans="1:3">
      <c r="A2781" s="345" t="s">
        <v>1540</v>
      </c>
      <c r="B2781" s="332">
        <v>8.01661</v>
      </c>
      <c r="C2781" t="s">
        <v>18534</v>
      </c>
    </row>
    <row r="2782" spans="1:3">
      <c r="A2782" s="345" t="s">
        <v>1541</v>
      </c>
      <c r="B2782" s="332">
        <v>8.01661</v>
      </c>
      <c r="C2782" t="s">
        <v>12001</v>
      </c>
    </row>
    <row r="2783" spans="1:3">
      <c r="A2783" s="345" t="s">
        <v>1542</v>
      </c>
      <c r="B2783" s="332">
        <v>5.46739</v>
      </c>
      <c r="C2783" t="s">
        <v>12002</v>
      </c>
    </row>
    <row r="2784" spans="1:3">
      <c r="A2784" s="345" t="s">
        <v>1543</v>
      </c>
      <c r="B2784" s="332">
        <v>5.46739</v>
      </c>
      <c r="C2784" t="s">
        <v>12003</v>
      </c>
    </row>
    <row r="2785" spans="1:3">
      <c r="A2785" s="345" t="s">
        <v>1544</v>
      </c>
      <c r="B2785" s="332">
        <v>14.23901</v>
      </c>
      <c r="C2785" t="s">
        <v>12004</v>
      </c>
    </row>
    <row r="2786" spans="1:3">
      <c r="A2786" s="345" t="s">
        <v>1545</v>
      </c>
      <c r="B2786" s="332">
        <v>14.23901</v>
      </c>
      <c r="C2786" t="s">
        <v>12005</v>
      </c>
    </row>
    <row r="2787" spans="1:3">
      <c r="A2787" s="345" t="s">
        <v>1546</v>
      </c>
      <c r="B2787" s="332">
        <v>8.5868400000000005</v>
      </c>
      <c r="C2787" t="s">
        <v>12006</v>
      </c>
    </row>
    <row r="2788" spans="1:3">
      <c r="A2788" s="345" t="s">
        <v>1547</v>
      </c>
      <c r="B2788" s="332">
        <v>8.5868400000000005</v>
      </c>
      <c r="C2788" t="s">
        <v>12007</v>
      </c>
    </row>
    <row r="2789" spans="1:3">
      <c r="A2789" s="345" t="s">
        <v>1548</v>
      </c>
      <c r="B2789" s="332">
        <v>5.6742499999999998</v>
      </c>
      <c r="C2789" t="s">
        <v>12008</v>
      </c>
    </row>
    <row r="2790" spans="1:3">
      <c r="A2790" s="345" t="s">
        <v>1549</v>
      </c>
      <c r="B2790" s="332">
        <v>5.7293399999999997</v>
      </c>
      <c r="C2790" t="s">
        <v>12009</v>
      </c>
    </row>
    <row r="2791" spans="1:3">
      <c r="A2791" s="345" t="s">
        <v>1550</v>
      </c>
      <c r="B2791" s="332">
        <v>2.5711599999999999</v>
      </c>
      <c r="C2791" t="s">
        <v>12010</v>
      </c>
    </row>
    <row r="2792" spans="1:3">
      <c r="A2792" s="345" t="s">
        <v>1551</v>
      </c>
      <c r="B2792" s="332">
        <v>25.78153</v>
      </c>
      <c r="C2792" t="s">
        <v>12011</v>
      </c>
    </row>
    <row r="2793" spans="1:3">
      <c r="A2793" s="345" t="s">
        <v>1552</v>
      </c>
      <c r="B2793" s="332">
        <v>6.4453699999999996</v>
      </c>
      <c r="C2793" t="s">
        <v>18535</v>
      </c>
    </row>
    <row r="2794" spans="1:3">
      <c r="A2794" s="345" t="s">
        <v>1553</v>
      </c>
      <c r="B2794" s="332">
        <v>6.4453699999999996</v>
      </c>
      <c r="C2794" t="s">
        <v>12012</v>
      </c>
    </row>
    <row r="2795" spans="1:3">
      <c r="A2795" s="345" t="s">
        <v>1554</v>
      </c>
      <c r="B2795" s="332">
        <v>8.3808900000000008</v>
      </c>
      <c r="C2795" t="s">
        <v>12013</v>
      </c>
    </row>
    <row r="2796" spans="1:3">
      <c r="A2796" s="345" t="s">
        <v>1555</v>
      </c>
      <c r="B2796" s="332">
        <v>8.3808900000000008</v>
      </c>
      <c r="C2796" t="s">
        <v>12014</v>
      </c>
    </row>
    <row r="2797" spans="1:3">
      <c r="A2797" s="345" t="s">
        <v>1556</v>
      </c>
      <c r="B2797" s="332">
        <v>6.5407299999999999</v>
      </c>
      <c r="C2797" t="s">
        <v>12015</v>
      </c>
    </row>
    <row r="2798" spans="1:3">
      <c r="A2798" s="345" t="s">
        <v>1557</v>
      </c>
      <c r="B2798" s="332">
        <v>6.5407299999999999</v>
      </c>
      <c r="C2798" t="s">
        <v>12016</v>
      </c>
    </row>
    <row r="2799" spans="1:3">
      <c r="A2799" s="345" t="s">
        <v>1558</v>
      </c>
      <c r="B2799" s="332">
        <v>15.56362</v>
      </c>
      <c r="C2799" t="s">
        <v>12017</v>
      </c>
    </row>
    <row r="2800" spans="1:3">
      <c r="A2800" s="345" t="s">
        <v>1559</v>
      </c>
      <c r="B2800" s="332">
        <v>15.56362</v>
      </c>
      <c r="C2800" t="s">
        <v>12017</v>
      </c>
    </row>
    <row r="2801" spans="1:3">
      <c r="A2801" s="345" t="s">
        <v>1560</v>
      </c>
      <c r="B2801" s="332">
        <v>9.6601800000000004</v>
      </c>
      <c r="C2801" t="s">
        <v>12018</v>
      </c>
    </row>
    <row r="2802" spans="1:3">
      <c r="A2802" s="345" t="s">
        <v>1561</v>
      </c>
      <c r="B2802" s="332">
        <v>9.6601800000000004</v>
      </c>
      <c r="C2802" t="s">
        <v>12019</v>
      </c>
    </row>
    <row r="2803" spans="1:3">
      <c r="A2803" s="345" t="s">
        <v>1562</v>
      </c>
      <c r="B2803" s="332">
        <v>0.79281000000000001</v>
      </c>
      <c r="C2803" t="s">
        <v>12020</v>
      </c>
    </row>
    <row r="2804" spans="1:3">
      <c r="A2804" s="345" t="s">
        <v>1563</v>
      </c>
      <c r="B2804" s="332">
        <v>0.79290000000000005</v>
      </c>
      <c r="C2804" t="s">
        <v>12021</v>
      </c>
    </row>
    <row r="2805" spans="1:3">
      <c r="A2805" s="345" t="s">
        <v>1564</v>
      </c>
      <c r="B2805" s="332">
        <v>5.5903700000000001</v>
      </c>
      <c r="C2805" t="s">
        <v>18536</v>
      </c>
    </row>
    <row r="2806" spans="1:3">
      <c r="A2806" s="345" t="s">
        <v>1565</v>
      </c>
      <c r="B2806" s="332">
        <v>5.5903700000000001</v>
      </c>
      <c r="C2806" t="s">
        <v>18537</v>
      </c>
    </row>
    <row r="2807" spans="1:3">
      <c r="A2807" s="345" t="s">
        <v>1566</v>
      </c>
      <c r="B2807" s="332">
        <v>7.2721200000000001</v>
      </c>
      <c r="C2807" t="s">
        <v>12022</v>
      </c>
    </row>
    <row r="2808" spans="1:3">
      <c r="A2808" s="345" t="s">
        <v>1567</v>
      </c>
      <c r="B2808" s="332">
        <v>4.36327</v>
      </c>
      <c r="C2808" t="s">
        <v>12023</v>
      </c>
    </row>
    <row r="2809" spans="1:3">
      <c r="A2809" s="345" t="s">
        <v>1568</v>
      </c>
      <c r="B2809" s="332">
        <v>6.0040800000000001</v>
      </c>
      <c r="C2809" t="s">
        <v>12024</v>
      </c>
    </row>
    <row r="2810" spans="1:3">
      <c r="A2810" s="345" t="s">
        <v>1569</v>
      </c>
      <c r="B2810" s="332">
        <v>6.0040800000000001</v>
      </c>
      <c r="C2810" t="s">
        <v>12025</v>
      </c>
    </row>
    <row r="2811" spans="1:3">
      <c r="A2811" s="345" t="s">
        <v>1570</v>
      </c>
      <c r="B2811" s="332">
        <v>6.6097999999999999</v>
      </c>
      <c r="C2811" t="s">
        <v>12026</v>
      </c>
    </row>
    <row r="2812" spans="1:3">
      <c r="A2812" s="345" t="s">
        <v>1571</v>
      </c>
      <c r="B2812" s="332">
        <v>5.4147400000000001</v>
      </c>
      <c r="C2812" t="s">
        <v>12027</v>
      </c>
    </row>
    <row r="2813" spans="1:3">
      <c r="A2813" s="345" t="s">
        <v>1572</v>
      </c>
      <c r="B2813" s="332">
        <v>5.4338499999999996</v>
      </c>
      <c r="C2813" t="s">
        <v>12028</v>
      </c>
    </row>
    <row r="2814" spans="1:3">
      <c r="A2814" s="345" t="s">
        <v>1573</v>
      </c>
      <c r="B2814" s="332">
        <v>9.0564</v>
      </c>
      <c r="C2814" t="s">
        <v>12029</v>
      </c>
    </row>
    <row r="2815" spans="1:3">
      <c r="A2815" s="345" t="s">
        <v>18538</v>
      </c>
      <c r="B2815" s="332">
        <v>11.38381</v>
      </c>
      <c r="C2815" t="s">
        <v>18539</v>
      </c>
    </row>
    <row r="2816" spans="1:3">
      <c r="A2816" s="345" t="s">
        <v>1574</v>
      </c>
      <c r="B2816" s="332">
        <v>17.774699999999999</v>
      </c>
      <c r="C2816" t="s">
        <v>12030</v>
      </c>
    </row>
    <row r="2817" spans="1:3">
      <c r="A2817" s="345" t="s">
        <v>1575</v>
      </c>
      <c r="B2817" s="332">
        <v>12.33893</v>
      </c>
      <c r="C2817" t="s">
        <v>18540</v>
      </c>
    </row>
    <row r="2818" spans="1:3">
      <c r="A2818" s="345" t="s">
        <v>1576</v>
      </c>
      <c r="B2818" s="332">
        <v>17.501639999999998</v>
      </c>
      <c r="C2818" t="s">
        <v>12031</v>
      </c>
    </row>
    <row r="2819" spans="1:3">
      <c r="A2819" s="345" t="s">
        <v>1577</v>
      </c>
      <c r="B2819" s="332">
        <v>13.44186</v>
      </c>
      <c r="C2819" t="s">
        <v>12032</v>
      </c>
    </row>
    <row r="2820" spans="1:3">
      <c r="A2820" s="345" t="s">
        <v>1578</v>
      </c>
      <c r="B2820" s="332">
        <v>17.501639999999998</v>
      </c>
      <c r="C2820" t="s">
        <v>12033</v>
      </c>
    </row>
    <row r="2821" spans="1:3">
      <c r="A2821" s="345" t="s">
        <v>18541</v>
      </c>
      <c r="B2821" s="332">
        <v>10.587820000000001</v>
      </c>
      <c r="C2821" t="s">
        <v>18542</v>
      </c>
    </row>
    <row r="2822" spans="1:3">
      <c r="A2822" s="345" t="s">
        <v>1579</v>
      </c>
      <c r="B2822" s="332">
        <v>16.55705</v>
      </c>
      <c r="C2822" t="s">
        <v>12034</v>
      </c>
    </row>
    <row r="2823" spans="1:3">
      <c r="A2823" s="345" t="s">
        <v>18543</v>
      </c>
      <c r="B2823" s="332">
        <v>12.02599</v>
      </c>
      <c r="C2823" t="s">
        <v>18544</v>
      </c>
    </row>
    <row r="2824" spans="1:3">
      <c r="A2824" s="345" t="s">
        <v>1580</v>
      </c>
      <c r="B2824" s="332">
        <v>3.1235599999999999</v>
      </c>
      <c r="C2824" t="s">
        <v>12035</v>
      </c>
    </row>
    <row r="2825" spans="1:3">
      <c r="A2825" s="345" t="s">
        <v>1581</v>
      </c>
      <c r="B2825" s="332">
        <v>13.04372</v>
      </c>
      <c r="C2825" t="s">
        <v>12032</v>
      </c>
    </row>
    <row r="2826" spans="1:3">
      <c r="A2826" s="345" t="s">
        <v>1582</v>
      </c>
      <c r="B2826" s="332">
        <v>17.501639999999998</v>
      </c>
      <c r="C2826" t="s">
        <v>12033</v>
      </c>
    </row>
    <row r="2827" spans="1:3">
      <c r="A2827" s="345" t="s">
        <v>1583</v>
      </c>
      <c r="B2827" s="332">
        <v>13.07133</v>
      </c>
      <c r="C2827" t="s">
        <v>12036</v>
      </c>
    </row>
    <row r="2828" spans="1:3">
      <c r="A2828" s="345" t="s">
        <v>1584</v>
      </c>
      <c r="B2828" s="332">
        <v>17.529250000000001</v>
      </c>
      <c r="C2828" t="s">
        <v>18545</v>
      </c>
    </row>
    <row r="2829" spans="1:3">
      <c r="A2829" s="345" t="s">
        <v>1585</v>
      </c>
      <c r="B2829" s="332">
        <v>12.68581</v>
      </c>
      <c r="C2829" t="s">
        <v>18546</v>
      </c>
    </row>
    <row r="2830" spans="1:3">
      <c r="A2830" s="345" t="s">
        <v>1586</v>
      </c>
      <c r="B2830" s="332">
        <v>17.116409999999998</v>
      </c>
      <c r="C2830" t="s">
        <v>18547</v>
      </c>
    </row>
    <row r="2831" spans="1:3">
      <c r="A2831" s="345" t="s">
        <v>1587</v>
      </c>
      <c r="B2831" s="332">
        <v>15.594670000000001</v>
      </c>
      <c r="C2831" t="s">
        <v>18548</v>
      </c>
    </row>
    <row r="2832" spans="1:3">
      <c r="A2832" s="345" t="s">
        <v>1588</v>
      </c>
      <c r="B2832" s="332">
        <v>20.145710000000001</v>
      </c>
      <c r="C2832" t="s">
        <v>18549</v>
      </c>
    </row>
    <row r="2833" spans="1:3">
      <c r="A2833" s="345" t="s">
        <v>1589</v>
      </c>
      <c r="B2833" s="332">
        <v>15.624840000000001</v>
      </c>
      <c r="C2833" t="s">
        <v>12037</v>
      </c>
    </row>
    <row r="2834" spans="1:3">
      <c r="A2834" s="345" t="s">
        <v>1590</v>
      </c>
      <c r="B2834" s="332">
        <v>20.617080000000001</v>
      </c>
      <c r="C2834" t="s">
        <v>12038</v>
      </c>
    </row>
    <row r="2835" spans="1:3">
      <c r="A2835" s="345" t="s">
        <v>1591</v>
      </c>
      <c r="B2835" s="332">
        <v>16.108609999999999</v>
      </c>
      <c r="C2835" t="s">
        <v>12039</v>
      </c>
    </row>
    <row r="2836" spans="1:3">
      <c r="A2836" s="345" t="s">
        <v>1592</v>
      </c>
      <c r="B2836" s="332">
        <v>21.0823</v>
      </c>
      <c r="C2836" t="s">
        <v>12040</v>
      </c>
    </row>
    <row r="2837" spans="1:3">
      <c r="A2837" s="345" t="s">
        <v>1593</v>
      </c>
      <c r="B2837" s="332">
        <v>16.733969999999999</v>
      </c>
      <c r="C2837" t="s">
        <v>18550</v>
      </c>
    </row>
    <row r="2838" spans="1:3">
      <c r="A2838" s="345" t="s">
        <v>1594</v>
      </c>
      <c r="B2838" s="332">
        <v>21.530249999999999</v>
      </c>
      <c r="C2838" t="s">
        <v>12041</v>
      </c>
    </row>
    <row r="2839" spans="1:3">
      <c r="A2839" s="345" t="s">
        <v>1595</v>
      </c>
      <c r="B2839" s="332">
        <v>13.041399999999999</v>
      </c>
      <c r="C2839" t="s">
        <v>12042</v>
      </c>
    </row>
    <row r="2840" spans="1:3">
      <c r="A2840" s="345" t="s">
        <v>1596</v>
      </c>
      <c r="B2840" s="332">
        <v>16.384699999999999</v>
      </c>
      <c r="C2840" t="s">
        <v>12043</v>
      </c>
    </row>
    <row r="2841" spans="1:3">
      <c r="A2841" s="345" t="s">
        <v>1597</v>
      </c>
      <c r="B2841" s="332">
        <v>15.932829999999999</v>
      </c>
      <c r="C2841" t="s">
        <v>12044</v>
      </c>
    </row>
    <row r="2842" spans="1:3">
      <c r="A2842" s="345" t="s">
        <v>1598</v>
      </c>
      <c r="B2842" s="332">
        <v>20.617080000000001</v>
      </c>
      <c r="C2842" t="s">
        <v>12045</v>
      </c>
    </row>
    <row r="2843" spans="1:3">
      <c r="A2843" s="345" t="s">
        <v>1599</v>
      </c>
      <c r="B2843" s="332">
        <v>2.5354199999999998</v>
      </c>
      <c r="C2843" t="s">
        <v>12046</v>
      </c>
    </row>
    <row r="2844" spans="1:3">
      <c r="A2844" s="345" t="s">
        <v>1600</v>
      </c>
      <c r="B2844" s="332">
        <v>37.730670000000003</v>
      </c>
      <c r="C2844" t="s">
        <v>12047</v>
      </c>
    </row>
    <row r="2845" spans="1:3">
      <c r="A2845" s="345" t="s">
        <v>1601</v>
      </c>
      <c r="B2845" s="332">
        <v>16.55564</v>
      </c>
      <c r="C2845" t="s">
        <v>12048</v>
      </c>
    </row>
    <row r="2846" spans="1:3">
      <c r="A2846" s="345" t="s">
        <v>1602</v>
      </c>
      <c r="B2846" s="332">
        <v>21.530249999999999</v>
      </c>
      <c r="C2846" t="s">
        <v>18551</v>
      </c>
    </row>
    <row r="2847" spans="1:3">
      <c r="A2847" s="345" t="s">
        <v>1603</v>
      </c>
      <c r="B2847" s="332">
        <v>15.811730000000001</v>
      </c>
      <c r="C2847" t="s">
        <v>12049</v>
      </c>
    </row>
    <row r="2848" spans="1:3">
      <c r="A2848" s="345" t="s">
        <v>1604</v>
      </c>
      <c r="B2848" s="332">
        <v>20.617080000000001</v>
      </c>
      <c r="C2848" t="s">
        <v>12050</v>
      </c>
    </row>
    <row r="2849" spans="1:3">
      <c r="A2849" s="345" t="s">
        <v>1605</v>
      </c>
      <c r="B2849" s="332">
        <v>15.594670000000001</v>
      </c>
      <c r="C2849" t="s">
        <v>12051</v>
      </c>
    </row>
    <row r="2850" spans="1:3">
      <c r="A2850" s="345" t="s">
        <v>1606</v>
      </c>
      <c r="B2850" s="332">
        <v>10.10134</v>
      </c>
      <c r="C2850" t="s">
        <v>18552</v>
      </c>
    </row>
    <row r="2851" spans="1:3">
      <c r="A2851" s="345" t="s">
        <v>1607</v>
      </c>
      <c r="B2851" s="332">
        <v>15.1708</v>
      </c>
      <c r="C2851" t="s">
        <v>18553</v>
      </c>
    </row>
    <row r="2852" spans="1:3">
      <c r="A2852" s="345" t="s">
        <v>1608</v>
      </c>
      <c r="B2852" s="332">
        <v>17.399760000000001</v>
      </c>
      <c r="C2852" t="s">
        <v>18554</v>
      </c>
    </row>
    <row r="2853" spans="1:3">
      <c r="A2853" s="345" t="s">
        <v>1609</v>
      </c>
      <c r="B2853" s="332">
        <v>17.33455</v>
      </c>
      <c r="C2853" t="s">
        <v>12052</v>
      </c>
    </row>
    <row r="2854" spans="1:3">
      <c r="A2854" s="345" t="s">
        <v>1610</v>
      </c>
      <c r="B2854" s="332">
        <v>19.497990000000001</v>
      </c>
      <c r="C2854" t="s">
        <v>12053</v>
      </c>
    </row>
    <row r="2855" spans="1:3">
      <c r="A2855" s="345" t="s">
        <v>1611</v>
      </c>
      <c r="B2855" s="332">
        <v>14.13575</v>
      </c>
      <c r="C2855" t="s">
        <v>18555</v>
      </c>
    </row>
    <row r="2856" spans="1:3">
      <c r="A2856" s="345" t="s">
        <v>1612</v>
      </c>
      <c r="B2856" s="332">
        <v>17.061209999999999</v>
      </c>
      <c r="C2856" t="s">
        <v>18556</v>
      </c>
    </row>
    <row r="2857" spans="1:3">
      <c r="A2857" s="345" t="s">
        <v>1613</v>
      </c>
      <c r="B2857" s="332">
        <v>17.743289999999998</v>
      </c>
      <c r="C2857" t="s">
        <v>12054</v>
      </c>
    </row>
    <row r="2858" spans="1:3">
      <c r="A2858" s="345" t="s">
        <v>1614</v>
      </c>
      <c r="B2858" s="332">
        <v>18.182510000000001</v>
      </c>
      <c r="C2858" t="s">
        <v>12055</v>
      </c>
    </row>
    <row r="2859" spans="1:3">
      <c r="A2859" s="345" t="s">
        <v>1615</v>
      </c>
      <c r="B2859" s="332">
        <v>17.628779999999999</v>
      </c>
      <c r="C2859" t="s">
        <v>12056</v>
      </c>
    </row>
    <row r="2860" spans="1:3">
      <c r="A2860" s="345" t="s">
        <v>1616</v>
      </c>
      <c r="B2860" s="332">
        <v>14.46617</v>
      </c>
      <c r="C2860" t="s">
        <v>12057</v>
      </c>
    </row>
    <row r="2861" spans="1:3">
      <c r="A2861" s="345" t="s">
        <v>1617</v>
      </c>
      <c r="B2861" s="332">
        <v>19.097819999999999</v>
      </c>
      <c r="C2861" t="s">
        <v>18557</v>
      </c>
    </row>
    <row r="2862" spans="1:3">
      <c r="A2862" s="345" t="s">
        <v>1618</v>
      </c>
      <c r="B2862" s="332">
        <v>14.943809999999999</v>
      </c>
      <c r="C2862" t="s">
        <v>12058</v>
      </c>
    </row>
    <row r="2863" spans="1:3">
      <c r="A2863" s="345" t="s">
        <v>1619</v>
      </c>
      <c r="B2863" s="332">
        <v>18.54468</v>
      </c>
      <c r="C2863" t="s">
        <v>12059</v>
      </c>
    </row>
    <row r="2864" spans="1:3">
      <c r="A2864" s="345" t="s">
        <v>1620</v>
      </c>
      <c r="B2864" s="332">
        <v>19.02599</v>
      </c>
      <c r="C2864" t="s">
        <v>12060</v>
      </c>
    </row>
    <row r="2865" spans="1:3">
      <c r="A2865" s="345" t="s">
        <v>1621</v>
      </c>
      <c r="B2865" s="332">
        <v>19.10013</v>
      </c>
      <c r="C2865" t="s">
        <v>12061</v>
      </c>
    </row>
    <row r="2866" spans="1:3">
      <c r="A2866" s="345" t="s">
        <v>1622</v>
      </c>
      <c r="B2866" s="332">
        <v>17.769480000000001</v>
      </c>
      <c r="C2866" t="s">
        <v>12062</v>
      </c>
    </row>
    <row r="2867" spans="1:3">
      <c r="A2867" s="345" t="s">
        <v>1623</v>
      </c>
      <c r="B2867" s="332">
        <v>15.811730000000001</v>
      </c>
      <c r="C2867" t="s">
        <v>12063</v>
      </c>
    </row>
    <row r="2868" spans="1:3">
      <c r="A2868" s="345" t="s">
        <v>1624</v>
      </c>
      <c r="B2868" s="332">
        <v>17.800540000000002</v>
      </c>
      <c r="C2868" t="s">
        <v>12064</v>
      </c>
    </row>
    <row r="2869" spans="1:3">
      <c r="A2869" s="345" t="s">
        <v>1625</v>
      </c>
      <c r="B2869" s="332">
        <v>17.91534</v>
      </c>
      <c r="C2869" t="s">
        <v>12065</v>
      </c>
    </row>
    <row r="2870" spans="1:3">
      <c r="A2870" s="345" t="s">
        <v>1626</v>
      </c>
      <c r="B2870" s="332">
        <v>20.772169999999999</v>
      </c>
      <c r="C2870" t="s">
        <v>12066</v>
      </c>
    </row>
    <row r="2871" spans="1:3">
      <c r="A2871" s="345" t="s">
        <v>1627</v>
      </c>
      <c r="B2871" s="332">
        <v>15.811730000000001</v>
      </c>
      <c r="C2871" t="s">
        <v>12067</v>
      </c>
    </row>
    <row r="2872" spans="1:3">
      <c r="A2872" s="345" t="s">
        <v>1628</v>
      </c>
      <c r="B2872" s="332">
        <v>17.878900000000002</v>
      </c>
      <c r="C2872" t="s">
        <v>12068</v>
      </c>
    </row>
    <row r="2873" spans="1:3">
      <c r="A2873" s="345" t="s">
        <v>1629</v>
      </c>
      <c r="B2873" s="332">
        <v>19.22176</v>
      </c>
      <c r="C2873" t="s">
        <v>12069</v>
      </c>
    </row>
    <row r="2874" spans="1:3">
      <c r="A2874" s="345" t="s">
        <v>1630</v>
      </c>
      <c r="B2874" s="332">
        <v>20.793759999999999</v>
      </c>
      <c r="C2874" t="s">
        <v>12070</v>
      </c>
    </row>
    <row r="2875" spans="1:3">
      <c r="A2875" s="345" t="s">
        <v>1631</v>
      </c>
      <c r="B2875" s="332">
        <v>16.121559999999999</v>
      </c>
      <c r="C2875" t="s">
        <v>18558</v>
      </c>
    </row>
    <row r="2876" spans="1:3">
      <c r="A2876" s="345" t="s">
        <v>1632</v>
      </c>
      <c r="B2876" s="332">
        <v>18.058340000000001</v>
      </c>
      <c r="C2876" t="s">
        <v>18559</v>
      </c>
    </row>
    <row r="2877" spans="1:3">
      <c r="A2877" s="345" t="s">
        <v>1633</v>
      </c>
      <c r="B2877" s="332">
        <v>18.144069999999999</v>
      </c>
      <c r="C2877" t="s">
        <v>12071</v>
      </c>
    </row>
    <row r="2878" spans="1:3">
      <c r="A2878" s="345" t="s">
        <v>1634</v>
      </c>
      <c r="B2878" s="332">
        <v>20.803290000000001</v>
      </c>
      <c r="C2878" t="s">
        <v>18560</v>
      </c>
    </row>
    <row r="2879" spans="1:3">
      <c r="A2879" s="345" t="s">
        <v>1635</v>
      </c>
      <c r="B2879" s="332">
        <v>16.121559999999999</v>
      </c>
      <c r="C2879" t="s">
        <v>12072</v>
      </c>
    </row>
    <row r="2880" spans="1:3">
      <c r="A2880" s="345" t="s">
        <v>1636</v>
      </c>
      <c r="B2880" s="332">
        <v>18.058340000000001</v>
      </c>
      <c r="C2880" t="s">
        <v>18561</v>
      </c>
    </row>
    <row r="2881" spans="1:3">
      <c r="A2881" s="345" t="s">
        <v>1637</v>
      </c>
      <c r="B2881" s="332">
        <v>19.531890000000001</v>
      </c>
      <c r="C2881" t="s">
        <v>12073</v>
      </c>
    </row>
    <row r="2882" spans="1:3">
      <c r="A2882" s="345" t="s">
        <v>1638</v>
      </c>
      <c r="B2882" s="332">
        <v>20.803290000000001</v>
      </c>
      <c r="C2882" t="s">
        <v>18562</v>
      </c>
    </row>
    <row r="2883" spans="1:3">
      <c r="A2883" s="345" t="s">
        <v>1639</v>
      </c>
      <c r="B2883" s="332">
        <v>18.02955</v>
      </c>
      <c r="C2883" t="s">
        <v>12074</v>
      </c>
    </row>
    <row r="2884" spans="1:3">
      <c r="A2884" s="345" t="s">
        <v>1640</v>
      </c>
      <c r="B2884" s="332">
        <v>15.462809999999999</v>
      </c>
      <c r="C2884" t="s">
        <v>12075</v>
      </c>
    </row>
    <row r="2885" spans="1:3">
      <c r="A2885" s="345" t="s">
        <v>1641</v>
      </c>
      <c r="B2885" s="332">
        <v>19.526050000000001</v>
      </c>
      <c r="C2885" t="s">
        <v>12076</v>
      </c>
    </row>
    <row r="2886" spans="1:3">
      <c r="A2886" s="345" t="s">
        <v>1642</v>
      </c>
      <c r="B2886" s="332">
        <v>2.97743</v>
      </c>
      <c r="C2886" t="s">
        <v>12077</v>
      </c>
    </row>
    <row r="2887" spans="1:3">
      <c r="A2887" s="345" t="s">
        <v>1643</v>
      </c>
      <c r="B2887" s="332">
        <v>21.956880000000002</v>
      </c>
      <c r="C2887" t="s">
        <v>12078</v>
      </c>
    </row>
    <row r="2888" spans="1:3">
      <c r="A2888" s="345" t="s">
        <v>1644</v>
      </c>
      <c r="B2888" s="332">
        <v>18.696300000000001</v>
      </c>
      <c r="C2888" t="s">
        <v>12079</v>
      </c>
    </row>
    <row r="2889" spans="1:3">
      <c r="A2889" s="345" t="s">
        <v>1645</v>
      </c>
      <c r="B2889" s="332">
        <v>18.505579999999998</v>
      </c>
      <c r="C2889" t="s">
        <v>12080</v>
      </c>
    </row>
    <row r="2890" spans="1:3">
      <c r="A2890" s="345" t="s">
        <v>1646</v>
      </c>
      <c r="B2890" s="332">
        <v>20.02826</v>
      </c>
      <c r="C2890" t="s">
        <v>18563</v>
      </c>
    </row>
    <row r="2891" spans="1:3">
      <c r="A2891" s="345" t="s">
        <v>1647</v>
      </c>
      <c r="B2891" s="332">
        <v>17.728020000000001</v>
      </c>
      <c r="C2891" t="s">
        <v>18564</v>
      </c>
    </row>
    <row r="2892" spans="1:3">
      <c r="A2892" s="345" t="s">
        <v>1648</v>
      </c>
      <c r="B2892" s="332">
        <v>19.08548</v>
      </c>
      <c r="C2892" t="s">
        <v>18565</v>
      </c>
    </row>
    <row r="2893" spans="1:3">
      <c r="A2893" s="345" t="s">
        <v>1649</v>
      </c>
      <c r="B2893" s="332">
        <v>19.22176</v>
      </c>
      <c r="C2893" t="s">
        <v>12065</v>
      </c>
    </row>
    <row r="2894" spans="1:3">
      <c r="A2894" s="345" t="s">
        <v>1650</v>
      </c>
      <c r="B2894" s="332">
        <v>19.583649999999999</v>
      </c>
      <c r="C2894" t="s">
        <v>12081</v>
      </c>
    </row>
    <row r="2895" spans="1:3">
      <c r="A2895" s="345" t="s">
        <v>1651</v>
      </c>
      <c r="B2895" s="332">
        <v>17.67998</v>
      </c>
      <c r="C2895" t="s">
        <v>12082</v>
      </c>
    </row>
    <row r="2896" spans="1:3">
      <c r="A2896" s="345" t="s">
        <v>18566</v>
      </c>
      <c r="B2896" s="332">
        <v>10.657920000000001</v>
      </c>
      <c r="C2896" t="s">
        <v>18567</v>
      </c>
    </row>
    <row r="2897" spans="1:3">
      <c r="A2897" s="345" t="s">
        <v>18568</v>
      </c>
      <c r="B2897" s="332">
        <v>10.657920000000001</v>
      </c>
      <c r="C2897" t="s">
        <v>18569</v>
      </c>
    </row>
    <row r="2898" spans="1:3">
      <c r="A2898" s="345" t="s">
        <v>9425</v>
      </c>
      <c r="B2898" s="332">
        <v>2.8996400000000002</v>
      </c>
      <c r="C2898" t="s">
        <v>12083</v>
      </c>
    </row>
    <row r="2899" spans="1:3">
      <c r="A2899" s="345" t="s">
        <v>18570</v>
      </c>
      <c r="B2899" s="332">
        <v>2.89967</v>
      </c>
      <c r="C2899" t="s">
        <v>18571</v>
      </c>
    </row>
    <row r="2900" spans="1:3">
      <c r="A2900" s="345" t="s">
        <v>1652</v>
      </c>
      <c r="B2900" s="332">
        <v>3.8444099999999999</v>
      </c>
      <c r="C2900" t="s">
        <v>12084</v>
      </c>
    </row>
    <row r="2901" spans="1:3">
      <c r="A2901" s="345" t="s">
        <v>1653</v>
      </c>
      <c r="B2901" s="332">
        <v>17.67998</v>
      </c>
      <c r="C2901" t="s">
        <v>12085</v>
      </c>
    </row>
    <row r="2902" spans="1:3">
      <c r="A2902" s="345" t="s">
        <v>1654</v>
      </c>
      <c r="B2902" s="332">
        <v>18.48949</v>
      </c>
      <c r="C2902" t="s">
        <v>12086</v>
      </c>
    </row>
    <row r="2903" spans="1:3">
      <c r="A2903" s="345" t="s">
        <v>1655</v>
      </c>
      <c r="B2903" s="332">
        <v>20.91516</v>
      </c>
      <c r="C2903" t="s">
        <v>12087</v>
      </c>
    </row>
    <row r="2904" spans="1:3">
      <c r="A2904" s="345" t="s">
        <v>1656</v>
      </c>
      <c r="B2904" s="332">
        <v>20.91516</v>
      </c>
      <c r="C2904" t="s">
        <v>12088</v>
      </c>
    </row>
    <row r="2905" spans="1:3">
      <c r="A2905" s="345" t="s">
        <v>1657</v>
      </c>
      <c r="B2905" s="332">
        <v>9.8659400000000002</v>
      </c>
      <c r="C2905" t="s">
        <v>12089</v>
      </c>
    </row>
    <row r="2906" spans="1:3">
      <c r="A2906" s="345" t="s">
        <v>1658</v>
      </c>
      <c r="B2906" s="332">
        <v>21.240500000000001</v>
      </c>
      <c r="C2906" t="s">
        <v>12090</v>
      </c>
    </row>
    <row r="2907" spans="1:3">
      <c r="A2907" s="345" t="s">
        <v>18572</v>
      </c>
      <c r="B2907" s="332">
        <v>12.623519999999999</v>
      </c>
      <c r="C2907" t="s">
        <v>18573</v>
      </c>
    </row>
    <row r="2908" spans="1:3">
      <c r="A2908" s="345" t="s">
        <v>1659</v>
      </c>
      <c r="B2908" s="332">
        <v>9.8659400000000002</v>
      </c>
      <c r="C2908" t="s">
        <v>12091</v>
      </c>
    </row>
    <row r="2909" spans="1:3">
      <c r="A2909" s="345" t="s">
        <v>18574</v>
      </c>
      <c r="B2909" s="332">
        <v>0</v>
      </c>
      <c r="C2909" t="s">
        <v>18575</v>
      </c>
    </row>
    <row r="2910" spans="1:3">
      <c r="A2910" s="345" t="s">
        <v>18576</v>
      </c>
      <c r="B2910" s="332">
        <v>4.7420200000000001</v>
      </c>
      <c r="C2910" t="s">
        <v>18577</v>
      </c>
    </row>
    <row r="2911" spans="1:3">
      <c r="A2911" s="345" t="s">
        <v>18578</v>
      </c>
      <c r="B2911" s="332">
        <v>10.537800000000001</v>
      </c>
      <c r="C2911" t="s">
        <v>18579</v>
      </c>
    </row>
    <row r="2912" spans="1:3">
      <c r="A2912" s="345" t="s">
        <v>18580</v>
      </c>
      <c r="B2912" s="332">
        <v>17.076650000000001</v>
      </c>
      <c r="C2912" t="s">
        <v>18581</v>
      </c>
    </row>
    <row r="2913" spans="1:3">
      <c r="A2913" s="345" t="s">
        <v>18582</v>
      </c>
      <c r="B2913" s="332">
        <v>17.076650000000001</v>
      </c>
      <c r="C2913" t="s">
        <v>18583</v>
      </c>
    </row>
    <row r="2914" spans="1:3">
      <c r="A2914" s="345" t="s">
        <v>18584</v>
      </c>
      <c r="B2914" s="332">
        <v>25.523260000000001</v>
      </c>
      <c r="C2914" t="s">
        <v>18585</v>
      </c>
    </row>
    <row r="2915" spans="1:3">
      <c r="A2915" s="345" t="s">
        <v>18586</v>
      </c>
      <c r="B2915" s="332">
        <v>25.523260000000001</v>
      </c>
      <c r="C2915" t="s">
        <v>18587</v>
      </c>
    </row>
    <row r="2916" spans="1:3">
      <c r="A2916" s="345" t="s">
        <v>18588</v>
      </c>
      <c r="B2916" s="332">
        <v>10.625159999999999</v>
      </c>
      <c r="C2916" t="s">
        <v>18589</v>
      </c>
    </row>
    <row r="2917" spans="1:3">
      <c r="A2917" s="345" t="s">
        <v>18590</v>
      </c>
      <c r="B2917" s="332">
        <v>10.625159999999999</v>
      </c>
      <c r="C2917" t="s">
        <v>18591</v>
      </c>
    </row>
    <row r="2918" spans="1:3">
      <c r="A2918" s="345" t="s">
        <v>1660</v>
      </c>
      <c r="B2918" s="332">
        <v>9.8659400000000002</v>
      </c>
      <c r="C2918" t="s">
        <v>12092</v>
      </c>
    </row>
    <row r="2919" spans="1:3">
      <c r="A2919" s="345" t="s">
        <v>1661</v>
      </c>
      <c r="B2919" s="332">
        <v>9.8659400000000002</v>
      </c>
      <c r="C2919" t="s">
        <v>12093</v>
      </c>
    </row>
    <row r="2920" spans="1:3">
      <c r="A2920" s="345" t="s">
        <v>18592</v>
      </c>
      <c r="B2920" s="332">
        <v>0</v>
      </c>
      <c r="C2920" t="s">
        <v>12164</v>
      </c>
    </row>
    <row r="2921" spans="1:3">
      <c r="A2921" s="345" t="s">
        <v>18593</v>
      </c>
      <c r="B2921" s="332">
        <v>0</v>
      </c>
      <c r="C2921" t="s">
        <v>12165</v>
      </c>
    </row>
    <row r="2922" spans="1:3">
      <c r="A2922" s="345" t="s">
        <v>18594</v>
      </c>
      <c r="B2922" s="332">
        <v>0</v>
      </c>
      <c r="C2922" t="s">
        <v>12166</v>
      </c>
    </row>
    <row r="2923" spans="1:3">
      <c r="A2923" s="345" t="s">
        <v>1662</v>
      </c>
      <c r="B2923" s="332">
        <v>7.6391799999999996</v>
      </c>
      <c r="C2923" t="s">
        <v>12094</v>
      </c>
    </row>
    <row r="2924" spans="1:3">
      <c r="A2924" s="345" t="s">
        <v>1663</v>
      </c>
      <c r="B2924" s="332">
        <v>7.6391799999999996</v>
      </c>
      <c r="C2924" t="s">
        <v>12094</v>
      </c>
    </row>
    <row r="2925" spans="1:3">
      <c r="A2925" s="345" t="s">
        <v>1664</v>
      </c>
      <c r="B2925" s="332">
        <v>7.3036000000000003</v>
      </c>
      <c r="C2925" t="s">
        <v>12095</v>
      </c>
    </row>
    <row r="2926" spans="1:3">
      <c r="A2926" s="345" t="s">
        <v>1665</v>
      </c>
      <c r="B2926" s="332">
        <v>8.5828699999999998</v>
      </c>
      <c r="C2926" t="s">
        <v>12096</v>
      </c>
    </row>
    <row r="2927" spans="1:3">
      <c r="A2927" s="345" t="s">
        <v>1666</v>
      </c>
      <c r="B2927" s="332">
        <v>8.4842200000000005</v>
      </c>
      <c r="C2927" t="s">
        <v>18595</v>
      </c>
    </row>
    <row r="2928" spans="1:3">
      <c r="A2928" s="345" t="s">
        <v>1667</v>
      </c>
      <c r="B2928" s="332">
        <v>8.4842200000000005</v>
      </c>
      <c r="C2928" t="s">
        <v>18596</v>
      </c>
    </row>
    <row r="2929" spans="1:3">
      <c r="A2929" s="345" t="s">
        <v>1668</v>
      </c>
      <c r="B2929" s="332">
        <v>11.16957</v>
      </c>
      <c r="C2929" t="s">
        <v>12097</v>
      </c>
    </row>
    <row r="2930" spans="1:3">
      <c r="A2930" s="345" t="s">
        <v>1669</v>
      </c>
      <c r="B2930" s="332">
        <v>11.16957</v>
      </c>
      <c r="C2930" t="s">
        <v>12098</v>
      </c>
    </row>
    <row r="2931" spans="1:3">
      <c r="A2931" s="345" t="s">
        <v>1670</v>
      </c>
      <c r="B2931" s="332">
        <v>19.24898</v>
      </c>
      <c r="C2931" t="s">
        <v>18597</v>
      </c>
    </row>
    <row r="2932" spans="1:3">
      <c r="A2932" s="345" t="s">
        <v>1671</v>
      </c>
      <c r="B2932" s="332">
        <v>19.24898</v>
      </c>
      <c r="C2932" t="s">
        <v>12099</v>
      </c>
    </row>
    <row r="2933" spans="1:3">
      <c r="A2933" s="345" t="s">
        <v>1672</v>
      </c>
      <c r="B2933" s="332">
        <v>11.706239999999999</v>
      </c>
      <c r="C2933" t="s">
        <v>12100</v>
      </c>
    </row>
    <row r="2934" spans="1:3">
      <c r="A2934" s="345" t="s">
        <v>1673</v>
      </c>
      <c r="B2934" s="332">
        <v>10.16431</v>
      </c>
      <c r="C2934" t="s">
        <v>12101</v>
      </c>
    </row>
    <row r="2935" spans="1:3">
      <c r="A2935" s="345" t="s">
        <v>1674</v>
      </c>
      <c r="B2935" s="332">
        <v>10.16431</v>
      </c>
      <c r="C2935" t="s">
        <v>12102</v>
      </c>
    </row>
    <row r="2936" spans="1:3">
      <c r="A2936" s="345" t="s">
        <v>1675</v>
      </c>
      <c r="B2936" s="332">
        <v>18.004190000000001</v>
      </c>
      <c r="C2936" t="s">
        <v>12103</v>
      </c>
    </row>
    <row r="2937" spans="1:3">
      <c r="A2937" s="345" t="s">
        <v>1676</v>
      </c>
      <c r="B2937" s="332">
        <v>4.3825399999999997</v>
      </c>
      <c r="C2937" t="s">
        <v>12104</v>
      </c>
    </row>
    <row r="2938" spans="1:3">
      <c r="A2938" s="345" t="s">
        <v>1677</v>
      </c>
      <c r="B2938" s="332">
        <v>8.7256699999999991</v>
      </c>
      <c r="C2938" t="s">
        <v>12105</v>
      </c>
    </row>
    <row r="2939" spans="1:3">
      <c r="A2939" s="345" t="s">
        <v>1678</v>
      </c>
      <c r="B2939" s="332">
        <v>8.7256699999999991</v>
      </c>
      <c r="C2939" t="s">
        <v>12106</v>
      </c>
    </row>
    <row r="2940" spans="1:3">
      <c r="A2940" s="345" t="s">
        <v>1679</v>
      </c>
      <c r="B2940" s="332">
        <v>12.276479999999999</v>
      </c>
      <c r="C2940" t="s">
        <v>12107</v>
      </c>
    </row>
    <row r="2941" spans="1:3">
      <c r="A2941" s="345" t="s">
        <v>1680</v>
      </c>
      <c r="B2941" s="332">
        <v>12.276479999999999</v>
      </c>
      <c r="C2941" t="s">
        <v>12108</v>
      </c>
    </row>
    <row r="2942" spans="1:3">
      <c r="A2942" s="345" t="s">
        <v>1681</v>
      </c>
      <c r="B2942" s="332">
        <v>25.746020000000001</v>
      </c>
      <c r="C2942" t="s">
        <v>12109</v>
      </c>
    </row>
    <row r="2943" spans="1:3">
      <c r="A2943" s="345" t="s">
        <v>1682</v>
      </c>
      <c r="B2943" s="332">
        <v>25.746020000000001</v>
      </c>
      <c r="C2943" t="s">
        <v>12110</v>
      </c>
    </row>
    <row r="2944" spans="1:3">
      <c r="A2944" s="345" t="s">
        <v>7187</v>
      </c>
      <c r="B2944" s="332">
        <v>10.921569999999999</v>
      </c>
      <c r="C2944" t="s">
        <v>12111</v>
      </c>
    </row>
    <row r="2945" spans="1:3">
      <c r="A2945" s="345" t="s">
        <v>8126</v>
      </c>
      <c r="B2945" s="332">
        <v>11.024620000000001</v>
      </c>
      <c r="C2945" t="s">
        <v>12112</v>
      </c>
    </row>
    <row r="2946" spans="1:3">
      <c r="A2946" s="345" t="s">
        <v>1683</v>
      </c>
      <c r="B2946" s="332">
        <v>19.309519999999999</v>
      </c>
      <c r="C2946" t="s">
        <v>12113</v>
      </c>
    </row>
    <row r="2947" spans="1:3">
      <c r="A2947" s="345" t="s">
        <v>1684</v>
      </c>
      <c r="B2947" s="332">
        <v>242.02879999999999</v>
      </c>
      <c r="C2947" t="s">
        <v>12114</v>
      </c>
    </row>
    <row r="2948" spans="1:3">
      <c r="A2948" s="345" t="s">
        <v>1685</v>
      </c>
      <c r="B2948" s="332">
        <v>45.282080000000001</v>
      </c>
      <c r="C2948" t="s">
        <v>12115</v>
      </c>
    </row>
    <row r="2949" spans="1:3">
      <c r="A2949" s="345" t="s">
        <v>1686</v>
      </c>
      <c r="B2949" s="332">
        <v>17.560359999999999</v>
      </c>
      <c r="C2949" t="s">
        <v>12116</v>
      </c>
    </row>
    <row r="2950" spans="1:3">
      <c r="A2950" s="345" t="s">
        <v>1687</v>
      </c>
      <c r="B2950" s="332">
        <v>18.261990000000001</v>
      </c>
      <c r="C2950" t="s">
        <v>12101</v>
      </c>
    </row>
    <row r="2951" spans="1:3">
      <c r="A2951" s="345" t="s">
        <v>1688</v>
      </c>
      <c r="B2951" s="332">
        <v>18.261990000000001</v>
      </c>
      <c r="C2951" t="s">
        <v>12102</v>
      </c>
    </row>
    <row r="2952" spans="1:3">
      <c r="A2952" s="345" t="s">
        <v>1689</v>
      </c>
      <c r="B2952" s="332">
        <v>17.743880000000001</v>
      </c>
      <c r="C2952" t="s">
        <v>12117</v>
      </c>
    </row>
    <row r="2953" spans="1:3">
      <c r="A2953" s="345" t="s">
        <v>1690</v>
      </c>
      <c r="B2953" s="332">
        <v>242.02879999999999</v>
      </c>
      <c r="C2953" t="s">
        <v>12118</v>
      </c>
    </row>
    <row r="2954" spans="1:3">
      <c r="A2954" s="345" t="s">
        <v>1691</v>
      </c>
      <c r="B2954" s="332">
        <v>188.72461000000001</v>
      </c>
      <c r="C2954" t="s">
        <v>12119</v>
      </c>
    </row>
    <row r="2955" spans="1:3">
      <c r="A2955" s="345" t="s">
        <v>9101</v>
      </c>
      <c r="B2955" s="332">
        <v>12.31817</v>
      </c>
      <c r="C2955" t="s">
        <v>12120</v>
      </c>
    </row>
    <row r="2956" spans="1:3">
      <c r="A2956" s="345" t="s">
        <v>1692</v>
      </c>
      <c r="B2956" s="332">
        <v>25.746020000000001</v>
      </c>
      <c r="C2956" t="s">
        <v>18598</v>
      </c>
    </row>
    <row r="2957" spans="1:3">
      <c r="A2957" s="345" t="s">
        <v>1693</v>
      </c>
      <c r="B2957" s="332">
        <v>25.746020000000001</v>
      </c>
      <c r="C2957" t="s">
        <v>12121</v>
      </c>
    </row>
    <row r="2958" spans="1:3">
      <c r="A2958" s="345" t="s">
        <v>1694</v>
      </c>
      <c r="B2958" s="332">
        <v>11.952400000000001</v>
      </c>
      <c r="C2958" t="s">
        <v>12122</v>
      </c>
    </row>
    <row r="2959" spans="1:3">
      <c r="A2959" s="345" t="s">
        <v>1695</v>
      </c>
      <c r="B2959" s="332">
        <v>19.309519999999999</v>
      </c>
      <c r="C2959" t="s">
        <v>12123</v>
      </c>
    </row>
    <row r="2960" spans="1:3">
      <c r="A2960" s="345" t="s">
        <v>1696</v>
      </c>
      <c r="B2960" s="332">
        <v>75.470100000000002</v>
      </c>
      <c r="C2960" t="s">
        <v>12124</v>
      </c>
    </row>
    <row r="2961" spans="1:3">
      <c r="A2961" s="345" t="s">
        <v>1697</v>
      </c>
      <c r="B2961" s="332">
        <v>19.309519999999999</v>
      </c>
      <c r="C2961" t="s">
        <v>12125</v>
      </c>
    </row>
    <row r="2962" spans="1:3">
      <c r="A2962" s="345" t="s">
        <v>1698</v>
      </c>
      <c r="B2962" s="332">
        <v>12.276479999999999</v>
      </c>
      <c r="C2962" t="s">
        <v>12126</v>
      </c>
    </row>
    <row r="2963" spans="1:3">
      <c r="A2963" s="345" t="s">
        <v>1699</v>
      </c>
      <c r="B2963" s="332">
        <v>12.276479999999999</v>
      </c>
      <c r="C2963" t="s">
        <v>12127</v>
      </c>
    </row>
    <row r="2964" spans="1:3">
      <c r="A2964" s="345" t="s">
        <v>1700</v>
      </c>
      <c r="B2964" s="332">
        <v>25.746020000000001</v>
      </c>
      <c r="C2964" t="s">
        <v>12128</v>
      </c>
    </row>
    <row r="2965" spans="1:3">
      <c r="A2965" s="345" t="s">
        <v>1701</v>
      </c>
      <c r="B2965" s="332">
        <v>25.746020000000001</v>
      </c>
      <c r="C2965" t="s">
        <v>12129</v>
      </c>
    </row>
    <row r="2966" spans="1:3">
      <c r="A2966" s="345" t="s">
        <v>1702</v>
      </c>
      <c r="B2966" s="332">
        <v>9.3583099999999995</v>
      </c>
      <c r="C2966" t="s">
        <v>12130</v>
      </c>
    </row>
    <row r="2967" spans="1:3">
      <c r="A2967" s="345" t="s">
        <v>1703</v>
      </c>
      <c r="B2967" s="332">
        <v>10.16431</v>
      </c>
      <c r="C2967" t="s">
        <v>12131</v>
      </c>
    </row>
    <row r="2968" spans="1:3">
      <c r="A2968" s="345" t="s">
        <v>1704</v>
      </c>
      <c r="B2968" s="332">
        <v>10.16431</v>
      </c>
      <c r="C2968" t="s">
        <v>12132</v>
      </c>
    </row>
    <row r="2969" spans="1:3">
      <c r="A2969" s="345" t="s">
        <v>1705</v>
      </c>
      <c r="B2969" s="332">
        <v>24.005590000000002</v>
      </c>
      <c r="C2969" t="s">
        <v>12133</v>
      </c>
    </row>
    <row r="2970" spans="1:3">
      <c r="A2970" s="345" t="s">
        <v>1706</v>
      </c>
      <c r="B2970" s="332">
        <v>14.264849999999999</v>
      </c>
      <c r="C2970" t="s">
        <v>12134</v>
      </c>
    </row>
    <row r="2971" spans="1:3">
      <c r="A2971" s="345" t="s">
        <v>6872</v>
      </c>
      <c r="B2971" s="332">
        <v>8.7256699999999991</v>
      </c>
      <c r="C2971" t="s">
        <v>12135</v>
      </c>
    </row>
    <row r="2972" spans="1:3">
      <c r="A2972" s="345" t="s">
        <v>1707</v>
      </c>
      <c r="B2972" s="332">
        <v>8.7256699999999991</v>
      </c>
      <c r="C2972" t="s">
        <v>12136</v>
      </c>
    </row>
    <row r="2973" spans="1:3">
      <c r="A2973" s="345" t="s">
        <v>1708</v>
      </c>
      <c r="B2973" s="332">
        <v>32.18253</v>
      </c>
      <c r="C2973" t="s">
        <v>12137</v>
      </c>
    </row>
    <row r="2974" spans="1:3">
      <c r="A2974" s="345" t="s">
        <v>17221</v>
      </c>
      <c r="B2974" s="332">
        <v>29.037469999999999</v>
      </c>
      <c r="C2974" t="s">
        <v>17222</v>
      </c>
    </row>
    <row r="2975" spans="1:3">
      <c r="A2975" s="345" t="s">
        <v>1709</v>
      </c>
      <c r="B2975" s="332">
        <v>11.952809999999999</v>
      </c>
      <c r="C2975" t="s">
        <v>12138</v>
      </c>
    </row>
    <row r="2976" spans="1:3">
      <c r="A2976" s="345" t="s">
        <v>1710</v>
      </c>
      <c r="B2976" s="332">
        <v>11.952809999999999</v>
      </c>
      <c r="C2976" t="s">
        <v>12139</v>
      </c>
    </row>
    <row r="2977" spans="1:3">
      <c r="A2977" s="345" t="s">
        <v>1711</v>
      </c>
      <c r="B2977" s="332">
        <v>32.18253</v>
      </c>
      <c r="C2977" t="s">
        <v>12140</v>
      </c>
    </row>
    <row r="2978" spans="1:3">
      <c r="A2978" s="345" t="s">
        <v>1712</v>
      </c>
      <c r="B2978" s="332">
        <v>11.952400000000001</v>
      </c>
      <c r="C2978" t="s">
        <v>12141</v>
      </c>
    </row>
    <row r="2979" spans="1:3">
      <c r="A2979" s="345" t="s">
        <v>1713</v>
      </c>
      <c r="B2979" s="332">
        <v>11.952400000000001</v>
      </c>
      <c r="C2979" t="s">
        <v>18599</v>
      </c>
    </row>
    <row r="2980" spans="1:3">
      <c r="A2980" s="345" t="s">
        <v>1714</v>
      </c>
      <c r="B2980" s="332">
        <v>25.746020000000001</v>
      </c>
      <c r="C2980" t="s">
        <v>12142</v>
      </c>
    </row>
    <row r="2981" spans="1:3">
      <c r="A2981" s="345" t="s">
        <v>1715</v>
      </c>
      <c r="B2981" s="332">
        <v>25.746020000000001</v>
      </c>
      <c r="C2981" t="s">
        <v>12143</v>
      </c>
    </row>
    <row r="2982" spans="1:3">
      <c r="A2982" s="345" t="s">
        <v>1716</v>
      </c>
      <c r="B2982" s="332">
        <v>14.71819</v>
      </c>
      <c r="C2982" t="s">
        <v>12144</v>
      </c>
    </row>
    <row r="2983" spans="1:3">
      <c r="A2983" s="345" t="s">
        <v>1717</v>
      </c>
      <c r="B2983" s="332">
        <v>17.013480000000001</v>
      </c>
      <c r="C2983" t="s">
        <v>12145</v>
      </c>
    </row>
    <row r="2984" spans="1:3">
      <c r="A2984" s="345" t="s">
        <v>1718</v>
      </c>
      <c r="B2984" s="332">
        <v>3.1289099999999999</v>
      </c>
      <c r="C2984" t="s">
        <v>12146</v>
      </c>
    </row>
    <row r="2985" spans="1:3">
      <c r="A2985" s="345" t="s">
        <v>1719</v>
      </c>
      <c r="B2985" s="332">
        <v>22.48658</v>
      </c>
      <c r="C2985" t="s">
        <v>12147</v>
      </c>
    </row>
    <row r="2986" spans="1:3">
      <c r="A2986" s="345" t="s">
        <v>1720</v>
      </c>
      <c r="B2986" s="332">
        <v>22.48658</v>
      </c>
      <c r="C2986" t="s">
        <v>12148</v>
      </c>
    </row>
    <row r="2987" spans="1:3">
      <c r="A2987" s="345" t="s">
        <v>1721</v>
      </c>
      <c r="B2987" s="332">
        <v>14.71815</v>
      </c>
      <c r="C2987" t="s">
        <v>12149</v>
      </c>
    </row>
    <row r="2988" spans="1:3">
      <c r="A2988" s="345" t="s">
        <v>1722</v>
      </c>
      <c r="B2988" s="332">
        <v>17.013480000000001</v>
      </c>
      <c r="C2988" t="s">
        <v>12150</v>
      </c>
    </row>
    <row r="2989" spans="1:3">
      <c r="A2989" s="345" t="s">
        <v>1723</v>
      </c>
      <c r="B2989" s="332">
        <v>17.013480000000001</v>
      </c>
      <c r="C2989" t="s">
        <v>12151</v>
      </c>
    </row>
    <row r="2990" spans="1:3">
      <c r="A2990" s="345" t="s">
        <v>1724</v>
      </c>
      <c r="B2990" s="332">
        <v>22.48658</v>
      </c>
      <c r="C2990" t="s">
        <v>12152</v>
      </c>
    </row>
    <row r="2991" spans="1:3">
      <c r="A2991" s="345" t="s">
        <v>1725</v>
      </c>
      <c r="B2991" s="332">
        <v>22.48658</v>
      </c>
      <c r="C2991" t="s">
        <v>12153</v>
      </c>
    </row>
    <row r="2992" spans="1:3">
      <c r="A2992" s="345" t="s">
        <v>18600</v>
      </c>
      <c r="B2992" s="332">
        <v>18.817219999999999</v>
      </c>
      <c r="C2992" t="s">
        <v>18601</v>
      </c>
    </row>
    <row r="2993" spans="1:3">
      <c r="A2993" s="345" t="s">
        <v>1726</v>
      </c>
      <c r="B2993" s="332">
        <v>15.60614</v>
      </c>
      <c r="C2993" t="s">
        <v>12154</v>
      </c>
    </row>
    <row r="2994" spans="1:3">
      <c r="A2994" s="345" t="s">
        <v>1727</v>
      </c>
      <c r="B2994" s="332">
        <v>15.60614</v>
      </c>
      <c r="C2994" t="s">
        <v>12155</v>
      </c>
    </row>
    <row r="2995" spans="1:3">
      <c r="A2995" s="345" t="s">
        <v>1728</v>
      </c>
      <c r="B2995" s="332">
        <v>21.141770000000001</v>
      </c>
      <c r="C2995" t="s">
        <v>12156</v>
      </c>
    </row>
    <row r="2996" spans="1:3">
      <c r="A2996" s="345" t="s">
        <v>1729</v>
      </c>
      <c r="B2996" s="332">
        <v>21.141770000000001</v>
      </c>
      <c r="C2996" t="s">
        <v>12157</v>
      </c>
    </row>
    <row r="2997" spans="1:3">
      <c r="A2997" s="345" t="s">
        <v>1730</v>
      </c>
      <c r="B2997" s="332">
        <v>17.743880000000001</v>
      </c>
      <c r="C2997" t="s">
        <v>12158</v>
      </c>
    </row>
    <row r="2998" spans="1:3">
      <c r="A2998" s="345" t="s">
        <v>1731</v>
      </c>
      <c r="B2998" s="332">
        <v>17.743880000000001</v>
      </c>
      <c r="C2998" t="s">
        <v>12159</v>
      </c>
    </row>
    <row r="2999" spans="1:3">
      <c r="A2999" s="345" t="s">
        <v>1732</v>
      </c>
      <c r="B2999" s="332">
        <v>2.6401300000000001</v>
      </c>
      <c r="C2999" t="s">
        <v>18602</v>
      </c>
    </row>
    <row r="3000" spans="1:3">
      <c r="A3000" s="345" t="s">
        <v>1733</v>
      </c>
      <c r="B3000" s="332">
        <v>3.77616</v>
      </c>
      <c r="C3000" t="s">
        <v>12160</v>
      </c>
    </row>
    <row r="3001" spans="1:3">
      <c r="A3001" s="345" t="s">
        <v>18603</v>
      </c>
      <c r="B3001" s="332">
        <v>2.5699100000000001</v>
      </c>
      <c r="C3001" t="s">
        <v>18604</v>
      </c>
    </row>
    <row r="3002" spans="1:3">
      <c r="A3002" s="345" t="s">
        <v>1734</v>
      </c>
      <c r="B3002" s="332">
        <v>3.8909799999999999</v>
      </c>
      <c r="C3002" t="s">
        <v>18605</v>
      </c>
    </row>
    <row r="3003" spans="1:3">
      <c r="A3003" s="345" t="s">
        <v>8920</v>
      </c>
      <c r="B3003" s="332">
        <v>2.4460000000000002</v>
      </c>
      <c r="C3003" t="s">
        <v>18606</v>
      </c>
    </row>
    <row r="3004" spans="1:3">
      <c r="A3004" s="345" t="s">
        <v>8921</v>
      </c>
      <c r="B3004" s="332">
        <v>2.3107600000000001</v>
      </c>
      <c r="C3004" t="s">
        <v>18607</v>
      </c>
    </row>
    <row r="3005" spans="1:3">
      <c r="A3005" s="345" t="s">
        <v>8922</v>
      </c>
      <c r="B3005" s="332">
        <v>1.7639400000000001</v>
      </c>
      <c r="C3005" t="s">
        <v>18605</v>
      </c>
    </row>
    <row r="3006" spans="1:3">
      <c r="A3006" s="345" t="s">
        <v>1735</v>
      </c>
      <c r="B3006" s="332">
        <v>12.276479999999999</v>
      </c>
      <c r="C3006" t="s">
        <v>12161</v>
      </c>
    </row>
    <row r="3007" spans="1:3">
      <c r="A3007" s="345" t="s">
        <v>1736</v>
      </c>
      <c r="B3007" s="332">
        <v>12.276479999999999</v>
      </c>
      <c r="C3007" t="s">
        <v>12162</v>
      </c>
    </row>
    <row r="3008" spans="1:3">
      <c r="A3008" s="345" t="s">
        <v>1737</v>
      </c>
      <c r="B3008" s="332">
        <v>4.1176300000000001</v>
      </c>
      <c r="C3008" t="s">
        <v>12163</v>
      </c>
    </row>
    <row r="3009" spans="1:3">
      <c r="A3009" s="345" t="s">
        <v>1738</v>
      </c>
      <c r="B3009" s="332">
        <v>4.1176300000000001</v>
      </c>
      <c r="C3009" t="s">
        <v>12164</v>
      </c>
    </row>
    <row r="3010" spans="1:3">
      <c r="A3010" s="345" t="s">
        <v>1739</v>
      </c>
      <c r="B3010" s="332">
        <v>4.1176300000000001</v>
      </c>
      <c r="C3010" t="s">
        <v>12165</v>
      </c>
    </row>
    <row r="3011" spans="1:3">
      <c r="A3011" s="345" t="s">
        <v>1740</v>
      </c>
      <c r="B3011" s="332">
        <v>4.1176300000000001</v>
      </c>
      <c r="C3011" t="s">
        <v>12166</v>
      </c>
    </row>
    <row r="3012" spans="1:3">
      <c r="A3012" s="345" t="s">
        <v>1741</v>
      </c>
      <c r="B3012" s="332">
        <v>4.1572199999999997</v>
      </c>
      <c r="C3012" t="s">
        <v>12167</v>
      </c>
    </row>
    <row r="3013" spans="1:3">
      <c r="A3013" s="345" t="s">
        <v>1742</v>
      </c>
      <c r="B3013" s="332">
        <v>4.1176300000000001</v>
      </c>
      <c r="C3013" t="s">
        <v>12168</v>
      </c>
    </row>
    <row r="3014" spans="1:3">
      <c r="A3014" s="345" t="s">
        <v>1743</v>
      </c>
      <c r="B3014" s="332">
        <v>4.1572199999999997</v>
      </c>
      <c r="C3014" t="s">
        <v>12169</v>
      </c>
    </row>
    <row r="3015" spans="1:3">
      <c r="A3015" s="345" t="s">
        <v>1744</v>
      </c>
      <c r="B3015" s="332">
        <v>4.1572199999999997</v>
      </c>
      <c r="C3015" t="s">
        <v>12170</v>
      </c>
    </row>
    <row r="3016" spans="1:3">
      <c r="A3016" s="345" t="s">
        <v>1745</v>
      </c>
      <c r="B3016" s="332">
        <v>4.1572199999999997</v>
      </c>
      <c r="C3016" t="s">
        <v>12171</v>
      </c>
    </row>
    <row r="3017" spans="1:3">
      <c r="A3017" s="345" t="s">
        <v>1746</v>
      </c>
      <c r="B3017" s="332">
        <v>4.1572199999999997</v>
      </c>
      <c r="C3017" t="s">
        <v>12172</v>
      </c>
    </row>
    <row r="3018" spans="1:3">
      <c r="A3018" s="345" t="s">
        <v>1747</v>
      </c>
      <c r="B3018" s="332">
        <v>8.9133200000000006</v>
      </c>
      <c r="C3018" t="s">
        <v>18608</v>
      </c>
    </row>
    <row r="3019" spans="1:3">
      <c r="A3019" s="345" t="s">
        <v>1748</v>
      </c>
      <c r="B3019" s="332">
        <v>8.9133200000000006</v>
      </c>
      <c r="C3019" t="s">
        <v>18609</v>
      </c>
    </row>
    <row r="3020" spans="1:3">
      <c r="A3020" s="345" t="s">
        <v>1749</v>
      </c>
      <c r="B3020" s="332">
        <v>11.75933</v>
      </c>
      <c r="C3020" t="s">
        <v>18610</v>
      </c>
    </row>
    <row r="3021" spans="1:3">
      <c r="A3021" s="345" t="s">
        <v>1750</v>
      </c>
      <c r="B3021" s="332">
        <v>11.75933</v>
      </c>
      <c r="C3021" t="s">
        <v>18611</v>
      </c>
    </row>
    <row r="3022" spans="1:3">
      <c r="A3022" s="345" t="s">
        <v>1751</v>
      </c>
      <c r="B3022" s="332">
        <v>16.513529999999999</v>
      </c>
      <c r="C3022" t="s">
        <v>12173</v>
      </c>
    </row>
    <row r="3023" spans="1:3">
      <c r="A3023" s="345" t="s">
        <v>1752</v>
      </c>
      <c r="B3023" s="332">
        <v>2.99071</v>
      </c>
      <c r="C3023" t="s">
        <v>12174</v>
      </c>
    </row>
    <row r="3024" spans="1:3">
      <c r="A3024" s="345" t="s">
        <v>1753</v>
      </c>
      <c r="B3024" s="332">
        <v>9.2856199999999998</v>
      </c>
      <c r="C3024" t="s">
        <v>12175</v>
      </c>
    </row>
    <row r="3025" spans="1:3">
      <c r="A3025" s="345" t="s">
        <v>1754</v>
      </c>
      <c r="B3025" s="332">
        <v>9.2856199999999998</v>
      </c>
      <c r="C3025" t="s">
        <v>12176</v>
      </c>
    </row>
    <row r="3026" spans="1:3">
      <c r="A3026" s="345" t="s">
        <v>1755</v>
      </c>
      <c r="B3026" s="332">
        <v>9.9969199999999994</v>
      </c>
      <c r="C3026" t="s">
        <v>12177</v>
      </c>
    </row>
    <row r="3027" spans="1:3">
      <c r="A3027" s="345" t="s">
        <v>1756</v>
      </c>
      <c r="B3027" s="332">
        <v>9.9969199999999994</v>
      </c>
      <c r="C3027" t="s">
        <v>12178</v>
      </c>
    </row>
    <row r="3028" spans="1:3">
      <c r="A3028" s="345" t="s">
        <v>1757</v>
      </c>
      <c r="B3028" s="332">
        <v>12.6119</v>
      </c>
      <c r="C3028" t="s">
        <v>18612</v>
      </c>
    </row>
    <row r="3029" spans="1:3">
      <c r="A3029" s="345" t="s">
        <v>1758</v>
      </c>
      <c r="B3029" s="332">
        <v>12.6119</v>
      </c>
      <c r="C3029" t="s">
        <v>12179</v>
      </c>
    </row>
    <row r="3030" spans="1:3">
      <c r="A3030" s="345" t="s">
        <v>1759</v>
      </c>
      <c r="B3030" s="332">
        <v>18.515350000000002</v>
      </c>
      <c r="C3030" t="s">
        <v>12180</v>
      </c>
    </row>
    <row r="3031" spans="1:3">
      <c r="A3031" s="345" t="s">
        <v>1760</v>
      </c>
      <c r="B3031" s="332">
        <v>18.515350000000002</v>
      </c>
      <c r="C3031" t="s">
        <v>12181</v>
      </c>
    </row>
    <row r="3032" spans="1:3">
      <c r="A3032" s="345" t="s">
        <v>1761</v>
      </c>
      <c r="B3032" s="332">
        <v>25.821619999999999</v>
      </c>
      <c r="C3032" t="s">
        <v>12182</v>
      </c>
    </row>
    <row r="3033" spans="1:3">
      <c r="A3033" s="345" t="s">
        <v>1762</v>
      </c>
      <c r="B3033" s="332">
        <v>7.50596</v>
      </c>
      <c r="C3033" t="s">
        <v>12183</v>
      </c>
    </row>
    <row r="3034" spans="1:3">
      <c r="A3034" s="345" t="s">
        <v>1763</v>
      </c>
      <c r="B3034" s="332">
        <v>7.50596</v>
      </c>
      <c r="C3034" t="s">
        <v>12184</v>
      </c>
    </row>
    <row r="3035" spans="1:3">
      <c r="A3035" s="345" t="s">
        <v>1764</v>
      </c>
      <c r="B3035" s="332">
        <v>1.3043899999999999</v>
      </c>
      <c r="C3035" t="s">
        <v>12185</v>
      </c>
    </row>
    <row r="3036" spans="1:3">
      <c r="A3036" s="345" t="s">
        <v>1765</v>
      </c>
      <c r="B3036" s="332">
        <v>7.3036000000000003</v>
      </c>
      <c r="C3036" t="s">
        <v>12186</v>
      </c>
    </row>
    <row r="3037" spans="1:3">
      <c r="A3037" s="345" t="s">
        <v>1766</v>
      </c>
      <c r="B3037" s="332">
        <v>10.4145</v>
      </c>
      <c r="C3037" t="s">
        <v>12187</v>
      </c>
    </row>
    <row r="3038" spans="1:3">
      <c r="A3038" s="345" t="s">
        <v>1767</v>
      </c>
      <c r="B3038" s="332">
        <v>10.4145</v>
      </c>
      <c r="C3038" t="s">
        <v>12188</v>
      </c>
    </row>
    <row r="3039" spans="1:3">
      <c r="A3039" s="345" t="s">
        <v>1768</v>
      </c>
      <c r="B3039" s="332">
        <v>15.306609999999999</v>
      </c>
      <c r="C3039" t="s">
        <v>12189</v>
      </c>
    </row>
    <row r="3040" spans="1:3">
      <c r="A3040" s="345" t="s">
        <v>1769</v>
      </c>
      <c r="B3040" s="332">
        <v>15.306609999999999</v>
      </c>
      <c r="C3040" t="s">
        <v>12190</v>
      </c>
    </row>
    <row r="3041" spans="1:3">
      <c r="A3041" s="345" t="s">
        <v>1770</v>
      </c>
      <c r="B3041" s="332">
        <v>8.9133200000000006</v>
      </c>
      <c r="C3041" t="s">
        <v>18613</v>
      </c>
    </row>
    <row r="3042" spans="1:3">
      <c r="A3042" s="345" t="s">
        <v>1771</v>
      </c>
      <c r="B3042" s="332">
        <v>8.9133200000000006</v>
      </c>
      <c r="C3042" t="s">
        <v>12191</v>
      </c>
    </row>
    <row r="3043" spans="1:3">
      <c r="A3043" s="345" t="s">
        <v>1772</v>
      </c>
      <c r="B3043" s="332">
        <v>10.196859999999999</v>
      </c>
      <c r="C3043" t="s">
        <v>12192</v>
      </c>
    </row>
    <row r="3044" spans="1:3">
      <c r="A3044" s="345" t="s">
        <v>1773</v>
      </c>
      <c r="B3044" s="332">
        <v>1.54209</v>
      </c>
      <c r="C3044" t="s">
        <v>12193</v>
      </c>
    </row>
    <row r="3045" spans="1:3">
      <c r="A3045" s="345" t="s">
        <v>1774</v>
      </c>
      <c r="B3045" s="332">
        <v>11.75933</v>
      </c>
      <c r="C3045" t="s">
        <v>12194</v>
      </c>
    </row>
    <row r="3046" spans="1:3">
      <c r="A3046" s="345" t="s">
        <v>1775</v>
      </c>
      <c r="B3046" s="332">
        <v>11.75933</v>
      </c>
      <c r="C3046" t="s">
        <v>12195</v>
      </c>
    </row>
    <row r="3047" spans="1:3">
      <c r="A3047" s="345" t="s">
        <v>1776</v>
      </c>
      <c r="B3047" s="332">
        <v>24.033770000000001</v>
      </c>
      <c r="C3047" t="s">
        <v>12196</v>
      </c>
    </row>
    <row r="3048" spans="1:3">
      <c r="A3048" s="345" t="s">
        <v>1777</v>
      </c>
      <c r="B3048" s="332">
        <v>23.109390000000001</v>
      </c>
      <c r="C3048" t="s">
        <v>12197</v>
      </c>
    </row>
    <row r="3049" spans="1:3">
      <c r="A3049" s="345" t="s">
        <v>1778</v>
      </c>
      <c r="B3049" s="332">
        <v>9.2855899999999991</v>
      </c>
      <c r="C3049" t="s">
        <v>12198</v>
      </c>
    </row>
    <row r="3050" spans="1:3">
      <c r="A3050" s="345" t="s">
        <v>1779</v>
      </c>
      <c r="B3050" s="332">
        <v>9.2855899999999991</v>
      </c>
      <c r="C3050" t="s">
        <v>12199</v>
      </c>
    </row>
    <row r="3051" spans="1:3">
      <c r="A3051" s="345" t="s">
        <v>1780</v>
      </c>
      <c r="B3051" s="332">
        <v>9.9969199999999994</v>
      </c>
      <c r="C3051" t="s">
        <v>12200</v>
      </c>
    </row>
    <row r="3052" spans="1:3">
      <c r="A3052" s="345" t="s">
        <v>1781</v>
      </c>
      <c r="B3052" s="332">
        <v>9.9969199999999994</v>
      </c>
      <c r="C3052" t="s">
        <v>12201</v>
      </c>
    </row>
    <row r="3053" spans="1:3">
      <c r="A3053" s="345" t="s">
        <v>1782</v>
      </c>
      <c r="B3053" s="332">
        <v>12.733169999999999</v>
      </c>
      <c r="C3053" t="s">
        <v>12202</v>
      </c>
    </row>
    <row r="3054" spans="1:3">
      <c r="A3054" s="345" t="s">
        <v>1783</v>
      </c>
      <c r="B3054" s="332">
        <v>12.733169999999999</v>
      </c>
      <c r="C3054" t="s">
        <v>12203</v>
      </c>
    </row>
    <row r="3055" spans="1:3">
      <c r="A3055" s="345" t="s">
        <v>1784</v>
      </c>
      <c r="B3055" s="332">
        <v>18.515350000000002</v>
      </c>
      <c r="C3055" t="s">
        <v>18614</v>
      </c>
    </row>
    <row r="3056" spans="1:3">
      <c r="A3056" s="345" t="s">
        <v>1785</v>
      </c>
      <c r="B3056" s="332">
        <v>18.515350000000002</v>
      </c>
      <c r="C3056" t="s">
        <v>12204</v>
      </c>
    </row>
    <row r="3057" spans="1:3">
      <c r="A3057" s="345" t="s">
        <v>1786</v>
      </c>
      <c r="B3057" s="332">
        <v>13.21565</v>
      </c>
      <c r="C3057" t="s">
        <v>12205</v>
      </c>
    </row>
    <row r="3058" spans="1:3">
      <c r="A3058" s="345" t="s">
        <v>1787</v>
      </c>
      <c r="B3058" s="332">
        <v>13.21565</v>
      </c>
      <c r="C3058" t="s">
        <v>12206</v>
      </c>
    </row>
    <row r="3059" spans="1:3">
      <c r="A3059" s="345" t="s">
        <v>1788</v>
      </c>
      <c r="B3059" s="332">
        <v>25.821619999999999</v>
      </c>
      <c r="C3059" t="s">
        <v>12207</v>
      </c>
    </row>
    <row r="3060" spans="1:3">
      <c r="A3060" s="345" t="s">
        <v>18615</v>
      </c>
      <c r="B3060" s="332">
        <v>0</v>
      </c>
      <c r="C3060" t="s">
        <v>17927</v>
      </c>
    </row>
    <row r="3061" spans="1:3">
      <c r="A3061" s="345" t="s">
        <v>18616</v>
      </c>
      <c r="B3061" s="332">
        <v>0</v>
      </c>
      <c r="C3061" t="s">
        <v>17927</v>
      </c>
    </row>
    <row r="3062" spans="1:3">
      <c r="A3062" s="345" t="s">
        <v>18617</v>
      </c>
      <c r="B3062" s="332">
        <v>0</v>
      </c>
      <c r="C3062" t="s">
        <v>17927</v>
      </c>
    </row>
    <row r="3063" spans="1:3">
      <c r="A3063" s="345" t="s">
        <v>18618</v>
      </c>
      <c r="B3063" s="332">
        <v>23.889389999999999</v>
      </c>
      <c r="C3063" t="s">
        <v>18619</v>
      </c>
    </row>
    <row r="3064" spans="1:3">
      <c r="A3064" s="345" t="s">
        <v>1789</v>
      </c>
      <c r="B3064" s="332">
        <v>25.4421</v>
      </c>
      <c r="C3064" t="s">
        <v>18620</v>
      </c>
    </row>
    <row r="3065" spans="1:3">
      <c r="A3065" s="345" t="s">
        <v>1790</v>
      </c>
      <c r="B3065" s="332">
        <v>27.450710000000001</v>
      </c>
      <c r="C3065" t="s">
        <v>12208</v>
      </c>
    </row>
    <row r="3066" spans="1:3">
      <c r="A3066" s="345" t="s">
        <v>1791</v>
      </c>
      <c r="B3066" s="332">
        <v>27.450710000000001</v>
      </c>
      <c r="C3066" t="s">
        <v>12209</v>
      </c>
    </row>
    <row r="3067" spans="1:3">
      <c r="A3067" s="345" t="s">
        <v>1792</v>
      </c>
      <c r="B3067" s="332">
        <v>22.094609999999999</v>
      </c>
      <c r="C3067" t="s">
        <v>12210</v>
      </c>
    </row>
    <row r="3068" spans="1:3">
      <c r="A3068" s="345" t="s">
        <v>1793</v>
      </c>
      <c r="B3068" s="332">
        <v>24.6053</v>
      </c>
      <c r="C3068" t="s">
        <v>12211</v>
      </c>
    </row>
    <row r="3069" spans="1:3">
      <c r="A3069" s="345" t="s">
        <v>1794</v>
      </c>
      <c r="B3069" s="332">
        <v>24.6053</v>
      </c>
      <c r="C3069" t="s">
        <v>12212</v>
      </c>
    </row>
    <row r="3070" spans="1:3">
      <c r="A3070" s="345" t="s">
        <v>1795</v>
      </c>
      <c r="B3070" s="332">
        <v>24.10322</v>
      </c>
      <c r="C3070" t="s">
        <v>18621</v>
      </c>
    </row>
    <row r="3071" spans="1:3">
      <c r="A3071" s="345" t="s">
        <v>1796</v>
      </c>
      <c r="B3071" s="332">
        <v>21.424880000000002</v>
      </c>
      <c r="C3071" t="s">
        <v>12213</v>
      </c>
    </row>
    <row r="3072" spans="1:3">
      <c r="A3072" s="345" t="s">
        <v>18622</v>
      </c>
      <c r="B3072" s="332">
        <v>16.784040000000001</v>
      </c>
      <c r="C3072" t="s">
        <v>18623</v>
      </c>
    </row>
    <row r="3073" spans="1:3">
      <c r="A3073" s="345" t="s">
        <v>1797</v>
      </c>
      <c r="B3073" s="332">
        <v>24.10322</v>
      </c>
      <c r="C3073" t="s">
        <v>12214</v>
      </c>
    </row>
    <row r="3074" spans="1:3">
      <c r="A3074" s="345" t="s">
        <v>1798</v>
      </c>
      <c r="B3074" s="332">
        <v>24.10322</v>
      </c>
      <c r="C3074" t="s">
        <v>12215</v>
      </c>
    </row>
    <row r="3075" spans="1:3">
      <c r="A3075" s="345" t="s">
        <v>1799</v>
      </c>
      <c r="B3075" s="332">
        <v>26.613900000000001</v>
      </c>
      <c r="C3075" t="s">
        <v>12216</v>
      </c>
    </row>
    <row r="3076" spans="1:3">
      <c r="A3076" s="345" t="s">
        <v>1800</v>
      </c>
      <c r="B3076" s="332">
        <v>26.613900000000001</v>
      </c>
      <c r="C3076" t="s">
        <v>12217</v>
      </c>
    </row>
    <row r="3077" spans="1:3">
      <c r="A3077" s="345" t="s">
        <v>18624</v>
      </c>
      <c r="B3077" s="332">
        <v>33.916640000000001</v>
      </c>
      <c r="C3077" t="s">
        <v>18625</v>
      </c>
    </row>
    <row r="3078" spans="1:3">
      <c r="A3078" s="345" t="s">
        <v>18626</v>
      </c>
      <c r="B3078" s="332">
        <v>33.916640000000001</v>
      </c>
      <c r="C3078" t="s">
        <v>18627</v>
      </c>
    </row>
    <row r="3079" spans="1:3">
      <c r="A3079" s="345" t="s">
        <v>1801</v>
      </c>
      <c r="B3079" s="332">
        <v>20.29308</v>
      </c>
      <c r="C3079" t="s">
        <v>18628</v>
      </c>
    </row>
    <row r="3080" spans="1:3">
      <c r="A3080" s="345" t="s">
        <v>1802</v>
      </c>
      <c r="B3080" s="332">
        <v>20.29308</v>
      </c>
      <c r="C3080" t="s">
        <v>18629</v>
      </c>
    </row>
    <row r="3081" spans="1:3">
      <c r="A3081" s="345" t="s">
        <v>1803</v>
      </c>
      <c r="B3081" s="332">
        <v>17.06709</v>
      </c>
      <c r="C3081" t="s">
        <v>12218</v>
      </c>
    </row>
    <row r="3082" spans="1:3">
      <c r="A3082" s="345" t="s">
        <v>1804</v>
      </c>
      <c r="B3082" s="332">
        <v>21.064550000000001</v>
      </c>
      <c r="C3082" t="s">
        <v>18630</v>
      </c>
    </row>
    <row r="3083" spans="1:3">
      <c r="A3083" s="345" t="s">
        <v>1805</v>
      </c>
      <c r="B3083" s="332">
        <v>21.064550000000001</v>
      </c>
      <c r="C3083" t="s">
        <v>18631</v>
      </c>
    </row>
    <row r="3084" spans="1:3">
      <c r="A3084" s="345" t="s">
        <v>1806</v>
      </c>
      <c r="B3084" s="332">
        <v>21.601209999999998</v>
      </c>
      <c r="C3084" t="s">
        <v>18632</v>
      </c>
    </row>
    <row r="3085" spans="1:3">
      <c r="A3085" s="345" t="s">
        <v>1807</v>
      </c>
      <c r="B3085" s="332">
        <v>21.601209999999998</v>
      </c>
      <c r="C3085" t="s">
        <v>18633</v>
      </c>
    </row>
    <row r="3086" spans="1:3">
      <c r="A3086" s="345" t="s">
        <v>1808</v>
      </c>
      <c r="B3086" s="332">
        <v>26.50498</v>
      </c>
      <c r="C3086" t="s">
        <v>18634</v>
      </c>
    </row>
    <row r="3087" spans="1:3">
      <c r="A3087" s="345" t="s">
        <v>1809</v>
      </c>
      <c r="B3087" s="332">
        <v>26.50498</v>
      </c>
      <c r="C3087" t="s">
        <v>18635</v>
      </c>
    </row>
    <row r="3088" spans="1:3">
      <c r="A3088" s="345" t="s">
        <v>1810</v>
      </c>
      <c r="B3088" s="332">
        <v>21.064550000000001</v>
      </c>
      <c r="C3088" t="s">
        <v>12219</v>
      </c>
    </row>
    <row r="3089" spans="1:3">
      <c r="A3089" s="345" t="s">
        <v>1811</v>
      </c>
      <c r="B3089" s="332">
        <v>21.601209999999998</v>
      </c>
      <c r="C3089" t="s">
        <v>12220</v>
      </c>
    </row>
    <row r="3090" spans="1:3">
      <c r="A3090" s="345" t="s">
        <v>1812</v>
      </c>
      <c r="B3090" s="332">
        <v>21.601209999999998</v>
      </c>
      <c r="C3090" t="s">
        <v>12221</v>
      </c>
    </row>
    <row r="3091" spans="1:3">
      <c r="A3091" s="345" t="s">
        <v>1813</v>
      </c>
      <c r="B3091" s="332">
        <v>28.07488</v>
      </c>
      <c r="C3091" t="s">
        <v>18636</v>
      </c>
    </row>
    <row r="3092" spans="1:3">
      <c r="A3092" s="345" t="s">
        <v>1814</v>
      </c>
      <c r="B3092" s="332">
        <v>28.645099999999999</v>
      </c>
      <c r="C3092" t="s">
        <v>18637</v>
      </c>
    </row>
    <row r="3093" spans="1:3">
      <c r="A3093" s="345" t="s">
        <v>1815</v>
      </c>
      <c r="B3093" s="332">
        <v>28.645099999999999</v>
      </c>
      <c r="C3093" t="s">
        <v>18638</v>
      </c>
    </row>
    <row r="3094" spans="1:3">
      <c r="A3094" s="345" t="s">
        <v>1816</v>
      </c>
      <c r="B3094" s="332">
        <v>28.07488</v>
      </c>
      <c r="C3094" t="s">
        <v>12222</v>
      </c>
    </row>
    <row r="3095" spans="1:3">
      <c r="A3095" s="345" t="s">
        <v>1817</v>
      </c>
      <c r="B3095" s="332">
        <v>28.07488</v>
      </c>
      <c r="C3095" t="s">
        <v>12223</v>
      </c>
    </row>
    <row r="3096" spans="1:3">
      <c r="A3096" s="345" t="s">
        <v>1818</v>
      </c>
      <c r="B3096" s="332">
        <v>28.645099999999999</v>
      </c>
      <c r="C3096" t="s">
        <v>12224</v>
      </c>
    </row>
    <row r="3097" spans="1:3">
      <c r="A3097" s="345" t="s">
        <v>9102</v>
      </c>
      <c r="B3097" s="332">
        <v>10.68749</v>
      </c>
      <c r="C3097" t="s">
        <v>12225</v>
      </c>
    </row>
    <row r="3098" spans="1:3">
      <c r="A3098" s="345" t="s">
        <v>9103</v>
      </c>
      <c r="B3098" s="332">
        <v>10.68749</v>
      </c>
      <c r="C3098" t="s">
        <v>18639</v>
      </c>
    </row>
    <row r="3099" spans="1:3">
      <c r="A3099" s="345" t="s">
        <v>9104</v>
      </c>
      <c r="B3099" s="332">
        <v>10.68749</v>
      </c>
      <c r="C3099" t="s">
        <v>18640</v>
      </c>
    </row>
    <row r="3100" spans="1:3">
      <c r="A3100" s="345" t="s">
        <v>1819</v>
      </c>
      <c r="B3100" s="332">
        <v>14.00883</v>
      </c>
      <c r="C3100" t="s">
        <v>18641</v>
      </c>
    </row>
    <row r="3101" spans="1:3">
      <c r="A3101" s="345" t="s">
        <v>1820</v>
      </c>
      <c r="B3101" s="332">
        <v>14.00883</v>
      </c>
      <c r="C3101" t="s">
        <v>18642</v>
      </c>
    </row>
    <row r="3102" spans="1:3">
      <c r="A3102" s="345" t="s">
        <v>1821</v>
      </c>
      <c r="B3102" s="332">
        <v>14.289009999999999</v>
      </c>
      <c r="C3102" t="s">
        <v>18643</v>
      </c>
    </row>
    <row r="3103" spans="1:3">
      <c r="A3103" s="345" t="s">
        <v>1822</v>
      </c>
      <c r="B3103" s="332">
        <v>14.289009999999999</v>
      </c>
      <c r="C3103" t="s">
        <v>18644</v>
      </c>
    </row>
    <row r="3104" spans="1:3">
      <c r="A3104" s="345" t="s">
        <v>18645</v>
      </c>
      <c r="B3104" s="332">
        <v>0</v>
      </c>
      <c r="C3104" t="s">
        <v>18646</v>
      </c>
    </row>
    <row r="3105" spans="1:3">
      <c r="A3105" s="345" t="s">
        <v>18647</v>
      </c>
      <c r="B3105" s="332">
        <v>28.887409999999999</v>
      </c>
      <c r="C3105" t="s">
        <v>18648</v>
      </c>
    </row>
    <row r="3106" spans="1:3">
      <c r="A3106" s="345" t="s">
        <v>18649</v>
      </c>
      <c r="B3106" s="332">
        <v>28.887409999999999</v>
      </c>
      <c r="C3106" t="s">
        <v>18650</v>
      </c>
    </row>
    <row r="3107" spans="1:3">
      <c r="A3107" s="345" t="s">
        <v>18651</v>
      </c>
      <c r="B3107" s="332">
        <v>28.887409999999999</v>
      </c>
      <c r="C3107" t="s">
        <v>18652</v>
      </c>
    </row>
    <row r="3108" spans="1:3">
      <c r="A3108" s="345" t="s">
        <v>1823</v>
      </c>
      <c r="B3108" s="332">
        <v>31.802630000000001</v>
      </c>
      <c r="C3108" t="s">
        <v>12226</v>
      </c>
    </row>
    <row r="3109" spans="1:3">
      <c r="A3109" s="345" t="s">
        <v>18653</v>
      </c>
      <c r="B3109" s="332">
        <v>17.264399999999998</v>
      </c>
      <c r="C3109" t="s">
        <v>18654</v>
      </c>
    </row>
    <row r="3110" spans="1:3">
      <c r="A3110" s="345" t="s">
        <v>18655</v>
      </c>
      <c r="B3110" s="332">
        <v>16.696680000000001</v>
      </c>
      <c r="C3110" t="s">
        <v>18656</v>
      </c>
    </row>
    <row r="3111" spans="1:3">
      <c r="A3111" s="345" t="s">
        <v>1824</v>
      </c>
      <c r="B3111" s="332">
        <v>55.341990000000003</v>
      </c>
      <c r="C3111" t="s">
        <v>18657</v>
      </c>
    </row>
    <row r="3112" spans="1:3">
      <c r="A3112" s="345" t="s">
        <v>1825</v>
      </c>
      <c r="B3112" s="332">
        <v>52.510150000000003</v>
      </c>
      <c r="C3112" t="s">
        <v>18658</v>
      </c>
    </row>
    <row r="3113" spans="1:3">
      <c r="A3113" s="345" t="s">
        <v>1826</v>
      </c>
      <c r="B3113" s="332">
        <v>52.510150000000003</v>
      </c>
      <c r="C3113" t="s">
        <v>18659</v>
      </c>
    </row>
    <row r="3114" spans="1:3">
      <c r="A3114" s="345" t="s">
        <v>1827</v>
      </c>
      <c r="B3114" s="332">
        <v>23.91564</v>
      </c>
      <c r="C3114" t="s">
        <v>12227</v>
      </c>
    </row>
    <row r="3115" spans="1:3">
      <c r="A3115" s="345" t="s">
        <v>1828</v>
      </c>
      <c r="B3115" s="332">
        <v>18.146380000000001</v>
      </c>
      <c r="C3115" t="s">
        <v>18660</v>
      </c>
    </row>
    <row r="3116" spans="1:3">
      <c r="A3116" s="345" t="s">
        <v>1829</v>
      </c>
      <c r="B3116" s="332">
        <v>15.127560000000001</v>
      </c>
      <c r="C3116" t="s">
        <v>12228</v>
      </c>
    </row>
    <row r="3117" spans="1:3">
      <c r="A3117" s="345" t="s">
        <v>1830</v>
      </c>
      <c r="B3117" s="332">
        <v>23.91564</v>
      </c>
      <c r="C3117" t="s">
        <v>18661</v>
      </c>
    </row>
    <row r="3118" spans="1:3">
      <c r="A3118" s="345" t="s">
        <v>1831</v>
      </c>
      <c r="B3118" s="332">
        <v>18.146380000000001</v>
      </c>
      <c r="C3118" t="s">
        <v>12229</v>
      </c>
    </row>
    <row r="3119" spans="1:3">
      <c r="A3119" s="345" t="s">
        <v>1832</v>
      </c>
      <c r="B3119" s="332">
        <v>15.127560000000001</v>
      </c>
      <c r="C3119" t="s">
        <v>12230</v>
      </c>
    </row>
    <row r="3120" spans="1:3">
      <c r="A3120" s="345" t="s">
        <v>1833</v>
      </c>
      <c r="B3120" s="332">
        <v>22.09113</v>
      </c>
      <c r="C3120" t="s">
        <v>12231</v>
      </c>
    </row>
    <row r="3121" spans="1:3">
      <c r="A3121" s="345" t="s">
        <v>1834</v>
      </c>
      <c r="B3121" s="332">
        <v>16.536339999999999</v>
      </c>
      <c r="C3121" t="s">
        <v>18662</v>
      </c>
    </row>
    <row r="3122" spans="1:3">
      <c r="A3122" s="345" t="s">
        <v>1835</v>
      </c>
      <c r="B3122" s="332">
        <v>13.51754</v>
      </c>
      <c r="C3122" t="s">
        <v>18663</v>
      </c>
    </row>
    <row r="3123" spans="1:3">
      <c r="A3123" s="345" t="s">
        <v>1836</v>
      </c>
      <c r="B3123" s="332">
        <v>22.305620000000001</v>
      </c>
      <c r="C3123" t="s">
        <v>18664</v>
      </c>
    </row>
    <row r="3124" spans="1:3">
      <c r="A3124" s="345" t="s">
        <v>1837</v>
      </c>
      <c r="B3124" s="332">
        <v>16.536339999999999</v>
      </c>
      <c r="C3124" t="s">
        <v>18665</v>
      </c>
    </row>
    <row r="3125" spans="1:3">
      <c r="A3125" s="345" t="s">
        <v>1838</v>
      </c>
      <c r="B3125" s="332">
        <v>13.51754</v>
      </c>
      <c r="C3125" t="s">
        <v>18666</v>
      </c>
    </row>
    <row r="3126" spans="1:3">
      <c r="A3126" s="345" t="s">
        <v>1839</v>
      </c>
      <c r="B3126" s="332">
        <v>20.76266</v>
      </c>
      <c r="C3126" t="s">
        <v>12232</v>
      </c>
    </row>
    <row r="3127" spans="1:3">
      <c r="A3127" s="345" t="s">
        <v>1840</v>
      </c>
      <c r="B3127" s="332">
        <v>15.026949999999999</v>
      </c>
      <c r="C3127" t="s">
        <v>18667</v>
      </c>
    </row>
    <row r="3128" spans="1:3">
      <c r="A3128" s="345" t="s">
        <v>1841</v>
      </c>
      <c r="B3128" s="332">
        <v>12.00811</v>
      </c>
      <c r="C3128" t="s">
        <v>12233</v>
      </c>
    </row>
    <row r="3129" spans="1:3">
      <c r="A3129" s="345" t="s">
        <v>1842</v>
      </c>
      <c r="B3129" s="332">
        <v>20.76266</v>
      </c>
      <c r="C3129" t="s">
        <v>18668</v>
      </c>
    </row>
    <row r="3130" spans="1:3">
      <c r="A3130" s="345" t="s">
        <v>1843</v>
      </c>
      <c r="B3130" s="332">
        <v>15.06047</v>
      </c>
      <c r="C3130" t="s">
        <v>12234</v>
      </c>
    </row>
    <row r="3131" spans="1:3">
      <c r="A3131" s="345" t="s">
        <v>1844</v>
      </c>
      <c r="B3131" s="332">
        <v>12.00811</v>
      </c>
      <c r="C3131" t="s">
        <v>12235</v>
      </c>
    </row>
    <row r="3132" spans="1:3">
      <c r="A3132" s="345" t="s">
        <v>9866</v>
      </c>
      <c r="B3132" s="332">
        <v>11.28196</v>
      </c>
      <c r="C3132" t="s">
        <v>12236</v>
      </c>
    </row>
    <row r="3133" spans="1:3">
      <c r="A3133" s="345" t="s">
        <v>9867</v>
      </c>
      <c r="B3133" s="332">
        <v>341.14852999999999</v>
      </c>
      <c r="C3133" t="s">
        <v>12237</v>
      </c>
    </row>
    <row r="3134" spans="1:3">
      <c r="A3134" s="345" t="s">
        <v>9868</v>
      </c>
      <c r="B3134" s="332">
        <v>341.14852999999999</v>
      </c>
      <c r="C3134" t="s">
        <v>12238</v>
      </c>
    </row>
    <row r="3135" spans="1:3">
      <c r="A3135" s="345" t="s">
        <v>9869</v>
      </c>
      <c r="B3135" s="332">
        <v>341.14852999999999</v>
      </c>
      <c r="C3135" t="s">
        <v>12239</v>
      </c>
    </row>
    <row r="3136" spans="1:3">
      <c r="A3136" s="345" t="s">
        <v>9870</v>
      </c>
      <c r="B3136" s="332">
        <v>341.14852999999999</v>
      </c>
      <c r="C3136" t="s">
        <v>18669</v>
      </c>
    </row>
    <row r="3137" spans="1:3">
      <c r="A3137" s="345" t="s">
        <v>9871</v>
      </c>
      <c r="B3137" s="332">
        <v>341.14852999999999</v>
      </c>
      <c r="C3137" t="s">
        <v>12240</v>
      </c>
    </row>
    <row r="3138" spans="1:3">
      <c r="A3138" s="345" t="s">
        <v>9872</v>
      </c>
      <c r="B3138" s="332">
        <v>341.14852999999999</v>
      </c>
      <c r="C3138" t="s">
        <v>12241</v>
      </c>
    </row>
    <row r="3139" spans="1:3">
      <c r="A3139" s="345" t="s">
        <v>9873</v>
      </c>
      <c r="B3139" s="332">
        <v>375.57082000000003</v>
      </c>
      <c r="C3139" t="s">
        <v>12242</v>
      </c>
    </row>
    <row r="3140" spans="1:3">
      <c r="A3140" s="345" t="s">
        <v>9874</v>
      </c>
      <c r="B3140" s="332">
        <v>375.57082000000003</v>
      </c>
      <c r="C3140" t="s">
        <v>12243</v>
      </c>
    </row>
    <row r="3141" spans="1:3">
      <c r="A3141" s="345" t="s">
        <v>9875</v>
      </c>
      <c r="B3141" s="332">
        <v>375.57082000000003</v>
      </c>
      <c r="C3141" t="s">
        <v>12244</v>
      </c>
    </row>
    <row r="3142" spans="1:3">
      <c r="A3142" s="345" t="s">
        <v>9876</v>
      </c>
      <c r="B3142" s="332">
        <v>375.57082000000003</v>
      </c>
      <c r="C3142" t="s">
        <v>12245</v>
      </c>
    </row>
    <row r="3143" spans="1:3">
      <c r="A3143" s="345" t="s">
        <v>9877</v>
      </c>
      <c r="B3143" s="332">
        <v>375.57082000000003</v>
      </c>
      <c r="C3143" t="s">
        <v>12246</v>
      </c>
    </row>
    <row r="3144" spans="1:3">
      <c r="A3144" s="345" t="s">
        <v>9878</v>
      </c>
      <c r="B3144" s="332">
        <v>375.57082000000003</v>
      </c>
      <c r="C3144" t="s">
        <v>12247</v>
      </c>
    </row>
    <row r="3145" spans="1:3">
      <c r="A3145" s="345" t="s">
        <v>9879</v>
      </c>
      <c r="B3145" s="332">
        <v>400.60521</v>
      </c>
      <c r="C3145" t="s">
        <v>12248</v>
      </c>
    </row>
    <row r="3146" spans="1:3">
      <c r="A3146" s="345" t="s">
        <v>9880</v>
      </c>
      <c r="B3146" s="332">
        <v>400.60521</v>
      </c>
      <c r="C3146" t="s">
        <v>12249</v>
      </c>
    </row>
    <row r="3147" spans="1:3">
      <c r="A3147" s="345" t="s">
        <v>9881</v>
      </c>
      <c r="B3147" s="332">
        <v>400.60521</v>
      </c>
      <c r="C3147" t="s">
        <v>12250</v>
      </c>
    </row>
    <row r="3148" spans="1:3">
      <c r="A3148" s="345" t="s">
        <v>9882</v>
      </c>
      <c r="B3148" s="332">
        <v>4.3920000000000003</v>
      </c>
      <c r="C3148" t="s">
        <v>12251</v>
      </c>
    </row>
    <row r="3149" spans="1:3">
      <c r="A3149" s="345" t="s">
        <v>9883</v>
      </c>
      <c r="B3149" s="332">
        <v>51.194249999999997</v>
      </c>
      <c r="C3149" t="s">
        <v>18670</v>
      </c>
    </row>
    <row r="3150" spans="1:3">
      <c r="A3150" s="345" t="s">
        <v>9884</v>
      </c>
      <c r="B3150" s="332">
        <v>10.403560000000001</v>
      </c>
      <c r="C3150" t="s">
        <v>12252</v>
      </c>
    </row>
    <row r="3151" spans="1:3">
      <c r="A3151" s="345" t="s">
        <v>9885</v>
      </c>
      <c r="B3151" s="332">
        <v>10.403560000000001</v>
      </c>
      <c r="C3151" t="s">
        <v>12253</v>
      </c>
    </row>
    <row r="3152" spans="1:3">
      <c r="A3152" s="345" t="s">
        <v>9886</v>
      </c>
      <c r="B3152" s="332">
        <v>10.403560000000001</v>
      </c>
      <c r="C3152" t="s">
        <v>12254</v>
      </c>
    </row>
    <row r="3153" spans="1:3">
      <c r="A3153" s="345" t="s">
        <v>9887</v>
      </c>
      <c r="B3153" s="332">
        <v>13.587759999999999</v>
      </c>
      <c r="C3153" t="s">
        <v>12255</v>
      </c>
    </row>
    <row r="3154" spans="1:3">
      <c r="A3154" s="345" t="s">
        <v>9888</v>
      </c>
      <c r="B3154" s="332">
        <v>13.587759999999999</v>
      </c>
      <c r="C3154" t="s">
        <v>12256</v>
      </c>
    </row>
    <row r="3155" spans="1:3">
      <c r="A3155" s="345" t="s">
        <v>9889</v>
      </c>
      <c r="B3155" s="332">
        <v>13.587759999999999</v>
      </c>
      <c r="C3155" t="s">
        <v>12257</v>
      </c>
    </row>
    <row r="3156" spans="1:3">
      <c r="A3156" s="345" t="s">
        <v>9890</v>
      </c>
      <c r="B3156" s="332">
        <v>3.1842000000000001</v>
      </c>
      <c r="C3156" t="s">
        <v>18671</v>
      </c>
    </row>
    <row r="3157" spans="1:3">
      <c r="A3157" s="345" t="s">
        <v>17223</v>
      </c>
      <c r="B3157" s="332">
        <v>30.770900000000001</v>
      </c>
      <c r="C3157" t="s">
        <v>17224</v>
      </c>
    </row>
    <row r="3158" spans="1:3">
      <c r="A3158" s="345" t="s">
        <v>17225</v>
      </c>
      <c r="B3158" s="332">
        <v>40.341659999999997</v>
      </c>
      <c r="C3158" t="s">
        <v>17226</v>
      </c>
    </row>
    <row r="3159" spans="1:3">
      <c r="A3159" s="345" t="s">
        <v>17227</v>
      </c>
      <c r="B3159" s="332">
        <v>16.960930000000001</v>
      </c>
      <c r="C3159" t="s">
        <v>12236</v>
      </c>
    </row>
    <row r="3160" spans="1:3">
      <c r="A3160" s="345" t="s">
        <v>1845</v>
      </c>
      <c r="B3160" s="332">
        <v>30.023260000000001</v>
      </c>
      <c r="C3160" t="s">
        <v>12258</v>
      </c>
    </row>
    <row r="3161" spans="1:3">
      <c r="A3161" s="345" t="s">
        <v>1846</v>
      </c>
      <c r="B3161" s="332">
        <v>30.023260000000001</v>
      </c>
      <c r="C3161" t="s">
        <v>12259</v>
      </c>
    </row>
    <row r="3162" spans="1:3">
      <c r="A3162" s="345" t="s">
        <v>1847</v>
      </c>
      <c r="B3162" s="332">
        <v>32.684829999999998</v>
      </c>
      <c r="C3162" t="s">
        <v>12260</v>
      </c>
    </row>
    <row r="3163" spans="1:3">
      <c r="A3163" s="345" t="s">
        <v>1848</v>
      </c>
      <c r="B3163" s="332">
        <v>32.684829999999998</v>
      </c>
      <c r="C3163" t="s">
        <v>12261</v>
      </c>
    </row>
    <row r="3164" spans="1:3">
      <c r="A3164" s="345" t="s">
        <v>1849</v>
      </c>
      <c r="B3164" s="332">
        <v>24.26756</v>
      </c>
      <c r="C3164" t="s">
        <v>12262</v>
      </c>
    </row>
    <row r="3165" spans="1:3">
      <c r="A3165" s="345" t="s">
        <v>1850</v>
      </c>
      <c r="B3165" s="332">
        <v>24.26756</v>
      </c>
      <c r="C3165" t="s">
        <v>12263</v>
      </c>
    </row>
    <row r="3166" spans="1:3">
      <c r="A3166" s="345" t="s">
        <v>9426</v>
      </c>
      <c r="B3166" s="332">
        <v>23.831099999999999</v>
      </c>
      <c r="C3166" t="s">
        <v>12264</v>
      </c>
    </row>
    <row r="3167" spans="1:3">
      <c r="A3167" s="345" t="s">
        <v>1851</v>
      </c>
      <c r="B3167" s="332">
        <v>24.26756</v>
      </c>
      <c r="C3167" t="s">
        <v>18672</v>
      </c>
    </row>
    <row r="3168" spans="1:3">
      <c r="A3168" s="345" t="s">
        <v>1852</v>
      </c>
      <c r="B3168" s="332">
        <v>35.522060000000003</v>
      </c>
      <c r="C3168" t="s">
        <v>12265</v>
      </c>
    </row>
    <row r="3169" spans="1:3">
      <c r="A3169" s="345" t="s">
        <v>1853</v>
      </c>
      <c r="B3169" s="332">
        <v>35.522060000000003</v>
      </c>
      <c r="C3169" t="s">
        <v>12266</v>
      </c>
    </row>
    <row r="3170" spans="1:3">
      <c r="A3170" s="345" t="s">
        <v>1854</v>
      </c>
      <c r="B3170" s="332">
        <v>43.017429999999997</v>
      </c>
      <c r="C3170" t="s">
        <v>12267</v>
      </c>
    </row>
    <row r="3171" spans="1:3">
      <c r="A3171" s="345" t="s">
        <v>1855</v>
      </c>
      <c r="B3171" s="332">
        <v>43.017429999999997</v>
      </c>
      <c r="C3171" t="s">
        <v>12268</v>
      </c>
    </row>
    <row r="3172" spans="1:3">
      <c r="A3172" s="345" t="s">
        <v>10019</v>
      </c>
      <c r="B3172" s="332">
        <v>96.98545</v>
      </c>
      <c r="C3172" t="s">
        <v>12269</v>
      </c>
    </row>
    <row r="3173" spans="1:3">
      <c r="A3173" s="345" t="s">
        <v>10020</v>
      </c>
      <c r="B3173" s="332">
        <v>96.98545</v>
      </c>
      <c r="C3173" t="s">
        <v>12270</v>
      </c>
    </row>
    <row r="3174" spans="1:3">
      <c r="A3174" s="345" t="s">
        <v>1856</v>
      </c>
      <c r="B3174" s="332">
        <v>68.27046</v>
      </c>
      <c r="C3174" t="s">
        <v>18673</v>
      </c>
    </row>
    <row r="3175" spans="1:3">
      <c r="A3175" s="345" t="s">
        <v>1857</v>
      </c>
      <c r="B3175" s="332">
        <v>76.02843</v>
      </c>
      <c r="C3175" t="s">
        <v>18674</v>
      </c>
    </row>
    <row r="3176" spans="1:3">
      <c r="A3176" s="345" t="s">
        <v>8578</v>
      </c>
      <c r="B3176" s="332">
        <v>81.830039999999997</v>
      </c>
      <c r="C3176" t="s">
        <v>12271</v>
      </c>
    </row>
    <row r="3177" spans="1:3">
      <c r="A3177" s="345" t="s">
        <v>1858</v>
      </c>
      <c r="B3177" s="332">
        <v>83.390230000000003</v>
      </c>
      <c r="C3177" t="s">
        <v>12272</v>
      </c>
    </row>
    <row r="3178" spans="1:3">
      <c r="A3178" s="345" t="s">
        <v>1859</v>
      </c>
      <c r="B3178" s="332">
        <v>59.564450000000001</v>
      </c>
      <c r="C3178" t="s">
        <v>18675</v>
      </c>
    </row>
    <row r="3179" spans="1:3">
      <c r="A3179" s="345" t="s">
        <v>1860</v>
      </c>
      <c r="B3179" s="332">
        <v>59.564450000000001</v>
      </c>
      <c r="C3179" t="s">
        <v>18676</v>
      </c>
    </row>
    <row r="3180" spans="1:3">
      <c r="A3180" s="345" t="s">
        <v>6970</v>
      </c>
      <c r="B3180" s="332">
        <v>57.903779999999998</v>
      </c>
      <c r="C3180" t="s">
        <v>12273</v>
      </c>
    </row>
    <row r="3181" spans="1:3">
      <c r="A3181" s="345" t="s">
        <v>1861</v>
      </c>
      <c r="B3181" s="332">
        <v>59.564450000000001</v>
      </c>
      <c r="C3181" t="s">
        <v>12274</v>
      </c>
    </row>
    <row r="3182" spans="1:3">
      <c r="A3182" s="345" t="s">
        <v>1862</v>
      </c>
      <c r="B3182" s="332">
        <v>59.564450000000001</v>
      </c>
      <c r="C3182" t="s">
        <v>12275</v>
      </c>
    </row>
    <row r="3183" spans="1:3">
      <c r="A3183" s="345" t="s">
        <v>1863</v>
      </c>
      <c r="B3183" s="332">
        <v>59.564450000000001</v>
      </c>
      <c r="C3183" t="s">
        <v>12276</v>
      </c>
    </row>
    <row r="3184" spans="1:3">
      <c r="A3184" s="345" t="s">
        <v>1864</v>
      </c>
      <c r="B3184" s="332">
        <v>49.326880000000003</v>
      </c>
      <c r="C3184" t="s">
        <v>12277</v>
      </c>
    </row>
    <row r="3185" spans="1:3">
      <c r="A3185" s="345" t="s">
        <v>1865</v>
      </c>
      <c r="B3185" s="332">
        <v>49.326880000000003</v>
      </c>
      <c r="C3185" t="s">
        <v>18677</v>
      </c>
    </row>
    <row r="3186" spans="1:3">
      <c r="A3186" s="345" t="s">
        <v>8127</v>
      </c>
      <c r="B3186" s="332">
        <v>50.035850000000003</v>
      </c>
      <c r="C3186" t="s">
        <v>12278</v>
      </c>
    </row>
    <row r="3187" spans="1:3">
      <c r="A3187" s="345" t="s">
        <v>18678</v>
      </c>
      <c r="B3187" s="332">
        <v>50.9711</v>
      </c>
      <c r="C3187" t="s">
        <v>18679</v>
      </c>
    </row>
    <row r="3188" spans="1:3">
      <c r="A3188" s="345" t="s">
        <v>1866</v>
      </c>
      <c r="B3188" s="332">
        <v>50.9711</v>
      </c>
      <c r="C3188" t="s">
        <v>18680</v>
      </c>
    </row>
    <row r="3189" spans="1:3">
      <c r="A3189" s="345" t="s">
        <v>8128</v>
      </c>
      <c r="B3189" s="332">
        <v>51.649900000000002</v>
      </c>
      <c r="C3189" t="s">
        <v>12279</v>
      </c>
    </row>
    <row r="3190" spans="1:3">
      <c r="A3190" s="345" t="s">
        <v>8129</v>
      </c>
      <c r="B3190" s="332">
        <v>51.649900000000002</v>
      </c>
      <c r="C3190" t="s">
        <v>12280</v>
      </c>
    </row>
    <row r="3191" spans="1:3">
      <c r="A3191" s="345" t="s">
        <v>1867</v>
      </c>
      <c r="B3191" s="332">
        <v>52.61533</v>
      </c>
      <c r="C3191" t="s">
        <v>18681</v>
      </c>
    </row>
    <row r="3192" spans="1:3">
      <c r="A3192" s="345" t="s">
        <v>1868</v>
      </c>
      <c r="B3192" s="332">
        <v>50.9711</v>
      </c>
      <c r="C3192" t="s">
        <v>12278</v>
      </c>
    </row>
    <row r="3193" spans="1:3">
      <c r="A3193" s="345" t="s">
        <v>1869</v>
      </c>
      <c r="B3193" s="332">
        <v>157.25405000000001</v>
      </c>
      <c r="C3193" t="s">
        <v>18682</v>
      </c>
    </row>
    <row r="3194" spans="1:3">
      <c r="A3194" s="345" t="s">
        <v>1870</v>
      </c>
      <c r="B3194" s="332">
        <v>0</v>
      </c>
      <c r="C3194" t="s">
        <v>12281</v>
      </c>
    </row>
    <row r="3195" spans="1:3">
      <c r="A3195" s="345" t="s">
        <v>1871</v>
      </c>
      <c r="B3195" s="332">
        <v>61.82302</v>
      </c>
      <c r="C3195" t="s">
        <v>12282</v>
      </c>
    </row>
    <row r="3196" spans="1:3">
      <c r="A3196" s="345" t="s">
        <v>1872</v>
      </c>
      <c r="B3196" s="332">
        <v>62.316270000000003</v>
      </c>
      <c r="C3196" t="s">
        <v>12283</v>
      </c>
    </row>
    <row r="3197" spans="1:3">
      <c r="A3197" s="345" t="s">
        <v>1873</v>
      </c>
      <c r="B3197" s="332">
        <v>64.09205</v>
      </c>
      <c r="C3197" t="s">
        <v>12284</v>
      </c>
    </row>
    <row r="3198" spans="1:3">
      <c r="A3198" s="345" t="s">
        <v>1874</v>
      </c>
      <c r="B3198" s="332">
        <v>64.09205</v>
      </c>
      <c r="C3198" t="s">
        <v>12285</v>
      </c>
    </row>
    <row r="3199" spans="1:3">
      <c r="A3199" s="345" t="s">
        <v>1875</v>
      </c>
      <c r="B3199" s="332">
        <v>64.09205</v>
      </c>
      <c r="C3199" t="s">
        <v>12286</v>
      </c>
    </row>
    <row r="3200" spans="1:3">
      <c r="A3200" s="345" t="s">
        <v>1876</v>
      </c>
      <c r="B3200" s="332">
        <v>64.09205</v>
      </c>
      <c r="C3200" t="s">
        <v>12287</v>
      </c>
    </row>
    <row r="3201" spans="1:3">
      <c r="A3201" s="345" t="s">
        <v>1877</v>
      </c>
      <c r="B3201" s="332">
        <v>108.35469000000001</v>
      </c>
      <c r="C3201" t="s">
        <v>12288</v>
      </c>
    </row>
    <row r="3202" spans="1:3">
      <c r="A3202" s="345" t="s">
        <v>1878</v>
      </c>
      <c r="B3202" s="332">
        <v>112.68888</v>
      </c>
      <c r="C3202" t="s">
        <v>18683</v>
      </c>
    </row>
    <row r="3203" spans="1:3">
      <c r="A3203" s="345" t="s">
        <v>1879</v>
      </c>
      <c r="B3203" s="332">
        <v>112.68888</v>
      </c>
      <c r="C3203" t="s">
        <v>18684</v>
      </c>
    </row>
    <row r="3204" spans="1:3">
      <c r="A3204" s="345" t="s">
        <v>1880</v>
      </c>
      <c r="B3204" s="332">
        <v>142.98213999999999</v>
      </c>
      <c r="C3204" t="s">
        <v>12289</v>
      </c>
    </row>
    <row r="3205" spans="1:3">
      <c r="A3205" s="345" t="s">
        <v>1881</v>
      </c>
      <c r="B3205" s="332">
        <v>191.41576000000001</v>
      </c>
      <c r="C3205" t="s">
        <v>12290</v>
      </c>
    </row>
    <row r="3206" spans="1:3">
      <c r="A3206" s="345" t="s">
        <v>1882</v>
      </c>
      <c r="B3206" s="332">
        <v>191.41576000000001</v>
      </c>
      <c r="C3206" t="s">
        <v>12291</v>
      </c>
    </row>
    <row r="3207" spans="1:3">
      <c r="A3207" s="345" t="s">
        <v>1883</v>
      </c>
      <c r="B3207" s="332">
        <v>113.94508</v>
      </c>
      <c r="C3207" t="s">
        <v>18685</v>
      </c>
    </row>
    <row r="3208" spans="1:3">
      <c r="A3208" s="345" t="s">
        <v>1884</v>
      </c>
      <c r="B3208" s="332">
        <v>105.40428</v>
      </c>
      <c r="C3208" t="s">
        <v>12292</v>
      </c>
    </row>
    <row r="3209" spans="1:3">
      <c r="A3209" s="345" t="s">
        <v>1885</v>
      </c>
      <c r="B3209" s="332">
        <v>105.40428</v>
      </c>
      <c r="C3209" t="s">
        <v>12293</v>
      </c>
    </row>
    <row r="3210" spans="1:3">
      <c r="A3210" s="345" t="s">
        <v>1886</v>
      </c>
      <c r="B3210" s="332">
        <v>109.02949</v>
      </c>
      <c r="C3210" t="s">
        <v>12294</v>
      </c>
    </row>
    <row r="3211" spans="1:3">
      <c r="A3211" s="345" t="s">
        <v>1887</v>
      </c>
      <c r="B3211" s="332">
        <v>111.97068</v>
      </c>
      <c r="C3211" t="s">
        <v>12295</v>
      </c>
    </row>
    <row r="3212" spans="1:3">
      <c r="A3212" s="345" t="s">
        <v>1888</v>
      </c>
      <c r="B3212" s="332">
        <v>111.97068</v>
      </c>
      <c r="C3212" t="s">
        <v>12296</v>
      </c>
    </row>
    <row r="3213" spans="1:3">
      <c r="A3213" s="345" t="s">
        <v>1889</v>
      </c>
      <c r="B3213" s="332">
        <v>115.52748</v>
      </c>
      <c r="C3213" t="s">
        <v>12297</v>
      </c>
    </row>
    <row r="3214" spans="1:3">
      <c r="A3214" s="345" t="s">
        <v>1890</v>
      </c>
      <c r="B3214" s="332">
        <v>115.52748</v>
      </c>
      <c r="C3214" t="s">
        <v>12298</v>
      </c>
    </row>
    <row r="3215" spans="1:3">
      <c r="A3215" s="345" t="s">
        <v>1891</v>
      </c>
      <c r="B3215" s="332">
        <v>137.42465999999999</v>
      </c>
      <c r="C3215" t="s">
        <v>12299</v>
      </c>
    </row>
    <row r="3216" spans="1:3">
      <c r="A3216" s="345" t="s">
        <v>1892</v>
      </c>
      <c r="B3216" s="332">
        <v>145.44848999999999</v>
      </c>
      <c r="C3216" t="s">
        <v>12300</v>
      </c>
    </row>
    <row r="3217" spans="1:3">
      <c r="A3217" s="345" t="s">
        <v>1893</v>
      </c>
      <c r="B3217" s="332">
        <v>145.44848999999999</v>
      </c>
      <c r="C3217" t="s">
        <v>12301</v>
      </c>
    </row>
    <row r="3218" spans="1:3">
      <c r="A3218" s="345" t="s">
        <v>18686</v>
      </c>
      <c r="B3218" s="332">
        <v>137.17605</v>
      </c>
      <c r="C3218" t="s">
        <v>18687</v>
      </c>
    </row>
    <row r="3219" spans="1:3">
      <c r="A3219" s="345" t="s">
        <v>18688</v>
      </c>
      <c r="B3219" s="332">
        <v>137.17605</v>
      </c>
      <c r="C3219" t="s">
        <v>18689</v>
      </c>
    </row>
    <row r="3220" spans="1:3">
      <c r="A3220" s="345" t="s">
        <v>18690</v>
      </c>
      <c r="B3220" s="332">
        <v>137.17605</v>
      </c>
      <c r="C3220" t="s">
        <v>18691</v>
      </c>
    </row>
    <row r="3221" spans="1:3">
      <c r="A3221" s="345" t="s">
        <v>18692</v>
      </c>
      <c r="B3221" s="332">
        <v>136.53676999999999</v>
      </c>
      <c r="C3221" t="s">
        <v>18693</v>
      </c>
    </row>
    <row r="3222" spans="1:3">
      <c r="A3222" s="345" t="s">
        <v>18694</v>
      </c>
      <c r="B3222" s="332">
        <v>136.53676999999999</v>
      </c>
      <c r="C3222" t="s">
        <v>18695</v>
      </c>
    </row>
    <row r="3223" spans="1:3">
      <c r="A3223" s="345" t="s">
        <v>18696</v>
      </c>
      <c r="B3223" s="332">
        <v>136.53676999999999</v>
      </c>
      <c r="C3223" t="s">
        <v>18697</v>
      </c>
    </row>
    <row r="3224" spans="1:3">
      <c r="A3224" s="345" t="s">
        <v>1894</v>
      </c>
      <c r="B3224" s="332">
        <v>207.55426</v>
      </c>
      <c r="C3224" t="s">
        <v>12302</v>
      </c>
    </row>
    <row r="3225" spans="1:3">
      <c r="A3225" s="345" t="s">
        <v>1895</v>
      </c>
      <c r="B3225" s="332">
        <v>207.55426</v>
      </c>
      <c r="C3225" t="s">
        <v>12303</v>
      </c>
    </row>
    <row r="3226" spans="1:3">
      <c r="A3226" s="345" t="s">
        <v>1896</v>
      </c>
      <c r="B3226" s="332">
        <v>207.55426</v>
      </c>
      <c r="C3226" t="s">
        <v>12304</v>
      </c>
    </row>
    <row r="3227" spans="1:3">
      <c r="A3227" s="345" t="s">
        <v>1897</v>
      </c>
      <c r="B3227" s="332">
        <v>207.55426</v>
      </c>
      <c r="C3227" t="s">
        <v>12304</v>
      </c>
    </row>
    <row r="3228" spans="1:3">
      <c r="A3228" s="345" t="s">
        <v>1898</v>
      </c>
      <c r="B3228" s="332">
        <v>207.55426</v>
      </c>
      <c r="C3228" t="s">
        <v>12305</v>
      </c>
    </row>
    <row r="3229" spans="1:3">
      <c r="A3229" s="345" t="s">
        <v>18698</v>
      </c>
      <c r="B3229" s="332">
        <v>4.7007700000000003</v>
      </c>
      <c r="C3229" t="s">
        <v>18699</v>
      </c>
    </row>
    <row r="3230" spans="1:3">
      <c r="A3230" s="345" t="s">
        <v>18700</v>
      </c>
      <c r="B3230" s="332">
        <v>7.8663800000000004</v>
      </c>
      <c r="C3230" t="s">
        <v>18701</v>
      </c>
    </row>
    <row r="3231" spans="1:3">
      <c r="A3231" s="345" t="s">
        <v>17437</v>
      </c>
      <c r="B3231" s="332">
        <v>4.2416700000000001</v>
      </c>
      <c r="C3231" t="s">
        <v>17438</v>
      </c>
    </row>
    <row r="3232" spans="1:3">
      <c r="A3232" s="345" t="s">
        <v>17439</v>
      </c>
      <c r="B3232" s="332">
        <v>8.7271800000000006</v>
      </c>
      <c r="C3232" t="s">
        <v>17440</v>
      </c>
    </row>
    <row r="3233" spans="1:3">
      <c r="A3233" s="345" t="s">
        <v>17441</v>
      </c>
      <c r="B3233" s="332">
        <v>4.2416700000000001</v>
      </c>
      <c r="C3233" t="s">
        <v>17442</v>
      </c>
    </row>
    <row r="3234" spans="1:3">
      <c r="A3234" s="345" t="s">
        <v>17443</v>
      </c>
      <c r="B3234" s="332">
        <v>4.2416700000000001</v>
      </c>
      <c r="C3234" t="s">
        <v>17444</v>
      </c>
    </row>
    <row r="3235" spans="1:3">
      <c r="A3235" s="345" t="s">
        <v>17445</v>
      </c>
      <c r="B3235" s="332">
        <v>4.2416700000000001</v>
      </c>
      <c r="C3235" t="s">
        <v>17446</v>
      </c>
    </row>
    <row r="3236" spans="1:3">
      <c r="A3236" s="345" t="s">
        <v>17447</v>
      </c>
      <c r="B3236" s="332">
        <v>4.2416700000000001</v>
      </c>
      <c r="C3236" t="s">
        <v>17448</v>
      </c>
    </row>
    <row r="3237" spans="1:3">
      <c r="A3237" s="345" t="s">
        <v>17449</v>
      </c>
      <c r="B3237" s="332">
        <v>8.0854199999999992</v>
      </c>
      <c r="C3237" t="s">
        <v>17450</v>
      </c>
    </row>
    <row r="3238" spans="1:3">
      <c r="A3238" s="345" t="s">
        <v>17451</v>
      </c>
      <c r="B3238" s="332">
        <v>4.2416700000000001</v>
      </c>
      <c r="C3238" t="s">
        <v>17452</v>
      </c>
    </row>
    <row r="3239" spans="1:3">
      <c r="A3239" s="345" t="s">
        <v>17453</v>
      </c>
      <c r="B3239" s="332">
        <v>4.2416700000000001</v>
      </c>
      <c r="C3239" t="s">
        <v>17454</v>
      </c>
    </row>
    <row r="3240" spans="1:3">
      <c r="A3240" s="345" t="s">
        <v>17455</v>
      </c>
      <c r="B3240" s="332">
        <v>4.2416700000000001</v>
      </c>
      <c r="C3240" t="s">
        <v>17456</v>
      </c>
    </row>
    <row r="3241" spans="1:3">
      <c r="A3241" s="345" t="s">
        <v>1899</v>
      </c>
      <c r="B3241" s="332">
        <v>21.629840000000002</v>
      </c>
      <c r="C3241" t="s">
        <v>12306</v>
      </c>
    </row>
    <row r="3242" spans="1:3">
      <c r="A3242" s="345" t="s">
        <v>1900</v>
      </c>
      <c r="B3242" s="332">
        <v>28.136389999999999</v>
      </c>
      <c r="C3242" t="s">
        <v>18702</v>
      </c>
    </row>
    <row r="3243" spans="1:3">
      <c r="A3243" s="345" t="s">
        <v>1901</v>
      </c>
      <c r="B3243" s="332">
        <v>26.78126</v>
      </c>
      <c r="C3243" t="s">
        <v>12307</v>
      </c>
    </row>
    <row r="3244" spans="1:3">
      <c r="A3244" s="345" t="s">
        <v>1902</v>
      </c>
      <c r="B3244" s="332">
        <v>20.39875</v>
      </c>
      <c r="C3244" t="s">
        <v>12308</v>
      </c>
    </row>
    <row r="3245" spans="1:3">
      <c r="A3245" s="345" t="s">
        <v>1903</v>
      </c>
      <c r="B3245" s="332">
        <v>28.136389999999999</v>
      </c>
      <c r="C3245" t="s">
        <v>12309</v>
      </c>
    </row>
    <row r="3246" spans="1:3">
      <c r="A3246" s="345" t="s">
        <v>1904</v>
      </c>
      <c r="B3246" s="332">
        <v>26.78126</v>
      </c>
      <c r="C3246" t="s">
        <v>12310</v>
      </c>
    </row>
    <row r="3247" spans="1:3">
      <c r="A3247" s="345" t="s">
        <v>18703</v>
      </c>
      <c r="B3247" s="332">
        <v>9.1119500000000002</v>
      </c>
      <c r="C3247" t="s">
        <v>18704</v>
      </c>
    </row>
    <row r="3248" spans="1:3">
      <c r="A3248" s="345" t="s">
        <v>1905</v>
      </c>
      <c r="B3248" s="332">
        <v>33.75217</v>
      </c>
      <c r="C3248" t="s">
        <v>18705</v>
      </c>
    </row>
    <row r="3249" spans="1:3">
      <c r="A3249" s="345" t="s">
        <v>1906</v>
      </c>
      <c r="B3249" s="332">
        <v>9.8863500000000002</v>
      </c>
      <c r="C3249" t="s">
        <v>12311</v>
      </c>
    </row>
    <row r="3250" spans="1:3">
      <c r="A3250" s="345" t="s">
        <v>1907</v>
      </c>
      <c r="B3250" s="332">
        <v>12.30297</v>
      </c>
      <c r="C3250" t="s">
        <v>12312</v>
      </c>
    </row>
    <row r="3251" spans="1:3">
      <c r="A3251" s="345" t="s">
        <v>1908</v>
      </c>
      <c r="B3251" s="332">
        <v>15.74977</v>
      </c>
      <c r="C3251" t="s">
        <v>12313</v>
      </c>
    </row>
    <row r="3252" spans="1:3">
      <c r="A3252" s="345" t="s">
        <v>7188</v>
      </c>
      <c r="B3252" s="332">
        <v>15.50006</v>
      </c>
      <c r="C3252" t="s">
        <v>12314</v>
      </c>
    </row>
    <row r="3253" spans="1:3">
      <c r="A3253" s="345" t="s">
        <v>9427</v>
      </c>
      <c r="B3253" s="332">
        <v>19.48976</v>
      </c>
      <c r="C3253" t="s">
        <v>18706</v>
      </c>
    </row>
    <row r="3254" spans="1:3">
      <c r="A3254" s="345" t="s">
        <v>8579</v>
      </c>
      <c r="B3254" s="332">
        <v>9.4759399999999996</v>
      </c>
      <c r="C3254" t="s">
        <v>12315</v>
      </c>
    </row>
    <row r="3255" spans="1:3">
      <c r="A3255" s="345" t="s">
        <v>7784</v>
      </c>
      <c r="B3255" s="332">
        <v>9.8740000000000006</v>
      </c>
      <c r="C3255" t="s">
        <v>18707</v>
      </c>
    </row>
    <row r="3256" spans="1:3">
      <c r="A3256" s="345" t="s">
        <v>7510</v>
      </c>
      <c r="B3256" s="332">
        <v>0</v>
      </c>
      <c r="C3256" t="s">
        <v>12316</v>
      </c>
    </row>
    <row r="3257" spans="1:3">
      <c r="A3257" s="345" t="s">
        <v>7785</v>
      </c>
      <c r="B3257" s="332">
        <v>9.1937700000000007</v>
      </c>
      <c r="C3257" t="s">
        <v>18708</v>
      </c>
    </row>
    <row r="3258" spans="1:3">
      <c r="A3258" s="345" t="s">
        <v>7511</v>
      </c>
      <c r="B3258" s="332">
        <v>0</v>
      </c>
      <c r="C3258" t="s">
        <v>12317</v>
      </c>
    </row>
    <row r="3259" spans="1:3">
      <c r="A3259" s="345" t="s">
        <v>8474</v>
      </c>
      <c r="B3259" s="332">
        <v>19.69237</v>
      </c>
      <c r="C3259" t="s">
        <v>12318</v>
      </c>
    </row>
    <row r="3260" spans="1:3">
      <c r="A3260" s="345" t="s">
        <v>8580</v>
      </c>
      <c r="B3260" s="332">
        <v>8.3449299999999997</v>
      </c>
      <c r="C3260" t="s">
        <v>12319</v>
      </c>
    </row>
    <row r="3261" spans="1:3">
      <c r="A3261" s="345" t="s">
        <v>9891</v>
      </c>
      <c r="B3261" s="332">
        <v>20.45026</v>
      </c>
      <c r="C3261" t="s">
        <v>12320</v>
      </c>
    </row>
    <row r="3262" spans="1:3">
      <c r="A3262" s="345" t="s">
        <v>9892</v>
      </c>
      <c r="B3262" s="332">
        <v>18.446400000000001</v>
      </c>
      <c r="C3262" t="s">
        <v>12321</v>
      </c>
    </row>
    <row r="3263" spans="1:3">
      <c r="A3263" s="345" t="s">
        <v>8475</v>
      </c>
      <c r="B3263" s="332">
        <v>20.66574</v>
      </c>
      <c r="C3263" t="s">
        <v>12322</v>
      </c>
    </row>
    <row r="3264" spans="1:3">
      <c r="A3264" s="345" t="s">
        <v>8476</v>
      </c>
      <c r="B3264" s="332">
        <v>17.264690000000002</v>
      </c>
      <c r="C3264" t="s">
        <v>12323</v>
      </c>
    </row>
    <row r="3265" spans="1:3">
      <c r="A3265" s="345" t="s">
        <v>8344</v>
      </c>
      <c r="B3265" s="332">
        <v>18.561679999999999</v>
      </c>
      <c r="C3265" t="s">
        <v>12324</v>
      </c>
    </row>
    <row r="3266" spans="1:3">
      <c r="A3266" s="345" t="s">
        <v>8581</v>
      </c>
      <c r="B3266" s="332">
        <v>10.026149999999999</v>
      </c>
      <c r="C3266" t="s">
        <v>18709</v>
      </c>
    </row>
    <row r="3267" spans="1:3">
      <c r="A3267" s="345" t="s">
        <v>18710</v>
      </c>
      <c r="B3267" s="332">
        <v>7.3271800000000002</v>
      </c>
      <c r="C3267" t="s">
        <v>18711</v>
      </c>
    </row>
    <row r="3268" spans="1:3">
      <c r="A3268" s="345" t="s">
        <v>18712</v>
      </c>
      <c r="B3268" s="332">
        <v>7.0105000000000004</v>
      </c>
      <c r="C3268" t="s">
        <v>18713</v>
      </c>
    </row>
    <row r="3269" spans="1:3">
      <c r="A3269" s="345" t="s">
        <v>18714</v>
      </c>
      <c r="B3269" s="332">
        <v>7.1071999999999997</v>
      </c>
      <c r="C3269" t="s">
        <v>18715</v>
      </c>
    </row>
    <row r="3270" spans="1:3">
      <c r="A3270" s="345" t="s">
        <v>18716</v>
      </c>
      <c r="B3270" s="332">
        <v>7.1410499999999999</v>
      </c>
      <c r="C3270" t="s">
        <v>18717</v>
      </c>
    </row>
    <row r="3271" spans="1:3">
      <c r="A3271" s="345" t="s">
        <v>8767</v>
      </c>
      <c r="B3271" s="332">
        <v>7.2131499999999997</v>
      </c>
      <c r="C3271" t="s">
        <v>12325</v>
      </c>
    </row>
    <row r="3272" spans="1:3">
      <c r="A3272" s="345" t="s">
        <v>8769</v>
      </c>
      <c r="B3272" s="332">
        <v>8.4375</v>
      </c>
      <c r="C3272" t="s">
        <v>12326</v>
      </c>
    </row>
    <row r="3273" spans="1:3">
      <c r="A3273" s="345" t="s">
        <v>8766</v>
      </c>
      <c r="B3273" s="332">
        <v>8.6024999999999991</v>
      </c>
      <c r="C3273" t="s">
        <v>12327</v>
      </c>
    </row>
    <row r="3274" spans="1:3">
      <c r="A3274" s="345" t="s">
        <v>8764</v>
      </c>
      <c r="B3274" s="332">
        <v>10.65</v>
      </c>
      <c r="C3274" t="s">
        <v>12328</v>
      </c>
    </row>
    <row r="3275" spans="1:3">
      <c r="A3275" s="345" t="s">
        <v>9893</v>
      </c>
      <c r="B3275" s="332">
        <v>6.5130400000000002</v>
      </c>
      <c r="C3275" t="s">
        <v>12329</v>
      </c>
    </row>
    <row r="3276" spans="1:3">
      <c r="A3276" s="345" t="s">
        <v>8765</v>
      </c>
      <c r="B3276" s="332">
        <v>6.2215299999999996</v>
      </c>
      <c r="C3276" t="s">
        <v>12330</v>
      </c>
    </row>
    <row r="3277" spans="1:3">
      <c r="A3277" s="345" t="s">
        <v>8768</v>
      </c>
      <c r="B3277" s="332">
        <v>8.4375</v>
      </c>
      <c r="C3277" t="s">
        <v>12331</v>
      </c>
    </row>
    <row r="3278" spans="1:3">
      <c r="A3278" s="345" t="s">
        <v>9090</v>
      </c>
      <c r="B3278" s="332">
        <v>7.4924999999999997</v>
      </c>
      <c r="C3278" t="s">
        <v>12332</v>
      </c>
    </row>
    <row r="3279" spans="1:3">
      <c r="A3279" s="345" t="s">
        <v>8730</v>
      </c>
      <c r="B3279" s="332">
        <v>8.4375</v>
      </c>
      <c r="C3279" t="s">
        <v>12333</v>
      </c>
    </row>
    <row r="3280" spans="1:3">
      <c r="A3280" s="345" t="s">
        <v>8729</v>
      </c>
      <c r="B3280" s="332">
        <v>8.6024999999999991</v>
      </c>
      <c r="C3280" t="s">
        <v>12334</v>
      </c>
    </row>
    <row r="3281" spans="1:3">
      <c r="A3281" s="345" t="s">
        <v>8773</v>
      </c>
      <c r="B3281" s="332">
        <v>7.7024999999999997</v>
      </c>
      <c r="C3281" t="s">
        <v>12335</v>
      </c>
    </row>
    <row r="3282" spans="1:3">
      <c r="A3282" s="345" t="s">
        <v>8775</v>
      </c>
      <c r="B3282" s="332">
        <v>8.61</v>
      </c>
      <c r="C3282" t="s">
        <v>12336</v>
      </c>
    </row>
    <row r="3283" spans="1:3">
      <c r="A3283" s="345" t="s">
        <v>8772</v>
      </c>
      <c r="B3283" s="332">
        <v>9.0225000000000009</v>
      </c>
      <c r="C3283" t="s">
        <v>12337</v>
      </c>
    </row>
    <row r="3284" spans="1:3">
      <c r="A3284" s="345" t="s">
        <v>8770</v>
      </c>
      <c r="B3284" s="332">
        <v>10.86</v>
      </c>
      <c r="C3284" t="s">
        <v>12338</v>
      </c>
    </row>
    <row r="3285" spans="1:3">
      <c r="A3285" s="345" t="s">
        <v>8771</v>
      </c>
      <c r="B3285" s="332">
        <v>6.4280600000000003</v>
      </c>
      <c r="C3285" t="s">
        <v>12339</v>
      </c>
    </row>
    <row r="3286" spans="1:3">
      <c r="A3286" s="345" t="s">
        <v>8774</v>
      </c>
      <c r="B3286" s="332">
        <v>8.61</v>
      </c>
      <c r="C3286" t="s">
        <v>12340</v>
      </c>
    </row>
    <row r="3287" spans="1:3">
      <c r="A3287" s="345" t="s">
        <v>9091</v>
      </c>
      <c r="B3287" s="332">
        <v>7.875</v>
      </c>
      <c r="C3287" t="s">
        <v>12341</v>
      </c>
    </row>
    <row r="3288" spans="1:3">
      <c r="A3288" s="345" t="s">
        <v>9894</v>
      </c>
      <c r="B3288" s="332">
        <v>0</v>
      </c>
      <c r="C3288" t="s">
        <v>18718</v>
      </c>
    </row>
    <row r="3289" spans="1:3">
      <c r="A3289" s="345" t="s">
        <v>8582</v>
      </c>
      <c r="B3289" s="332">
        <v>130.43906000000001</v>
      </c>
      <c r="C3289" t="s">
        <v>18719</v>
      </c>
    </row>
    <row r="3290" spans="1:3">
      <c r="A3290" s="345" t="s">
        <v>8583</v>
      </c>
      <c r="B3290" s="332">
        <v>115.94584</v>
      </c>
      <c r="C3290" t="s">
        <v>18720</v>
      </c>
    </row>
    <row r="3291" spans="1:3">
      <c r="A3291" s="345" t="s">
        <v>8923</v>
      </c>
      <c r="B3291" s="332">
        <v>6.5455300000000003</v>
      </c>
      <c r="C3291" t="s">
        <v>12342</v>
      </c>
    </row>
    <row r="3292" spans="1:3">
      <c r="A3292" s="345" t="s">
        <v>18721</v>
      </c>
      <c r="B3292" s="332">
        <v>8.9919899999999995</v>
      </c>
      <c r="C3292" t="s">
        <v>18722</v>
      </c>
    </row>
    <row r="3293" spans="1:3">
      <c r="A3293" s="345" t="s">
        <v>8924</v>
      </c>
      <c r="B3293" s="332">
        <v>0.98899000000000004</v>
      </c>
      <c r="C3293" t="s">
        <v>12343</v>
      </c>
    </row>
    <row r="3294" spans="1:3">
      <c r="A3294" s="345" t="s">
        <v>8925</v>
      </c>
      <c r="B3294" s="332">
        <v>2.2122000000000002</v>
      </c>
      <c r="C3294" t="s">
        <v>12344</v>
      </c>
    </row>
    <row r="3295" spans="1:3">
      <c r="A3295" s="345" t="s">
        <v>9895</v>
      </c>
      <c r="B3295" s="332">
        <v>0</v>
      </c>
      <c r="C3295" t="s">
        <v>18723</v>
      </c>
    </row>
    <row r="3296" spans="1:3">
      <c r="A3296" s="345" t="s">
        <v>9896</v>
      </c>
      <c r="B3296" s="332">
        <v>0</v>
      </c>
      <c r="C3296" t="s">
        <v>18724</v>
      </c>
    </row>
    <row r="3297" spans="1:3">
      <c r="A3297" s="345" t="s">
        <v>9897</v>
      </c>
      <c r="B3297" s="332">
        <v>0</v>
      </c>
      <c r="C3297" t="s">
        <v>18725</v>
      </c>
    </row>
    <row r="3298" spans="1:3">
      <c r="A3298" s="345" t="s">
        <v>9898</v>
      </c>
      <c r="B3298" s="332">
        <v>0</v>
      </c>
      <c r="C3298" t="s">
        <v>18726</v>
      </c>
    </row>
    <row r="3299" spans="1:3">
      <c r="A3299" s="345" t="s">
        <v>8584</v>
      </c>
      <c r="B3299" s="332">
        <v>8.7688000000000006</v>
      </c>
      <c r="C3299" t="s">
        <v>12345</v>
      </c>
    </row>
    <row r="3300" spans="1:3">
      <c r="A3300" s="345" t="s">
        <v>1909</v>
      </c>
      <c r="B3300" s="332">
        <v>2.0301300000000002</v>
      </c>
      <c r="C3300" t="s">
        <v>12346</v>
      </c>
    </row>
    <row r="3301" spans="1:3">
      <c r="A3301" s="345" t="s">
        <v>1910</v>
      </c>
      <c r="B3301" s="332">
        <v>2.0299999999999998</v>
      </c>
      <c r="C3301" t="s">
        <v>12347</v>
      </c>
    </row>
    <row r="3302" spans="1:3">
      <c r="A3302" s="345" t="s">
        <v>1911</v>
      </c>
      <c r="B3302" s="332">
        <v>16.07488</v>
      </c>
      <c r="C3302" t="s">
        <v>12348</v>
      </c>
    </row>
    <row r="3303" spans="1:3">
      <c r="A3303" s="345" t="s">
        <v>1912</v>
      </c>
      <c r="B3303" s="332">
        <v>16.888269999999999</v>
      </c>
      <c r="C3303" t="s">
        <v>12349</v>
      </c>
    </row>
    <row r="3304" spans="1:3">
      <c r="A3304" s="345" t="s">
        <v>18727</v>
      </c>
      <c r="B3304" s="332">
        <v>0</v>
      </c>
      <c r="C3304" t="s">
        <v>18728</v>
      </c>
    </row>
    <row r="3305" spans="1:3">
      <c r="A3305" s="345" t="s">
        <v>18729</v>
      </c>
      <c r="B3305" s="332">
        <v>0</v>
      </c>
      <c r="C3305" t="s">
        <v>18730</v>
      </c>
    </row>
    <row r="3306" spans="1:3">
      <c r="A3306" s="345" t="s">
        <v>18731</v>
      </c>
      <c r="B3306" s="332">
        <v>7.7422800000000001</v>
      </c>
      <c r="C3306" t="s">
        <v>18732</v>
      </c>
    </row>
    <row r="3307" spans="1:3">
      <c r="A3307" s="345" t="s">
        <v>18733</v>
      </c>
      <c r="B3307" s="332">
        <v>7.7422800000000001</v>
      </c>
      <c r="C3307" t="s">
        <v>18734</v>
      </c>
    </row>
    <row r="3308" spans="1:3">
      <c r="A3308" s="345" t="s">
        <v>1913</v>
      </c>
      <c r="B3308" s="332">
        <v>16.888269999999999</v>
      </c>
      <c r="C3308" t="s">
        <v>12350</v>
      </c>
    </row>
    <row r="3309" spans="1:3">
      <c r="A3309" s="345" t="s">
        <v>1914</v>
      </c>
      <c r="B3309" s="332">
        <v>16.888269999999999</v>
      </c>
      <c r="C3309" t="s">
        <v>12351</v>
      </c>
    </row>
    <row r="3310" spans="1:3">
      <c r="A3310" s="345" t="s">
        <v>1915</v>
      </c>
      <c r="B3310" s="332">
        <v>18.112680000000001</v>
      </c>
      <c r="C3310" t="s">
        <v>12352</v>
      </c>
    </row>
    <row r="3311" spans="1:3">
      <c r="A3311" s="345" t="s">
        <v>1916</v>
      </c>
      <c r="B3311" s="332">
        <v>26.307659999999998</v>
      </c>
      <c r="C3311" t="s">
        <v>12353</v>
      </c>
    </row>
    <row r="3312" spans="1:3">
      <c r="A3312" s="345" t="s">
        <v>1917</v>
      </c>
      <c r="B3312" s="332">
        <v>26.307659999999998</v>
      </c>
      <c r="C3312" t="s">
        <v>12354</v>
      </c>
    </row>
    <row r="3313" spans="1:3">
      <c r="A3313" s="345" t="s">
        <v>8926</v>
      </c>
      <c r="B3313" s="332">
        <v>15.36584</v>
      </c>
      <c r="C3313" t="s">
        <v>18735</v>
      </c>
    </row>
    <row r="3314" spans="1:3">
      <c r="A3314" s="345" t="s">
        <v>8927</v>
      </c>
      <c r="B3314" s="332">
        <v>16.45045</v>
      </c>
      <c r="C3314" t="s">
        <v>18736</v>
      </c>
    </row>
    <row r="3315" spans="1:3">
      <c r="A3315" s="345" t="s">
        <v>8928</v>
      </c>
      <c r="B3315" s="332">
        <v>17.380230000000001</v>
      </c>
      <c r="C3315" t="s">
        <v>12355</v>
      </c>
    </row>
    <row r="3316" spans="1:3">
      <c r="A3316" s="345" t="s">
        <v>8929</v>
      </c>
      <c r="B3316" s="332">
        <v>16.94764</v>
      </c>
      <c r="C3316" t="s">
        <v>18737</v>
      </c>
    </row>
    <row r="3317" spans="1:3">
      <c r="A3317" s="345" t="s">
        <v>8930</v>
      </c>
      <c r="B3317" s="332">
        <v>16.60548</v>
      </c>
      <c r="C3317" t="s">
        <v>18738</v>
      </c>
    </row>
    <row r="3318" spans="1:3">
      <c r="A3318" s="345" t="s">
        <v>8931</v>
      </c>
      <c r="B3318" s="332">
        <v>16.457660000000001</v>
      </c>
      <c r="C3318" t="s">
        <v>18739</v>
      </c>
    </row>
    <row r="3319" spans="1:3">
      <c r="A3319" s="345" t="s">
        <v>1918</v>
      </c>
      <c r="B3319" s="332">
        <v>17.409369999999999</v>
      </c>
      <c r="C3319" t="s">
        <v>12356</v>
      </c>
    </row>
    <row r="3320" spans="1:3">
      <c r="A3320" s="345" t="s">
        <v>1919</v>
      </c>
      <c r="B3320" s="332">
        <v>17.409369999999999</v>
      </c>
      <c r="C3320" t="s">
        <v>12357</v>
      </c>
    </row>
    <row r="3321" spans="1:3">
      <c r="A3321" s="345" t="s">
        <v>1920</v>
      </c>
      <c r="B3321" s="332">
        <v>25.146719999999998</v>
      </c>
      <c r="C3321" t="s">
        <v>12358</v>
      </c>
    </row>
    <row r="3322" spans="1:3">
      <c r="A3322" s="345" t="s">
        <v>1921</v>
      </c>
      <c r="B3322" s="332">
        <v>25.146719999999998</v>
      </c>
      <c r="C3322" t="s">
        <v>12359</v>
      </c>
    </row>
    <row r="3323" spans="1:3">
      <c r="A3323" s="345" t="s">
        <v>1922</v>
      </c>
      <c r="B3323" s="332">
        <v>23.470279999999999</v>
      </c>
      <c r="C3323" t="s">
        <v>12360</v>
      </c>
    </row>
    <row r="3324" spans="1:3">
      <c r="A3324" s="345" t="s">
        <v>1923</v>
      </c>
      <c r="B3324" s="332">
        <v>23.470279999999999</v>
      </c>
      <c r="C3324" t="s">
        <v>12361</v>
      </c>
    </row>
    <row r="3325" spans="1:3">
      <c r="A3325" s="345" t="s">
        <v>18740</v>
      </c>
      <c r="B3325" s="332">
        <v>8.9392899999999997</v>
      </c>
      <c r="C3325" t="s">
        <v>18741</v>
      </c>
    </row>
    <row r="3326" spans="1:3">
      <c r="A3326" s="345" t="s">
        <v>1924</v>
      </c>
      <c r="B3326" s="332">
        <v>48.02975</v>
      </c>
      <c r="C3326" t="s">
        <v>18742</v>
      </c>
    </row>
    <row r="3327" spans="1:3">
      <c r="A3327" s="345" t="s">
        <v>1925</v>
      </c>
      <c r="B3327" s="332">
        <v>10.291090000000001</v>
      </c>
      <c r="C3327" t="s">
        <v>12362</v>
      </c>
    </row>
    <row r="3328" spans="1:3">
      <c r="A3328" s="345" t="s">
        <v>1926</v>
      </c>
      <c r="B3328" s="332">
        <v>8.4599200000000003</v>
      </c>
      <c r="C3328" t="s">
        <v>18743</v>
      </c>
    </row>
    <row r="3329" spans="1:3">
      <c r="A3329" s="345" t="s">
        <v>1927</v>
      </c>
      <c r="B3329" s="332">
        <v>14.261329999999999</v>
      </c>
      <c r="C3329" t="s">
        <v>18744</v>
      </c>
    </row>
    <row r="3330" spans="1:3">
      <c r="A3330" s="345" t="s">
        <v>1928</v>
      </c>
      <c r="B3330" s="332">
        <v>11.99187</v>
      </c>
      <c r="C3330" t="s">
        <v>18745</v>
      </c>
    </row>
    <row r="3331" spans="1:3">
      <c r="A3331" s="345" t="s">
        <v>1929</v>
      </c>
      <c r="B3331" s="332">
        <v>14.29246</v>
      </c>
      <c r="C3331" t="s">
        <v>12363</v>
      </c>
    </row>
    <row r="3332" spans="1:3">
      <c r="A3332" s="345" t="s">
        <v>1930</v>
      </c>
      <c r="B3332" s="332">
        <v>14.028510000000001</v>
      </c>
      <c r="C3332" t="s">
        <v>12364</v>
      </c>
    </row>
    <row r="3333" spans="1:3">
      <c r="A3333" s="345" t="s">
        <v>9899</v>
      </c>
      <c r="B3333" s="332">
        <v>5.29148</v>
      </c>
      <c r="C3333" t="s">
        <v>12365</v>
      </c>
    </row>
    <row r="3334" spans="1:3">
      <c r="A3334" s="345" t="s">
        <v>9900</v>
      </c>
      <c r="B3334" s="332">
        <v>6.7427000000000001</v>
      </c>
      <c r="C3334" t="s">
        <v>12366</v>
      </c>
    </row>
    <row r="3335" spans="1:3">
      <c r="A3335" s="345" t="s">
        <v>8735</v>
      </c>
      <c r="B3335" s="332">
        <v>5.0763199999999999</v>
      </c>
      <c r="C3335" t="s">
        <v>12367</v>
      </c>
    </row>
    <row r="3336" spans="1:3">
      <c r="A3336" s="345" t="s">
        <v>8737</v>
      </c>
      <c r="B3336" s="332">
        <v>5.8049999999999997</v>
      </c>
      <c r="C3336" t="s">
        <v>12368</v>
      </c>
    </row>
    <row r="3337" spans="1:3">
      <c r="A3337" s="345" t="s">
        <v>8734</v>
      </c>
      <c r="B3337" s="332">
        <v>6.5792400000000004</v>
      </c>
      <c r="C3337" t="s">
        <v>12369</v>
      </c>
    </row>
    <row r="3338" spans="1:3">
      <c r="A3338" s="345" t="s">
        <v>8732</v>
      </c>
      <c r="B3338" s="332">
        <v>7.6922199999999998</v>
      </c>
      <c r="C3338" t="s">
        <v>12370</v>
      </c>
    </row>
    <row r="3339" spans="1:3">
      <c r="A3339" s="345" t="s">
        <v>9901</v>
      </c>
      <c r="B3339" s="332">
        <v>5.0788200000000003</v>
      </c>
      <c r="C3339" t="s">
        <v>12371</v>
      </c>
    </row>
    <row r="3340" spans="1:3">
      <c r="A3340" s="345" t="s">
        <v>8733</v>
      </c>
      <c r="B3340" s="332">
        <v>4.9372100000000003</v>
      </c>
      <c r="C3340" t="s">
        <v>12372</v>
      </c>
    </row>
    <row r="3341" spans="1:3">
      <c r="A3341" s="345" t="s">
        <v>8736</v>
      </c>
      <c r="B3341" s="332">
        <v>5.8049999999999997</v>
      </c>
      <c r="C3341" t="s">
        <v>12373</v>
      </c>
    </row>
    <row r="3342" spans="1:3">
      <c r="A3342" s="345" t="s">
        <v>9085</v>
      </c>
      <c r="B3342" s="332">
        <v>4.8403999999999998</v>
      </c>
      <c r="C3342" t="s">
        <v>12374</v>
      </c>
    </row>
    <row r="3343" spans="1:3">
      <c r="A3343" s="345" t="s">
        <v>8745</v>
      </c>
      <c r="B3343" s="332">
        <v>5.8049999999999997</v>
      </c>
      <c r="C3343" t="s">
        <v>12375</v>
      </c>
    </row>
    <row r="3344" spans="1:3">
      <c r="A3344" s="345" t="s">
        <v>8744</v>
      </c>
      <c r="B3344" s="332">
        <v>6.5792400000000004</v>
      </c>
      <c r="C3344" t="s">
        <v>12376</v>
      </c>
    </row>
    <row r="3345" spans="1:3">
      <c r="A3345" s="345" t="s">
        <v>8741</v>
      </c>
      <c r="B3345" s="332">
        <v>5.3782199999999998</v>
      </c>
      <c r="C3345" t="s">
        <v>12377</v>
      </c>
    </row>
    <row r="3346" spans="1:3">
      <c r="A3346" s="345" t="s">
        <v>8743</v>
      </c>
      <c r="B3346" s="332">
        <v>6.3096100000000002</v>
      </c>
      <c r="C3346" t="s">
        <v>12378</v>
      </c>
    </row>
    <row r="3347" spans="1:3">
      <c r="A3347" s="345" t="s">
        <v>8740</v>
      </c>
      <c r="B3347" s="332">
        <v>7.0714100000000002</v>
      </c>
      <c r="C3347" t="s">
        <v>12379</v>
      </c>
    </row>
    <row r="3348" spans="1:3">
      <c r="A3348" s="345" t="s">
        <v>8738</v>
      </c>
      <c r="B3348" s="332">
        <v>8.2904199999999992</v>
      </c>
      <c r="C3348" t="s">
        <v>12380</v>
      </c>
    </row>
    <row r="3349" spans="1:3">
      <c r="A3349" s="345" t="s">
        <v>8739</v>
      </c>
      <c r="B3349" s="332">
        <v>5.4664200000000003</v>
      </c>
      <c r="C3349" t="s">
        <v>12381</v>
      </c>
    </row>
    <row r="3350" spans="1:3">
      <c r="A3350" s="345" t="s">
        <v>8742</v>
      </c>
      <c r="B3350" s="332">
        <v>6.09</v>
      </c>
      <c r="C3350" t="s">
        <v>12382</v>
      </c>
    </row>
    <row r="3351" spans="1:3">
      <c r="A3351" s="345" t="s">
        <v>9086</v>
      </c>
      <c r="B3351" s="332">
        <v>5.3592399999999998</v>
      </c>
      <c r="C3351" t="s">
        <v>12383</v>
      </c>
    </row>
    <row r="3352" spans="1:3">
      <c r="A3352" s="345" t="s">
        <v>9902</v>
      </c>
      <c r="B3352" s="332">
        <v>28.66525</v>
      </c>
      <c r="C3352" t="s">
        <v>12384</v>
      </c>
    </row>
    <row r="3353" spans="1:3">
      <c r="A3353" s="345" t="s">
        <v>17228</v>
      </c>
      <c r="B3353" s="332">
        <v>35.529789999999998</v>
      </c>
      <c r="C3353" t="s">
        <v>17229</v>
      </c>
    </row>
    <row r="3354" spans="1:3">
      <c r="A3354" s="345" t="s">
        <v>17037</v>
      </c>
      <c r="B3354" s="332">
        <v>22.22634</v>
      </c>
      <c r="C3354" t="s">
        <v>17092</v>
      </c>
    </row>
    <row r="3355" spans="1:3">
      <c r="A3355" s="345" t="s">
        <v>17038</v>
      </c>
      <c r="B3355" s="332">
        <v>20.374130000000001</v>
      </c>
      <c r="C3355" t="s">
        <v>17093</v>
      </c>
    </row>
    <row r="3356" spans="1:3">
      <c r="A3356" s="345" t="s">
        <v>17039</v>
      </c>
      <c r="B3356" s="332">
        <v>35.082740000000001</v>
      </c>
      <c r="C3356" t="s">
        <v>17040</v>
      </c>
    </row>
    <row r="3357" spans="1:3">
      <c r="A3357" s="345" t="s">
        <v>17041</v>
      </c>
      <c r="B3357" s="332">
        <v>35.082740000000001</v>
      </c>
      <c r="C3357" t="s">
        <v>17042</v>
      </c>
    </row>
    <row r="3358" spans="1:3">
      <c r="A3358" s="345" t="s">
        <v>17230</v>
      </c>
      <c r="B3358" s="332">
        <v>22.350380000000001</v>
      </c>
      <c r="C3358" t="s">
        <v>17226</v>
      </c>
    </row>
    <row r="3359" spans="1:3">
      <c r="A3359" s="345" t="s">
        <v>17231</v>
      </c>
      <c r="B3359" s="332">
        <v>12.522550000000001</v>
      </c>
      <c r="C3359" t="s">
        <v>12236</v>
      </c>
    </row>
    <row r="3360" spans="1:3">
      <c r="A3360" s="345" t="s">
        <v>1931</v>
      </c>
      <c r="B3360" s="332">
        <v>46.238100000000003</v>
      </c>
      <c r="C3360" t="s">
        <v>12385</v>
      </c>
    </row>
    <row r="3361" spans="1:3">
      <c r="A3361" s="345" t="s">
        <v>1932</v>
      </c>
      <c r="B3361" s="332">
        <v>51.976640000000003</v>
      </c>
      <c r="C3361" t="s">
        <v>12386</v>
      </c>
    </row>
    <row r="3362" spans="1:3">
      <c r="A3362" s="345" t="s">
        <v>1933</v>
      </c>
      <c r="B3362" s="332">
        <v>51.976640000000003</v>
      </c>
      <c r="C3362" t="s">
        <v>12387</v>
      </c>
    </row>
    <row r="3363" spans="1:3">
      <c r="A3363" s="345" t="s">
        <v>1934</v>
      </c>
      <c r="B3363" s="332">
        <v>60.338790000000003</v>
      </c>
      <c r="C3363" t="s">
        <v>12388</v>
      </c>
    </row>
    <row r="3364" spans="1:3">
      <c r="A3364" s="345" t="s">
        <v>1935</v>
      </c>
      <c r="B3364" s="332">
        <v>66.241540000000001</v>
      </c>
      <c r="C3364" t="s">
        <v>12389</v>
      </c>
    </row>
    <row r="3365" spans="1:3">
      <c r="A3365" s="345" t="s">
        <v>1936</v>
      </c>
      <c r="B3365" s="332">
        <v>66.241540000000001</v>
      </c>
      <c r="C3365" t="s">
        <v>12390</v>
      </c>
    </row>
    <row r="3366" spans="1:3">
      <c r="A3366" s="345" t="s">
        <v>1937</v>
      </c>
      <c r="B3366" s="332">
        <v>61.486669999999997</v>
      </c>
      <c r="C3366" t="s">
        <v>12391</v>
      </c>
    </row>
    <row r="3367" spans="1:3">
      <c r="A3367" s="345" t="s">
        <v>1938</v>
      </c>
      <c r="B3367" s="332">
        <v>67.389430000000004</v>
      </c>
      <c r="C3367" t="s">
        <v>12392</v>
      </c>
    </row>
    <row r="3368" spans="1:3">
      <c r="A3368" s="345" t="s">
        <v>1939</v>
      </c>
      <c r="B3368" s="332">
        <v>64.797529999999995</v>
      </c>
      <c r="C3368" t="s">
        <v>12393</v>
      </c>
    </row>
    <row r="3369" spans="1:3">
      <c r="A3369" s="345" t="s">
        <v>18746</v>
      </c>
      <c r="B3369" s="332">
        <v>17.253599999999999</v>
      </c>
      <c r="C3369" t="s">
        <v>18747</v>
      </c>
    </row>
    <row r="3370" spans="1:3">
      <c r="A3370" s="345" t="s">
        <v>1940</v>
      </c>
      <c r="B3370" s="332">
        <v>14.92109</v>
      </c>
      <c r="C3370" t="s">
        <v>12394</v>
      </c>
    </row>
    <row r="3371" spans="1:3">
      <c r="A3371" s="345" t="s">
        <v>1941</v>
      </c>
      <c r="B3371" s="332">
        <v>10.66276</v>
      </c>
      <c r="C3371" t="s">
        <v>12395</v>
      </c>
    </row>
    <row r="3372" spans="1:3">
      <c r="A3372" s="345" t="s">
        <v>17457</v>
      </c>
      <c r="B3372" s="332">
        <v>18.62922</v>
      </c>
      <c r="C3372" t="s">
        <v>17458</v>
      </c>
    </row>
    <row r="3373" spans="1:3">
      <c r="A3373" s="345" t="s">
        <v>17658</v>
      </c>
      <c r="B3373" s="332">
        <v>19.322050000000001</v>
      </c>
      <c r="C3373" t="s">
        <v>17659</v>
      </c>
    </row>
    <row r="3374" spans="1:3">
      <c r="A3374" s="345" t="s">
        <v>17459</v>
      </c>
      <c r="B3374" s="332">
        <v>18.62922</v>
      </c>
      <c r="C3374" t="s">
        <v>17460</v>
      </c>
    </row>
    <row r="3375" spans="1:3">
      <c r="A3375" s="345" t="s">
        <v>17461</v>
      </c>
      <c r="B3375" s="332">
        <v>18.62922</v>
      </c>
      <c r="C3375" t="s">
        <v>17462</v>
      </c>
    </row>
    <row r="3376" spans="1:3">
      <c r="A3376" s="345" t="s">
        <v>17463</v>
      </c>
      <c r="B3376" s="332">
        <v>18.62922</v>
      </c>
      <c r="C3376" t="s">
        <v>17464</v>
      </c>
    </row>
    <row r="3377" spans="1:3">
      <c r="A3377" s="345" t="s">
        <v>17660</v>
      </c>
      <c r="B3377" s="332">
        <v>18.959440000000001</v>
      </c>
      <c r="C3377" t="s">
        <v>17661</v>
      </c>
    </row>
    <row r="3378" spans="1:3">
      <c r="A3378" s="345" t="s">
        <v>17662</v>
      </c>
      <c r="B3378" s="332">
        <v>18.959440000000001</v>
      </c>
      <c r="C3378" t="s">
        <v>17663</v>
      </c>
    </row>
    <row r="3379" spans="1:3">
      <c r="A3379" s="345" t="s">
        <v>17664</v>
      </c>
      <c r="B3379" s="332">
        <v>19.322050000000001</v>
      </c>
      <c r="C3379" t="s">
        <v>17665</v>
      </c>
    </row>
    <row r="3380" spans="1:3">
      <c r="A3380" s="345" t="s">
        <v>17666</v>
      </c>
      <c r="B3380" s="332">
        <v>17.84571</v>
      </c>
      <c r="C3380" t="s">
        <v>17667</v>
      </c>
    </row>
    <row r="3381" spans="1:3">
      <c r="A3381" s="345" t="s">
        <v>17668</v>
      </c>
      <c r="B3381" s="332">
        <v>18.286020000000001</v>
      </c>
      <c r="C3381" t="s">
        <v>17669</v>
      </c>
    </row>
    <row r="3382" spans="1:3">
      <c r="A3382" s="345" t="s">
        <v>17670</v>
      </c>
      <c r="B3382" s="332">
        <v>17.06869</v>
      </c>
      <c r="C3382" t="s">
        <v>17671</v>
      </c>
    </row>
    <row r="3383" spans="1:3">
      <c r="A3383" s="345" t="s">
        <v>17672</v>
      </c>
      <c r="B3383" s="332">
        <v>19.03715</v>
      </c>
      <c r="C3383" t="s">
        <v>17673</v>
      </c>
    </row>
    <row r="3384" spans="1:3">
      <c r="A3384" s="345" t="s">
        <v>17674</v>
      </c>
      <c r="B3384" s="332">
        <v>17.84571</v>
      </c>
      <c r="C3384" t="s">
        <v>17675</v>
      </c>
    </row>
    <row r="3385" spans="1:3">
      <c r="A3385" s="345" t="s">
        <v>17676</v>
      </c>
      <c r="B3385" s="332">
        <v>18.286020000000001</v>
      </c>
      <c r="C3385" t="s">
        <v>17677</v>
      </c>
    </row>
    <row r="3386" spans="1:3">
      <c r="A3386" s="345" t="s">
        <v>17678</v>
      </c>
      <c r="B3386" s="332">
        <v>18.62274</v>
      </c>
      <c r="C3386" t="s">
        <v>17679</v>
      </c>
    </row>
    <row r="3387" spans="1:3">
      <c r="A3387" s="345" t="s">
        <v>17680</v>
      </c>
      <c r="B3387" s="332">
        <v>19.03715</v>
      </c>
      <c r="C3387" t="s">
        <v>17681</v>
      </c>
    </row>
    <row r="3388" spans="1:3">
      <c r="A3388" s="345" t="s">
        <v>18748</v>
      </c>
      <c r="B3388" s="332">
        <v>0</v>
      </c>
      <c r="C3388" t="s">
        <v>18749</v>
      </c>
    </row>
    <row r="3389" spans="1:3">
      <c r="A3389" s="345" t="s">
        <v>18750</v>
      </c>
      <c r="B3389" s="332">
        <v>0</v>
      </c>
      <c r="C3389" t="s">
        <v>12422</v>
      </c>
    </row>
    <row r="3390" spans="1:3">
      <c r="A3390" s="345" t="s">
        <v>18751</v>
      </c>
      <c r="B3390" s="332">
        <v>0</v>
      </c>
      <c r="C3390" t="s">
        <v>18752</v>
      </c>
    </row>
    <row r="3391" spans="1:3">
      <c r="A3391" s="345" t="s">
        <v>18753</v>
      </c>
      <c r="B3391" s="332">
        <v>0</v>
      </c>
      <c r="C3391" t="s">
        <v>18754</v>
      </c>
    </row>
    <row r="3392" spans="1:3">
      <c r="A3392" s="345" t="s">
        <v>18755</v>
      </c>
      <c r="B3392" s="332">
        <v>0</v>
      </c>
      <c r="C3392" t="s">
        <v>18756</v>
      </c>
    </row>
    <row r="3393" spans="1:3">
      <c r="A3393" s="345" t="s">
        <v>1942</v>
      </c>
      <c r="B3393" s="332">
        <v>63.169350000000001</v>
      </c>
      <c r="C3393" t="s">
        <v>12396</v>
      </c>
    </row>
    <row r="3394" spans="1:3">
      <c r="A3394" s="345" t="s">
        <v>1943</v>
      </c>
      <c r="B3394" s="332">
        <v>77.506489999999999</v>
      </c>
      <c r="C3394" t="s">
        <v>12397</v>
      </c>
    </row>
    <row r="3395" spans="1:3">
      <c r="A3395" s="345" t="s">
        <v>1944</v>
      </c>
      <c r="B3395" s="332">
        <v>84.747579999999999</v>
      </c>
      <c r="C3395" t="s">
        <v>18757</v>
      </c>
    </row>
    <row r="3396" spans="1:3">
      <c r="A3396" s="345" t="s">
        <v>1945</v>
      </c>
      <c r="B3396" s="332">
        <v>90.055130000000005</v>
      </c>
      <c r="C3396" t="s">
        <v>12398</v>
      </c>
    </row>
    <row r="3397" spans="1:3">
      <c r="A3397" s="345" t="s">
        <v>1946</v>
      </c>
      <c r="B3397" s="332">
        <v>80.380979999999994</v>
      </c>
      <c r="C3397" t="s">
        <v>12399</v>
      </c>
    </row>
    <row r="3398" spans="1:3">
      <c r="A3398" s="345" t="s">
        <v>1947</v>
      </c>
      <c r="B3398" s="332">
        <v>94.753879999999995</v>
      </c>
      <c r="C3398" t="s">
        <v>18758</v>
      </c>
    </row>
    <row r="3399" spans="1:3">
      <c r="A3399" s="345" t="s">
        <v>1948</v>
      </c>
      <c r="B3399" s="332">
        <v>122.68329</v>
      </c>
      <c r="C3399" t="s">
        <v>12400</v>
      </c>
    </row>
    <row r="3400" spans="1:3">
      <c r="A3400" s="345" t="s">
        <v>1949</v>
      </c>
      <c r="B3400" s="332">
        <v>146.63799</v>
      </c>
      <c r="C3400" t="s">
        <v>12401</v>
      </c>
    </row>
    <row r="3401" spans="1:3">
      <c r="A3401" s="345" t="s">
        <v>1950</v>
      </c>
      <c r="B3401" s="332">
        <v>198.49518</v>
      </c>
      <c r="C3401" t="s">
        <v>12402</v>
      </c>
    </row>
    <row r="3402" spans="1:3">
      <c r="A3402" s="345" t="s">
        <v>1951</v>
      </c>
      <c r="B3402" s="332">
        <v>193.14465000000001</v>
      </c>
      <c r="C3402" t="s">
        <v>12403</v>
      </c>
    </row>
    <row r="3403" spans="1:3">
      <c r="A3403" s="345" t="s">
        <v>1952</v>
      </c>
      <c r="B3403" s="332">
        <v>11.86253</v>
      </c>
      <c r="C3403" t="s">
        <v>12404</v>
      </c>
    </row>
    <row r="3404" spans="1:3">
      <c r="A3404" s="345" t="s">
        <v>1953</v>
      </c>
      <c r="B3404" s="332">
        <v>204.11985000000001</v>
      </c>
      <c r="C3404" t="s">
        <v>12405</v>
      </c>
    </row>
    <row r="3405" spans="1:3">
      <c r="A3405" s="345" t="s">
        <v>1954</v>
      </c>
      <c r="B3405" s="332">
        <v>138.51777000000001</v>
      </c>
      <c r="C3405" t="s">
        <v>12406</v>
      </c>
    </row>
    <row r="3406" spans="1:3">
      <c r="A3406" s="345" t="s">
        <v>18759</v>
      </c>
      <c r="B3406" s="332">
        <v>0</v>
      </c>
      <c r="C3406" t="s">
        <v>18760</v>
      </c>
    </row>
    <row r="3407" spans="1:3">
      <c r="A3407" s="345" t="s">
        <v>18761</v>
      </c>
      <c r="B3407" s="332">
        <v>24.500879999999999</v>
      </c>
      <c r="C3407" t="s">
        <v>18762</v>
      </c>
    </row>
    <row r="3408" spans="1:3">
      <c r="A3408" s="345" t="s">
        <v>1955</v>
      </c>
      <c r="B3408" s="332">
        <v>25.055409999999998</v>
      </c>
      <c r="C3408" t="s">
        <v>12407</v>
      </c>
    </row>
    <row r="3409" spans="1:3">
      <c r="A3409" s="345" t="s">
        <v>1956</v>
      </c>
      <c r="B3409" s="332">
        <v>66.387519999999995</v>
      </c>
      <c r="C3409" t="s">
        <v>18763</v>
      </c>
    </row>
    <row r="3410" spans="1:3">
      <c r="A3410" s="345" t="s">
        <v>18764</v>
      </c>
      <c r="B3410" s="332">
        <v>0</v>
      </c>
      <c r="C3410" t="s">
        <v>18765</v>
      </c>
    </row>
    <row r="3411" spans="1:3">
      <c r="A3411" s="345" t="s">
        <v>1957</v>
      </c>
      <c r="B3411" s="332">
        <v>69.774609999999996</v>
      </c>
      <c r="C3411" t="s">
        <v>12408</v>
      </c>
    </row>
    <row r="3412" spans="1:3">
      <c r="A3412" s="345" t="s">
        <v>1958</v>
      </c>
      <c r="B3412" s="332">
        <v>69.774609999999996</v>
      </c>
      <c r="C3412" t="s">
        <v>18766</v>
      </c>
    </row>
    <row r="3413" spans="1:3">
      <c r="A3413" s="345" t="s">
        <v>1959</v>
      </c>
      <c r="B3413" s="332">
        <v>52.500230000000002</v>
      </c>
      <c r="C3413" t="s">
        <v>12409</v>
      </c>
    </row>
    <row r="3414" spans="1:3">
      <c r="A3414" s="345" t="s">
        <v>1960</v>
      </c>
      <c r="B3414" s="332">
        <v>55.379390000000001</v>
      </c>
      <c r="C3414" t="s">
        <v>18767</v>
      </c>
    </row>
    <row r="3415" spans="1:3">
      <c r="A3415" s="345" t="s">
        <v>1961</v>
      </c>
      <c r="B3415" s="332">
        <v>69.435789999999997</v>
      </c>
      <c r="C3415" t="s">
        <v>12410</v>
      </c>
    </row>
    <row r="3416" spans="1:3">
      <c r="A3416" s="345" t="s">
        <v>1962</v>
      </c>
      <c r="B3416" s="332">
        <v>67.873760000000004</v>
      </c>
      <c r="C3416" t="s">
        <v>12411</v>
      </c>
    </row>
    <row r="3417" spans="1:3">
      <c r="A3417" s="345" t="s">
        <v>1963</v>
      </c>
      <c r="B3417" s="332">
        <v>72.822900000000004</v>
      </c>
      <c r="C3417" t="s">
        <v>12412</v>
      </c>
    </row>
    <row r="3418" spans="1:3">
      <c r="A3418" s="345" t="s">
        <v>1964</v>
      </c>
      <c r="B3418" s="332">
        <v>72.822900000000004</v>
      </c>
      <c r="C3418" t="s">
        <v>18768</v>
      </c>
    </row>
    <row r="3419" spans="1:3">
      <c r="A3419" s="345" t="s">
        <v>1965</v>
      </c>
      <c r="B3419" s="332">
        <v>55.548520000000003</v>
      </c>
      <c r="C3419" t="s">
        <v>12413</v>
      </c>
    </row>
    <row r="3420" spans="1:3">
      <c r="A3420" s="345" t="s">
        <v>1966</v>
      </c>
      <c r="B3420" s="332">
        <v>58.427680000000002</v>
      </c>
      <c r="C3420" t="s">
        <v>12414</v>
      </c>
    </row>
    <row r="3421" spans="1:3">
      <c r="A3421" s="345" t="s">
        <v>1967</v>
      </c>
      <c r="B3421" s="332">
        <v>5.7976700000000001</v>
      </c>
      <c r="C3421" t="s">
        <v>18769</v>
      </c>
    </row>
    <row r="3422" spans="1:3">
      <c r="A3422" s="345" t="s">
        <v>1968</v>
      </c>
      <c r="B3422" s="332">
        <v>47.242260000000002</v>
      </c>
      <c r="C3422" t="s">
        <v>18770</v>
      </c>
    </row>
    <row r="3423" spans="1:3">
      <c r="A3423" s="345" t="s">
        <v>1969</v>
      </c>
      <c r="B3423" s="332">
        <v>50.218400000000003</v>
      </c>
      <c r="C3423" t="s">
        <v>12415</v>
      </c>
    </row>
    <row r="3424" spans="1:3">
      <c r="A3424" s="345" t="s">
        <v>7189</v>
      </c>
      <c r="B3424" s="332">
        <v>50.199010000000001</v>
      </c>
      <c r="C3424" t="s">
        <v>12416</v>
      </c>
    </row>
    <row r="3425" spans="1:3">
      <c r="A3425" s="345" t="s">
        <v>1970</v>
      </c>
      <c r="B3425" s="332">
        <v>27.951889999999999</v>
      </c>
      <c r="C3425" t="s">
        <v>12417</v>
      </c>
    </row>
    <row r="3426" spans="1:3">
      <c r="A3426" s="345" t="s">
        <v>1971</v>
      </c>
      <c r="B3426" s="332">
        <v>21.374970000000001</v>
      </c>
      <c r="C3426" t="s">
        <v>12418</v>
      </c>
    </row>
    <row r="3427" spans="1:3">
      <c r="A3427" s="345" t="s">
        <v>1972</v>
      </c>
      <c r="B3427" s="332">
        <v>35.567439999999998</v>
      </c>
      <c r="C3427" t="s">
        <v>12419</v>
      </c>
    </row>
    <row r="3428" spans="1:3">
      <c r="A3428" s="345" t="s">
        <v>17682</v>
      </c>
      <c r="B3428" s="332">
        <v>10.98197</v>
      </c>
      <c r="C3428" t="s">
        <v>17683</v>
      </c>
    </row>
    <row r="3429" spans="1:3">
      <c r="A3429" s="345" t="s">
        <v>1973</v>
      </c>
      <c r="B3429" s="332">
        <v>45.869720000000001</v>
      </c>
      <c r="C3429" t="s">
        <v>12420</v>
      </c>
    </row>
    <row r="3430" spans="1:3">
      <c r="A3430" s="345" t="s">
        <v>6873</v>
      </c>
      <c r="B3430" s="332">
        <v>27.595420000000001</v>
      </c>
      <c r="C3430" t="s">
        <v>12421</v>
      </c>
    </row>
    <row r="3431" spans="1:3">
      <c r="A3431" s="345" t="s">
        <v>1974</v>
      </c>
      <c r="B3431" s="332">
        <v>31.42812</v>
      </c>
      <c r="C3431" t="s">
        <v>12422</v>
      </c>
    </row>
    <row r="3432" spans="1:3">
      <c r="A3432" s="345" t="s">
        <v>1975</v>
      </c>
      <c r="B3432" s="332">
        <v>44.183349999999997</v>
      </c>
      <c r="C3432" t="s">
        <v>12423</v>
      </c>
    </row>
    <row r="3433" spans="1:3">
      <c r="A3433" s="345" t="s">
        <v>1976</v>
      </c>
      <c r="B3433" s="332">
        <v>25.295809999999999</v>
      </c>
      <c r="C3433" t="s">
        <v>12424</v>
      </c>
    </row>
    <row r="3434" spans="1:3">
      <c r="A3434" s="345" t="s">
        <v>1977</v>
      </c>
      <c r="B3434" s="332">
        <v>32.194659999999999</v>
      </c>
      <c r="C3434" t="s">
        <v>18771</v>
      </c>
    </row>
    <row r="3435" spans="1:3">
      <c r="A3435" s="345" t="s">
        <v>1978</v>
      </c>
      <c r="B3435" s="332">
        <v>45.317819999999998</v>
      </c>
      <c r="C3435" t="s">
        <v>18772</v>
      </c>
    </row>
    <row r="3436" spans="1:3">
      <c r="A3436" s="345" t="s">
        <v>1979</v>
      </c>
      <c r="B3436" s="332">
        <v>26.062349999999999</v>
      </c>
      <c r="C3436" t="s">
        <v>18773</v>
      </c>
    </row>
    <row r="3437" spans="1:3">
      <c r="A3437" s="345" t="s">
        <v>1980</v>
      </c>
      <c r="B3437" s="332">
        <v>55.903790000000001</v>
      </c>
      <c r="C3437" t="s">
        <v>12425</v>
      </c>
    </row>
    <row r="3438" spans="1:3">
      <c r="A3438" s="345" t="s">
        <v>1981</v>
      </c>
      <c r="B3438" s="332">
        <v>49.326880000000003</v>
      </c>
      <c r="C3438" t="s">
        <v>12426</v>
      </c>
    </row>
    <row r="3439" spans="1:3">
      <c r="A3439" s="345" t="s">
        <v>17684</v>
      </c>
      <c r="B3439" s="332">
        <v>13.26125</v>
      </c>
      <c r="C3439" t="s">
        <v>18774</v>
      </c>
    </row>
    <row r="3440" spans="1:3">
      <c r="A3440" s="345" t="s">
        <v>17685</v>
      </c>
      <c r="B3440" s="332">
        <v>15.20382</v>
      </c>
      <c r="C3440" t="s">
        <v>18775</v>
      </c>
    </row>
    <row r="3441" spans="1:3">
      <c r="A3441" s="345" t="s">
        <v>9128</v>
      </c>
      <c r="B3441" s="332">
        <v>30.27149</v>
      </c>
      <c r="C3441" t="s">
        <v>12427</v>
      </c>
    </row>
    <row r="3442" spans="1:3">
      <c r="A3442" s="345" t="s">
        <v>9189</v>
      </c>
      <c r="B3442" s="332">
        <v>30.876919999999998</v>
      </c>
      <c r="C3442" t="s">
        <v>12428</v>
      </c>
    </row>
    <row r="3443" spans="1:3">
      <c r="A3443" s="345" t="s">
        <v>8796</v>
      </c>
      <c r="B3443" s="332">
        <v>39.411299999999997</v>
      </c>
      <c r="C3443" t="s">
        <v>12429</v>
      </c>
    </row>
    <row r="3444" spans="1:3">
      <c r="A3444" s="345" t="s">
        <v>8797</v>
      </c>
      <c r="B3444" s="332">
        <v>35.289839999999998</v>
      </c>
      <c r="C3444" t="s">
        <v>12430</v>
      </c>
    </row>
    <row r="3445" spans="1:3">
      <c r="A3445" s="345" t="s">
        <v>17686</v>
      </c>
      <c r="B3445" s="332">
        <v>32.453809999999997</v>
      </c>
      <c r="C3445" t="s">
        <v>17687</v>
      </c>
    </row>
    <row r="3446" spans="1:3">
      <c r="A3446" s="345" t="s">
        <v>17688</v>
      </c>
      <c r="B3446" s="332">
        <v>30.873840000000001</v>
      </c>
      <c r="C3446" t="s">
        <v>17689</v>
      </c>
    </row>
    <row r="3447" spans="1:3">
      <c r="A3447" s="345" t="s">
        <v>8477</v>
      </c>
      <c r="B3447" s="332">
        <v>48.421799999999998</v>
      </c>
      <c r="C3447" t="s">
        <v>12431</v>
      </c>
    </row>
    <row r="3448" spans="1:3">
      <c r="A3448" s="345" t="s">
        <v>8478</v>
      </c>
      <c r="B3448" s="332">
        <v>46.31776</v>
      </c>
      <c r="C3448" t="s">
        <v>12432</v>
      </c>
    </row>
    <row r="3449" spans="1:3">
      <c r="A3449" s="345" t="s">
        <v>8731</v>
      </c>
      <c r="B3449" s="332">
        <v>106.77354</v>
      </c>
      <c r="C3449" t="s">
        <v>12433</v>
      </c>
    </row>
    <row r="3450" spans="1:3">
      <c r="A3450" s="345" t="s">
        <v>8801</v>
      </c>
      <c r="B3450" s="332">
        <v>94.909819999999996</v>
      </c>
      <c r="C3450" t="s">
        <v>12434</v>
      </c>
    </row>
    <row r="3451" spans="1:3">
      <c r="A3451" s="345" t="s">
        <v>18776</v>
      </c>
      <c r="B3451" s="332">
        <v>0</v>
      </c>
      <c r="C3451" t="s">
        <v>18777</v>
      </c>
    </row>
    <row r="3452" spans="1:3">
      <c r="A3452" s="345" t="s">
        <v>18778</v>
      </c>
      <c r="B3452" s="332">
        <v>0</v>
      </c>
      <c r="C3452" t="s">
        <v>18779</v>
      </c>
    </row>
    <row r="3453" spans="1:3">
      <c r="A3453" s="345" t="s">
        <v>18780</v>
      </c>
      <c r="B3453" s="332">
        <v>0</v>
      </c>
      <c r="C3453" t="s">
        <v>18781</v>
      </c>
    </row>
    <row r="3454" spans="1:3">
      <c r="A3454" s="345" t="s">
        <v>18782</v>
      </c>
      <c r="B3454" s="332">
        <v>0</v>
      </c>
      <c r="C3454" t="s">
        <v>18783</v>
      </c>
    </row>
    <row r="3455" spans="1:3">
      <c r="A3455" s="345" t="s">
        <v>9132</v>
      </c>
      <c r="B3455" s="332">
        <v>5.8704900000000002</v>
      </c>
      <c r="C3455" t="s">
        <v>12435</v>
      </c>
    </row>
    <row r="3456" spans="1:3">
      <c r="A3456" s="345" t="s">
        <v>9134</v>
      </c>
      <c r="B3456" s="332">
        <v>6.7392700000000003</v>
      </c>
      <c r="C3456" t="s">
        <v>12436</v>
      </c>
    </row>
    <row r="3457" spans="1:3">
      <c r="A3457" s="345" t="s">
        <v>9131</v>
      </c>
      <c r="B3457" s="332">
        <v>7.5780200000000004</v>
      </c>
      <c r="C3457" t="s">
        <v>12437</v>
      </c>
    </row>
    <row r="3458" spans="1:3">
      <c r="A3458" s="345" t="s">
        <v>9129</v>
      </c>
      <c r="B3458" s="332">
        <v>9.8096999999999994</v>
      </c>
      <c r="C3458" t="s">
        <v>12438</v>
      </c>
    </row>
    <row r="3459" spans="1:3">
      <c r="A3459" s="345" t="s">
        <v>9133</v>
      </c>
      <c r="B3459" s="332">
        <v>6.7392700000000003</v>
      </c>
      <c r="C3459" t="s">
        <v>12439</v>
      </c>
    </row>
    <row r="3460" spans="1:3">
      <c r="A3460" s="345" t="s">
        <v>9130</v>
      </c>
      <c r="B3460" s="332">
        <v>5.4109400000000001</v>
      </c>
      <c r="C3460" t="s">
        <v>12440</v>
      </c>
    </row>
    <row r="3461" spans="1:3">
      <c r="A3461" s="345" t="s">
        <v>9138</v>
      </c>
      <c r="B3461" s="332">
        <v>6.17239</v>
      </c>
      <c r="C3461" t="s">
        <v>12441</v>
      </c>
    </row>
    <row r="3462" spans="1:3">
      <c r="A3462" s="345" t="s">
        <v>9140</v>
      </c>
      <c r="B3462" s="332">
        <v>7.2438799999999999</v>
      </c>
      <c r="C3462" t="s">
        <v>12442</v>
      </c>
    </row>
    <row r="3463" spans="1:3">
      <c r="A3463" s="345" t="s">
        <v>9137</v>
      </c>
      <c r="B3463" s="332">
        <v>8.0701900000000002</v>
      </c>
      <c r="C3463" t="s">
        <v>12443</v>
      </c>
    </row>
    <row r="3464" spans="1:3">
      <c r="A3464" s="345" t="s">
        <v>9135</v>
      </c>
      <c r="B3464" s="332">
        <v>10.4079</v>
      </c>
      <c r="C3464" t="s">
        <v>12444</v>
      </c>
    </row>
    <row r="3465" spans="1:3">
      <c r="A3465" s="345" t="s">
        <v>9139</v>
      </c>
      <c r="B3465" s="332">
        <v>7.0242699999999996</v>
      </c>
      <c r="C3465" t="s">
        <v>12445</v>
      </c>
    </row>
    <row r="3466" spans="1:3">
      <c r="A3466" s="345" t="s">
        <v>9136</v>
      </c>
      <c r="B3466" s="332">
        <v>5.9297800000000001</v>
      </c>
      <c r="C3466" t="s">
        <v>12446</v>
      </c>
    </row>
    <row r="3467" spans="1:3">
      <c r="A3467" s="345" t="s">
        <v>9144</v>
      </c>
      <c r="B3467" s="332">
        <v>9.6343399999999999</v>
      </c>
      <c r="C3467" t="s">
        <v>12447</v>
      </c>
    </row>
    <row r="3468" spans="1:3">
      <c r="A3468" s="345" t="s">
        <v>9146</v>
      </c>
      <c r="B3468" s="332">
        <v>10.858689999999999</v>
      </c>
      <c r="C3468" t="s">
        <v>12448</v>
      </c>
    </row>
    <row r="3469" spans="1:3">
      <c r="A3469" s="345" t="s">
        <v>9143</v>
      </c>
      <c r="B3469" s="332">
        <v>10.90741</v>
      </c>
      <c r="C3469" t="s">
        <v>12449</v>
      </c>
    </row>
    <row r="3470" spans="1:3">
      <c r="A3470" s="345" t="s">
        <v>9141</v>
      </c>
      <c r="B3470" s="332">
        <v>13.07119</v>
      </c>
      <c r="C3470" t="s">
        <v>12450</v>
      </c>
    </row>
    <row r="3471" spans="1:3">
      <c r="A3471" s="345" t="s">
        <v>17582</v>
      </c>
      <c r="B3471" s="332">
        <v>8.9122299999999992</v>
      </c>
      <c r="C3471" t="s">
        <v>17576</v>
      </c>
    </row>
    <row r="3472" spans="1:3">
      <c r="A3472" s="345" t="s">
        <v>9145</v>
      </c>
      <c r="B3472" s="332">
        <v>10.858689999999999</v>
      </c>
      <c r="C3472" t="s">
        <v>12451</v>
      </c>
    </row>
    <row r="3473" spans="1:3">
      <c r="A3473" s="345" t="s">
        <v>9142</v>
      </c>
      <c r="B3473" s="332">
        <v>9.9136900000000008</v>
      </c>
      <c r="C3473" t="s">
        <v>12452</v>
      </c>
    </row>
    <row r="3474" spans="1:3">
      <c r="A3474" s="345" t="s">
        <v>9150</v>
      </c>
      <c r="B3474" s="332">
        <v>10.12369</v>
      </c>
      <c r="C3474" t="s">
        <v>12453</v>
      </c>
    </row>
    <row r="3475" spans="1:3">
      <c r="A3475" s="345" t="s">
        <v>9152</v>
      </c>
      <c r="B3475" s="332">
        <v>11.03119</v>
      </c>
      <c r="C3475" t="s">
        <v>12454</v>
      </c>
    </row>
    <row r="3476" spans="1:3">
      <c r="A3476" s="345" t="s">
        <v>9149</v>
      </c>
      <c r="B3476" s="332">
        <v>11.32741</v>
      </c>
      <c r="C3476" t="s">
        <v>12455</v>
      </c>
    </row>
    <row r="3477" spans="1:3">
      <c r="A3477" s="345" t="s">
        <v>9147</v>
      </c>
      <c r="B3477" s="332">
        <v>13.28119</v>
      </c>
      <c r="C3477" t="s">
        <v>12456</v>
      </c>
    </row>
    <row r="3478" spans="1:3">
      <c r="A3478" s="345" t="s">
        <v>9151</v>
      </c>
      <c r="B3478" s="332">
        <v>11.03119</v>
      </c>
      <c r="C3478" t="s">
        <v>12457</v>
      </c>
    </row>
    <row r="3479" spans="1:3">
      <c r="A3479" s="345" t="s">
        <v>9148</v>
      </c>
      <c r="B3479" s="332">
        <v>10.296189999999999</v>
      </c>
      <c r="C3479" t="s">
        <v>12458</v>
      </c>
    </row>
    <row r="3480" spans="1:3">
      <c r="A3480" s="345" t="s">
        <v>1982</v>
      </c>
      <c r="B3480" s="332">
        <v>836.13455999999996</v>
      </c>
      <c r="C3480" t="s">
        <v>12459</v>
      </c>
    </row>
    <row r="3481" spans="1:3">
      <c r="A3481" s="345" t="s">
        <v>1983</v>
      </c>
      <c r="B3481" s="332">
        <v>1042.49983</v>
      </c>
      <c r="C3481" t="s">
        <v>12460</v>
      </c>
    </row>
    <row r="3482" spans="1:3">
      <c r="A3482" s="345" t="s">
        <v>8585</v>
      </c>
      <c r="B3482" s="332">
        <v>201.54195999999999</v>
      </c>
      <c r="C3482" t="s">
        <v>12461</v>
      </c>
    </row>
    <row r="3483" spans="1:3">
      <c r="A3483" s="345" t="s">
        <v>8130</v>
      </c>
      <c r="B3483" s="332">
        <v>247.46709999999999</v>
      </c>
      <c r="C3483" t="s">
        <v>12462</v>
      </c>
    </row>
    <row r="3484" spans="1:3">
      <c r="A3484" s="345" t="s">
        <v>6874</v>
      </c>
      <c r="B3484" s="332">
        <v>178.06713999999999</v>
      </c>
      <c r="C3484" t="s">
        <v>12463</v>
      </c>
    </row>
    <row r="3485" spans="1:3">
      <c r="A3485" s="345" t="s">
        <v>9428</v>
      </c>
      <c r="B3485" s="332">
        <v>251.16038</v>
      </c>
      <c r="C3485" t="s">
        <v>12464</v>
      </c>
    </row>
    <row r="3486" spans="1:3">
      <c r="A3486" s="345" t="s">
        <v>8586</v>
      </c>
      <c r="B3486" s="332">
        <v>205.95179999999999</v>
      </c>
      <c r="C3486" t="s">
        <v>12463</v>
      </c>
    </row>
    <row r="3487" spans="1:3">
      <c r="A3487" s="345" t="s">
        <v>7190</v>
      </c>
      <c r="B3487" s="332">
        <v>192.21964</v>
      </c>
      <c r="C3487" t="s">
        <v>12463</v>
      </c>
    </row>
    <row r="3488" spans="1:3">
      <c r="A3488" s="345" t="s">
        <v>8587</v>
      </c>
      <c r="B3488" s="332">
        <v>244.17779999999999</v>
      </c>
      <c r="C3488" t="s">
        <v>12464</v>
      </c>
    </row>
    <row r="3489" spans="1:3">
      <c r="A3489" s="345" t="s">
        <v>6875</v>
      </c>
      <c r="B3489" s="332">
        <v>212.12111999999999</v>
      </c>
      <c r="C3489" t="s">
        <v>12461</v>
      </c>
    </row>
    <row r="3490" spans="1:3">
      <c r="A3490" s="345" t="s">
        <v>1984</v>
      </c>
      <c r="B3490" s="332">
        <v>2537.4494599999998</v>
      </c>
      <c r="C3490" t="s">
        <v>18784</v>
      </c>
    </row>
    <row r="3491" spans="1:3">
      <c r="A3491" s="345" t="s">
        <v>8588</v>
      </c>
      <c r="B3491" s="332">
        <v>434.70109000000002</v>
      </c>
      <c r="C3491" t="s">
        <v>12465</v>
      </c>
    </row>
    <row r="3492" spans="1:3">
      <c r="A3492" s="345" t="s">
        <v>8589</v>
      </c>
      <c r="B3492" s="332">
        <v>526.55137000000002</v>
      </c>
      <c r="C3492" t="s">
        <v>12465</v>
      </c>
    </row>
    <row r="3493" spans="1:3">
      <c r="A3493" s="345" t="s">
        <v>6876</v>
      </c>
      <c r="B3493" s="332">
        <v>427.00195000000002</v>
      </c>
      <c r="C3493" t="s">
        <v>12466</v>
      </c>
    </row>
    <row r="3494" spans="1:3">
      <c r="A3494" s="345" t="s">
        <v>8590</v>
      </c>
      <c r="B3494" s="332">
        <v>518.85222999999996</v>
      </c>
      <c r="C3494" t="s">
        <v>12467</v>
      </c>
    </row>
    <row r="3495" spans="1:3">
      <c r="A3495" s="345" t="s">
        <v>8591</v>
      </c>
      <c r="B3495" s="332">
        <v>520.37756999999999</v>
      </c>
      <c r="C3495" t="s">
        <v>12465</v>
      </c>
    </row>
    <row r="3496" spans="1:3">
      <c r="A3496" s="345" t="s">
        <v>6877</v>
      </c>
      <c r="B3496" s="332">
        <v>458.63074</v>
      </c>
      <c r="C3496" t="s">
        <v>12465</v>
      </c>
    </row>
    <row r="3497" spans="1:3">
      <c r="A3497" s="345" t="s">
        <v>8749</v>
      </c>
      <c r="B3497" s="332">
        <v>0.65532999999999997</v>
      </c>
      <c r="C3497" t="s">
        <v>12468</v>
      </c>
    </row>
    <row r="3498" spans="1:3">
      <c r="A3498" s="345" t="s">
        <v>8751</v>
      </c>
      <c r="B3498" s="332">
        <v>0.88131000000000004</v>
      </c>
      <c r="C3498" t="s">
        <v>12469</v>
      </c>
    </row>
    <row r="3499" spans="1:3">
      <c r="A3499" s="345" t="s">
        <v>8748</v>
      </c>
      <c r="B3499" s="332">
        <v>1.0168900000000001</v>
      </c>
      <c r="C3499" t="s">
        <v>12470</v>
      </c>
    </row>
    <row r="3500" spans="1:3">
      <c r="A3500" s="345" t="s">
        <v>8746</v>
      </c>
      <c r="B3500" s="332">
        <v>2.0554100000000002</v>
      </c>
      <c r="C3500" t="s">
        <v>12471</v>
      </c>
    </row>
    <row r="3501" spans="1:3">
      <c r="A3501" s="345" t="s">
        <v>8747</v>
      </c>
      <c r="B3501" s="332">
        <v>0.55318999999999996</v>
      </c>
      <c r="C3501" t="s">
        <v>12472</v>
      </c>
    </row>
    <row r="3502" spans="1:3">
      <c r="A3502" s="345" t="s">
        <v>8750</v>
      </c>
      <c r="B3502" s="332">
        <v>0.67791999999999997</v>
      </c>
      <c r="C3502" t="s">
        <v>12473</v>
      </c>
    </row>
    <row r="3503" spans="1:3">
      <c r="A3503" s="345" t="s">
        <v>9088</v>
      </c>
      <c r="B3503" s="332">
        <v>0.54234000000000004</v>
      </c>
      <c r="C3503" t="s">
        <v>12474</v>
      </c>
    </row>
    <row r="3504" spans="1:3">
      <c r="A3504" s="345" t="s">
        <v>8755</v>
      </c>
      <c r="B3504" s="332">
        <v>0.65081</v>
      </c>
      <c r="C3504" t="s">
        <v>12475</v>
      </c>
    </row>
    <row r="3505" spans="1:3">
      <c r="A3505" s="345" t="s">
        <v>8757</v>
      </c>
      <c r="B3505" s="332">
        <v>0.79091</v>
      </c>
      <c r="C3505" t="s">
        <v>12476</v>
      </c>
    </row>
    <row r="3506" spans="1:3">
      <c r="A3506" s="345" t="s">
        <v>8754</v>
      </c>
      <c r="B3506" s="332">
        <v>0.97170000000000001</v>
      </c>
      <c r="C3506" t="s">
        <v>12477</v>
      </c>
    </row>
    <row r="3507" spans="1:3">
      <c r="A3507" s="345" t="s">
        <v>8752</v>
      </c>
      <c r="B3507" s="332">
        <v>1.9741200000000001</v>
      </c>
      <c r="C3507" t="s">
        <v>12478</v>
      </c>
    </row>
    <row r="3508" spans="1:3">
      <c r="A3508" s="345" t="s">
        <v>9903</v>
      </c>
      <c r="B3508" s="332">
        <v>0.63588999999999996</v>
      </c>
      <c r="C3508" t="s">
        <v>12479</v>
      </c>
    </row>
    <row r="3509" spans="1:3">
      <c r="A3509" s="345" t="s">
        <v>8753</v>
      </c>
      <c r="B3509" s="332">
        <v>0.43572</v>
      </c>
      <c r="C3509" t="s">
        <v>12480</v>
      </c>
    </row>
    <row r="3510" spans="1:3">
      <c r="A3510" s="345" t="s">
        <v>8756</v>
      </c>
      <c r="B3510" s="332">
        <v>0.79091</v>
      </c>
      <c r="C3510" t="s">
        <v>12481</v>
      </c>
    </row>
    <row r="3511" spans="1:3">
      <c r="A3511" s="345" t="s">
        <v>9087</v>
      </c>
      <c r="B3511" s="332">
        <v>0.42718</v>
      </c>
      <c r="C3511" t="s">
        <v>12482</v>
      </c>
    </row>
    <row r="3512" spans="1:3">
      <c r="A3512" s="345" t="s">
        <v>8761</v>
      </c>
      <c r="B3512" s="332">
        <v>0.65532999999999997</v>
      </c>
      <c r="C3512" t="s">
        <v>12483</v>
      </c>
    </row>
    <row r="3513" spans="1:3">
      <c r="A3513" s="345" t="s">
        <v>8763</v>
      </c>
      <c r="B3513" s="332">
        <v>0.76832</v>
      </c>
      <c r="C3513" t="s">
        <v>12484</v>
      </c>
    </row>
    <row r="3514" spans="1:3">
      <c r="A3514" s="345" t="s">
        <v>8760</v>
      </c>
      <c r="B3514" s="332">
        <v>1.0168900000000001</v>
      </c>
      <c r="C3514" t="s">
        <v>12485</v>
      </c>
    </row>
    <row r="3515" spans="1:3">
      <c r="A3515" s="345" t="s">
        <v>8758</v>
      </c>
      <c r="B3515" s="332">
        <v>2.0337900000000002</v>
      </c>
      <c r="C3515" t="s">
        <v>12486</v>
      </c>
    </row>
    <row r="3516" spans="1:3">
      <c r="A3516" s="345" t="s">
        <v>8759</v>
      </c>
      <c r="B3516" s="332">
        <v>0.43794</v>
      </c>
      <c r="C3516" t="s">
        <v>12487</v>
      </c>
    </row>
    <row r="3517" spans="1:3">
      <c r="A3517" s="345" t="s">
        <v>8762</v>
      </c>
      <c r="B3517" s="332">
        <v>0.67791999999999997</v>
      </c>
      <c r="C3517" t="s">
        <v>12488</v>
      </c>
    </row>
    <row r="3518" spans="1:3">
      <c r="A3518" s="345" t="s">
        <v>9089</v>
      </c>
      <c r="B3518" s="332">
        <v>0.42935000000000001</v>
      </c>
      <c r="C3518" t="s">
        <v>12489</v>
      </c>
    </row>
    <row r="3519" spans="1:3">
      <c r="A3519" s="345" t="s">
        <v>8779</v>
      </c>
      <c r="B3519" s="332">
        <v>2.9376799999999998</v>
      </c>
      <c r="C3519" t="s">
        <v>12490</v>
      </c>
    </row>
    <row r="3520" spans="1:3">
      <c r="A3520" s="345" t="s">
        <v>8781</v>
      </c>
      <c r="B3520" s="332">
        <v>0.65532999999999997</v>
      </c>
      <c r="C3520" t="s">
        <v>12491</v>
      </c>
    </row>
    <row r="3521" spans="1:3">
      <c r="A3521" s="345" t="s">
        <v>8778</v>
      </c>
      <c r="B3521" s="332">
        <v>2.9376799999999998</v>
      </c>
      <c r="C3521" t="s">
        <v>12492</v>
      </c>
    </row>
    <row r="3522" spans="1:3">
      <c r="A3522" s="345" t="s">
        <v>8776</v>
      </c>
      <c r="B3522" s="332">
        <v>3.8415900000000001</v>
      </c>
      <c r="C3522" t="s">
        <v>12493</v>
      </c>
    </row>
    <row r="3523" spans="1:3">
      <c r="A3523" s="345" t="s">
        <v>9904</v>
      </c>
      <c r="B3523" s="332">
        <v>2.8657900000000001</v>
      </c>
      <c r="C3523" t="s">
        <v>10063</v>
      </c>
    </row>
    <row r="3524" spans="1:3">
      <c r="A3524" s="345" t="s">
        <v>8777</v>
      </c>
      <c r="B3524" s="332">
        <v>0.25557999999999997</v>
      </c>
      <c r="C3524" t="s">
        <v>12494</v>
      </c>
    </row>
    <row r="3525" spans="1:3">
      <c r="A3525" s="345" t="s">
        <v>8780</v>
      </c>
      <c r="B3525" s="332">
        <v>2.9376799999999998</v>
      </c>
      <c r="C3525" t="s">
        <v>12495</v>
      </c>
    </row>
    <row r="3526" spans="1:3">
      <c r="A3526" s="345" t="s">
        <v>9092</v>
      </c>
      <c r="B3526" s="332">
        <v>0.40500000000000003</v>
      </c>
      <c r="C3526" t="s">
        <v>12496</v>
      </c>
    </row>
    <row r="3527" spans="1:3">
      <c r="A3527" s="345" t="s">
        <v>8782</v>
      </c>
      <c r="B3527" s="332">
        <v>2.3284600000000002</v>
      </c>
      <c r="C3527" t="s">
        <v>12497</v>
      </c>
    </row>
    <row r="3528" spans="1:3">
      <c r="A3528" s="345" t="s">
        <v>8783</v>
      </c>
      <c r="B3528" s="332">
        <v>2.3284600000000002</v>
      </c>
      <c r="C3528" t="s">
        <v>12498</v>
      </c>
    </row>
    <row r="3529" spans="1:3">
      <c r="A3529" s="345" t="s">
        <v>8784</v>
      </c>
      <c r="B3529" s="332">
        <v>2.3284600000000002</v>
      </c>
      <c r="C3529" t="s">
        <v>12499</v>
      </c>
    </row>
    <row r="3530" spans="1:3">
      <c r="A3530" s="345" t="s">
        <v>8787</v>
      </c>
      <c r="B3530" s="332">
        <v>2.2778299999999998</v>
      </c>
      <c r="C3530" t="s">
        <v>12500</v>
      </c>
    </row>
    <row r="3531" spans="1:3">
      <c r="A3531" s="345" t="s">
        <v>8785</v>
      </c>
      <c r="B3531" s="332">
        <v>2.2778299999999998</v>
      </c>
      <c r="C3531" t="s">
        <v>12501</v>
      </c>
    </row>
    <row r="3532" spans="1:3">
      <c r="A3532" s="345" t="s">
        <v>8786</v>
      </c>
      <c r="B3532" s="332">
        <v>2.2778299999999998</v>
      </c>
      <c r="C3532" t="s">
        <v>12502</v>
      </c>
    </row>
    <row r="3533" spans="1:3">
      <c r="A3533" s="345" t="s">
        <v>8789</v>
      </c>
      <c r="B3533" s="332">
        <v>2.2778299999999998</v>
      </c>
      <c r="C3533" t="s">
        <v>12503</v>
      </c>
    </row>
    <row r="3534" spans="1:3">
      <c r="A3534" s="345" t="s">
        <v>8788</v>
      </c>
      <c r="B3534" s="332">
        <v>2.2778299999999998</v>
      </c>
      <c r="C3534" t="s">
        <v>12504</v>
      </c>
    </row>
    <row r="3535" spans="1:3">
      <c r="A3535" s="345" t="s">
        <v>9905</v>
      </c>
      <c r="B3535" s="332">
        <v>0</v>
      </c>
      <c r="C3535" t="s">
        <v>12505</v>
      </c>
    </row>
    <row r="3536" spans="1:3">
      <c r="A3536" s="345" t="s">
        <v>8793</v>
      </c>
      <c r="B3536" s="332">
        <v>3.6662300000000001</v>
      </c>
      <c r="C3536" t="s">
        <v>12506</v>
      </c>
    </row>
    <row r="3537" spans="1:3">
      <c r="A3537" s="345" t="s">
        <v>8795</v>
      </c>
      <c r="B3537" s="332">
        <v>3.5957300000000001</v>
      </c>
      <c r="C3537" t="s">
        <v>12507</v>
      </c>
    </row>
    <row r="3538" spans="1:3">
      <c r="A3538" s="345" t="s">
        <v>8792</v>
      </c>
      <c r="B3538" s="332">
        <v>3.9717600000000002</v>
      </c>
      <c r="C3538" t="s">
        <v>12508</v>
      </c>
    </row>
    <row r="3539" spans="1:3">
      <c r="A3539" s="345" t="s">
        <v>8790</v>
      </c>
      <c r="B3539" s="332">
        <v>5.2173299999999996</v>
      </c>
      <c r="C3539" t="s">
        <v>12509</v>
      </c>
    </row>
    <row r="3540" spans="1:3">
      <c r="A3540" s="345" t="s">
        <v>8791</v>
      </c>
      <c r="B3540" s="332">
        <v>3.4279299999999999</v>
      </c>
      <c r="C3540" t="s">
        <v>12510</v>
      </c>
    </row>
    <row r="3541" spans="1:3">
      <c r="A3541" s="345" t="s">
        <v>8794</v>
      </c>
      <c r="B3541" s="332">
        <v>3.6192199999999999</v>
      </c>
      <c r="C3541" t="s">
        <v>12511</v>
      </c>
    </row>
    <row r="3542" spans="1:3">
      <c r="A3542" s="345" t="s">
        <v>17611</v>
      </c>
      <c r="B3542" s="332">
        <v>3.5283199999999999</v>
      </c>
      <c r="C3542" t="s">
        <v>17612</v>
      </c>
    </row>
    <row r="3543" spans="1:3">
      <c r="A3543" s="345" t="s">
        <v>17603</v>
      </c>
      <c r="B3543" s="332">
        <v>3.5037400000000001</v>
      </c>
      <c r="C3543" t="s">
        <v>17604</v>
      </c>
    </row>
    <row r="3544" spans="1:3">
      <c r="A3544" s="345" t="s">
        <v>17605</v>
      </c>
      <c r="B3544" s="332">
        <v>3.8702100000000002</v>
      </c>
      <c r="C3544" t="s">
        <v>17606</v>
      </c>
    </row>
    <row r="3545" spans="1:3">
      <c r="A3545" s="345" t="s">
        <v>17607</v>
      </c>
      <c r="B3545" s="332">
        <v>4.1830400000000001</v>
      </c>
      <c r="C3545" t="s">
        <v>17608</v>
      </c>
    </row>
    <row r="3546" spans="1:3">
      <c r="A3546" s="345" t="s">
        <v>17609</v>
      </c>
      <c r="B3546" s="332">
        <v>3.57301</v>
      </c>
      <c r="C3546" t="s">
        <v>17610</v>
      </c>
    </row>
    <row r="3547" spans="1:3">
      <c r="A3547" s="345" t="s">
        <v>9105</v>
      </c>
      <c r="B3547" s="332">
        <v>3.3607200000000002</v>
      </c>
      <c r="C3547" t="s">
        <v>12512</v>
      </c>
    </row>
    <row r="3548" spans="1:3">
      <c r="A3548" s="345" t="s">
        <v>17465</v>
      </c>
      <c r="B3548" s="332">
        <v>1.3385400000000001</v>
      </c>
      <c r="C3548" t="s">
        <v>17466</v>
      </c>
    </row>
    <row r="3549" spans="1:3">
      <c r="A3549" s="345" t="s">
        <v>17467</v>
      </c>
      <c r="B3549" s="332">
        <v>2.71719</v>
      </c>
      <c r="C3549" t="s">
        <v>17468</v>
      </c>
    </row>
    <row r="3550" spans="1:3">
      <c r="A3550" s="345" t="s">
        <v>17469</v>
      </c>
      <c r="B3550" s="332">
        <v>1.3385400000000001</v>
      </c>
      <c r="C3550" t="s">
        <v>17470</v>
      </c>
    </row>
    <row r="3551" spans="1:3">
      <c r="A3551" s="345" t="s">
        <v>17471</v>
      </c>
      <c r="B3551" s="332">
        <v>1.3374999999999999</v>
      </c>
      <c r="C3551" t="s">
        <v>17472</v>
      </c>
    </row>
    <row r="3552" spans="1:3">
      <c r="A3552" s="345" t="s">
        <v>18785</v>
      </c>
      <c r="B3552" s="332">
        <v>2.11748</v>
      </c>
      <c r="C3552" t="s">
        <v>18786</v>
      </c>
    </row>
    <row r="3553" spans="1:3">
      <c r="A3553" s="345" t="s">
        <v>18787</v>
      </c>
      <c r="B3553" s="332">
        <v>0.92874999999999996</v>
      </c>
      <c r="C3553" t="s">
        <v>18788</v>
      </c>
    </row>
    <row r="3554" spans="1:3">
      <c r="A3554" s="345" t="s">
        <v>18789</v>
      </c>
      <c r="B3554" s="332">
        <v>0.92874999999999996</v>
      </c>
      <c r="C3554" t="s">
        <v>18790</v>
      </c>
    </row>
    <row r="3555" spans="1:3">
      <c r="A3555" s="345" t="s">
        <v>18791</v>
      </c>
      <c r="B3555" s="332">
        <v>2.4211900000000002</v>
      </c>
      <c r="C3555" t="s">
        <v>18792</v>
      </c>
    </row>
    <row r="3556" spans="1:3">
      <c r="A3556" s="345" t="s">
        <v>18793</v>
      </c>
      <c r="B3556" s="332">
        <v>0.57054000000000005</v>
      </c>
      <c r="C3556" t="s">
        <v>18794</v>
      </c>
    </row>
    <row r="3557" spans="1:3">
      <c r="A3557" s="345" t="s">
        <v>18795</v>
      </c>
      <c r="B3557" s="332">
        <v>2.30491</v>
      </c>
      <c r="C3557" t="s">
        <v>18796</v>
      </c>
    </row>
    <row r="3558" spans="1:3">
      <c r="A3558" s="345" t="s">
        <v>18797</v>
      </c>
      <c r="B3558" s="332">
        <v>2.4211900000000002</v>
      </c>
      <c r="C3558" t="s">
        <v>18798</v>
      </c>
    </row>
    <row r="3559" spans="1:3">
      <c r="A3559" s="345" t="s">
        <v>18799</v>
      </c>
      <c r="B3559" s="332">
        <v>2.4211900000000002</v>
      </c>
      <c r="C3559" t="s">
        <v>18800</v>
      </c>
    </row>
    <row r="3560" spans="1:3">
      <c r="A3560" s="345" t="s">
        <v>18801</v>
      </c>
      <c r="B3560" s="332">
        <v>0.99878</v>
      </c>
      <c r="C3560" t="s">
        <v>18802</v>
      </c>
    </row>
    <row r="3561" spans="1:3">
      <c r="A3561" s="345" t="s">
        <v>18803</v>
      </c>
      <c r="B3561" s="332">
        <v>0.79417000000000004</v>
      </c>
      <c r="C3561" t="s">
        <v>18804</v>
      </c>
    </row>
    <row r="3562" spans="1:3">
      <c r="A3562" s="345" t="s">
        <v>18805</v>
      </c>
      <c r="B3562" s="332">
        <v>2.1771500000000001</v>
      </c>
      <c r="C3562" t="s">
        <v>18806</v>
      </c>
    </row>
    <row r="3563" spans="1:3">
      <c r="A3563" s="345" t="s">
        <v>18807</v>
      </c>
      <c r="B3563" s="332">
        <v>0.57271000000000005</v>
      </c>
      <c r="C3563" t="s">
        <v>18808</v>
      </c>
    </row>
    <row r="3564" spans="1:3">
      <c r="A3564" s="345" t="s">
        <v>18809</v>
      </c>
      <c r="B3564" s="332">
        <v>1.02833</v>
      </c>
      <c r="C3564" t="s">
        <v>18810</v>
      </c>
    </row>
    <row r="3565" spans="1:3">
      <c r="A3565" s="345" t="s">
        <v>18811</v>
      </c>
      <c r="B3565" s="332">
        <v>0.79869000000000001</v>
      </c>
      <c r="C3565" t="s">
        <v>18812</v>
      </c>
    </row>
    <row r="3566" spans="1:3">
      <c r="A3566" s="345" t="s">
        <v>18813</v>
      </c>
      <c r="B3566" s="332">
        <v>0.82128000000000001</v>
      </c>
      <c r="C3566" t="s">
        <v>18814</v>
      </c>
    </row>
    <row r="3567" spans="1:3">
      <c r="A3567" s="345" t="s">
        <v>18815</v>
      </c>
      <c r="B3567" s="332">
        <v>0.91168000000000005</v>
      </c>
      <c r="C3567" t="s">
        <v>18816</v>
      </c>
    </row>
    <row r="3568" spans="1:3">
      <c r="A3568" s="345" t="s">
        <v>18817</v>
      </c>
      <c r="B3568" s="332">
        <v>2.41113</v>
      </c>
      <c r="C3568" t="s">
        <v>18818</v>
      </c>
    </row>
    <row r="3569" spans="1:3">
      <c r="A3569" s="345" t="s">
        <v>18819</v>
      </c>
      <c r="B3569" s="332">
        <v>2.7239599999999999</v>
      </c>
      <c r="C3569" t="s">
        <v>18820</v>
      </c>
    </row>
    <row r="3570" spans="1:3">
      <c r="A3570" s="345" t="s">
        <v>18821</v>
      </c>
      <c r="B3570" s="332">
        <v>2.4401999999999999</v>
      </c>
      <c r="C3570" t="s">
        <v>18822</v>
      </c>
    </row>
    <row r="3571" spans="1:3">
      <c r="A3571" s="345" t="s">
        <v>1985</v>
      </c>
      <c r="B3571" s="332">
        <v>6.0951199999999996</v>
      </c>
      <c r="C3571" t="s">
        <v>12513</v>
      </c>
    </row>
    <row r="3572" spans="1:3">
      <c r="A3572" s="345" t="s">
        <v>1986</v>
      </c>
      <c r="B3572" s="332">
        <v>6.6174900000000001</v>
      </c>
      <c r="C3572" t="s">
        <v>12514</v>
      </c>
    </row>
    <row r="3573" spans="1:3">
      <c r="A3573" s="345" t="s">
        <v>1987</v>
      </c>
      <c r="B3573" s="332">
        <v>6.0951199999999996</v>
      </c>
      <c r="C3573" t="s">
        <v>12515</v>
      </c>
    </row>
    <row r="3574" spans="1:3">
      <c r="A3574" s="345" t="s">
        <v>1988</v>
      </c>
      <c r="B3574" s="332">
        <v>6.0951199999999996</v>
      </c>
      <c r="C3574" t="s">
        <v>12516</v>
      </c>
    </row>
    <row r="3575" spans="1:3">
      <c r="A3575" s="345" t="s">
        <v>1989</v>
      </c>
      <c r="B3575" s="332">
        <v>6.6174900000000001</v>
      </c>
      <c r="C3575" t="s">
        <v>12517</v>
      </c>
    </row>
    <row r="3576" spans="1:3">
      <c r="A3576" s="345" t="s">
        <v>1990</v>
      </c>
      <c r="B3576" s="332">
        <v>6.6174900000000001</v>
      </c>
      <c r="C3576" t="s">
        <v>12518</v>
      </c>
    </row>
    <row r="3577" spans="1:3">
      <c r="A3577" s="345" t="s">
        <v>1991</v>
      </c>
      <c r="B3577" s="332">
        <v>6.0077999999999996</v>
      </c>
      <c r="C3577" t="s">
        <v>12519</v>
      </c>
    </row>
    <row r="3578" spans="1:3">
      <c r="A3578" s="345" t="s">
        <v>1992</v>
      </c>
      <c r="B3578" s="332">
        <v>6.0077999999999996</v>
      </c>
      <c r="C3578" t="s">
        <v>12520</v>
      </c>
    </row>
    <row r="3579" spans="1:3">
      <c r="A3579" s="345" t="s">
        <v>1993</v>
      </c>
      <c r="B3579" s="332">
        <v>6.9070200000000002</v>
      </c>
      <c r="C3579" t="s">
        <v>12521</v>
      </c>
    </row>
    <row r="3580" spans="1:3">
      <c r="A3580" s="345" t="s">
        <v>1994</v>
      </c>
      <c r="B3580" s="332">
        <v>9.1863399999999995</v>
      </c>
      <c r="C3580" t="s">
        <v>12522</v>
      </c>
    </row>
    <row r="3581" spans="1:3">
      <c r="A3581" s="345" t="s">
        <v>1995</v>
      </c>
      <c r="B3581" s="332">
        <v>6.0077999999999996</v>
      </c>
      <c r="C3581" t="s">
        <v>12523</v>
      </c>
    </row>
    <row r="3582" spans="1:3">
      <c r="A3582" s="345" t="s">
        <v>1996</v>
      </c>
      <c r="B3582" s="332">
        <v>6.4643699999999997</v>
      </c>
      <c r="C3582" t="s">
        <v>12524</v>
      </c>
    </row>
    <row r="3583" spans="1:3">
      <c r="A3583" s="345" t="s">
        <v>1997</v>
      </c>
      <c r="B3583" s="332">
        <v>5.1986299999999996</v>
      </c>
      <c r="C3583" t="s">
        <v>12525</v>
      </c>
    </row>
    <row r="3584" spans="1:3">
      <c r="A3584" s="345" t="s">
        <v>1998</v>
      </c>
      <c r="B3584" s="332">
        <v>0.41321000000000002</v>
      </c>
      <c r="C3584" t="s">
        <v>12526</v>
      </c>
    </row>
    <row r="3585" spans="1:3">
      <c r="A3585" s="345" t="s">
        <v>1999</v>
      </c>
      <c r="B3585" s="332">
        <v>0.42619000000000001</v>
      </c>
      <c r="C3585" t="s">
        <v>18823</v>
      </c>
    </row>
    <row r="3586" spans="1:3">
      <c r="A3586" s="345" t="s">
        <v>2000</v>
      </c>
      <c r="B3586" s="332">
        <v>2.004</v>
      </c>
      <c r="C3586" t="s">
        <v>12527</v>
      </c>
    </row>
    <row r="3587" spans="1:3">
      <c r="A3587" s="345" t="s">
        <v>2001</v>
      </c>
      <c r="B3587" s="332">
        <v>2.00474</v>
      </c>
      <c r="C3587" t="s">
        <v>12528</v>
      </c>
    </row>
    <row r="3588" spans="1:3">
      <c r="A3588" s="345" t="s">
        <v>2002</v>
      </c>
      <c r="B3588" s="332">
        <v>2.79067</v>
      </c>
      <c r="C3588" t="s">
        <v>18824</v>
      </c>
    </row>
    <row r="3589" spans="1:3">
      <c r="A3589" s="345" t="s">
        <v>2003</v>
      </c>
      <c r="B3589" s="332">
        <v>4.0494300000000001</v>
      </c>
      <c r="C3589" t="s">
        <v>12529</v>
      </c>
    </row>
    <row r="3590" spans="1:3">
      <c r="A3590" s="345" t="s">
        <v>2004</v>
      </c>
      <c r="B3590" s="332">
        <v>5.68309</v>
      </c>
      <c r="C3590" t="s">
        <v>12530</v>
      </c>
    </row>
    <row r="3591" spans="1:3">
      <c r="A3591" s="345" t="s">
        <v>2005</v>
      </c>
      <c r="B3591" s="332">
        <v>5.68309</v>
      </c>
      <c r="C3591" t="s">
        <v>12531</v>
      </c>
    </row>
    <row r="3592" spans="1:3">
      <c r="A3592" s="345" t="s">
        <v>2006</v>
      </c>
      <c r="B3592" s="332">
        <v>6.2306499999999998</v>
      </c>
      <c r="C3592" t="s">
        <v>12532</v>
      </c>
    </row>
    <row r="3593" spans="1:3">
      <c r="A3593" s="345" t="s">
        <v>2007</v>
      </c>
      <c r="B3593" s="332">
        <v>6.2306499999999998</v>
      </c>
      <c r="C3593" t="s">
        <v>12533</v>
      </c>
    </row>
    <row r="3594" spans="1:3">
      <c r="A3594" s="345" t="s">
        <v>2008</v>
      </c>
      <c r="B3594" s="332">
        <v>2.8485499999999999</v>
      </c>
      <c r="C3594" t="s">
        <v>12534</v>
      </c>
    </row>
    <row r="3595" spans="1:3">
      <c r="A3595" s="345" t="s">
        <v>2009</v>
      </c>
      <c r="B3595" s="332">
        <v>2.8485499999999999</v>
      </c>
      <c r="C3595" t="s">
        <v>12535</v>
      </c>
    </row>
    <row r="3596" spans="1:3">
      <c r="A3596" s="345" t="s">
        <v>2010</v>
      </c>
      <c r="B3596" s="332">
        <v>8.5038800000000005</v>
      </c>
      <c r="C3596" t="s">
        <v>12536</v>
      </c>
    </row>
    <row r="3597" spans="1:3">
      <c r="A3597" s="345" t="s">
        <v>2011</v>
      </c>
      <c r="B3597" s="332">
        <v>9.3830100000000005</v>
      </c>
      <c r="C3597" t="s">
        <v>12537</v>
      </c>
    </row>
    <row r="3598" spans="1:3">
      <c r="A3598" s="345" t="s">
        <v>7512</v>
      </c>
      <c r="B3598" s="332">
        <v>9.23569</v>
      </c>
      <c r="C3598" t="s">
        <v>12538</v>
      </c>
    </row>
    <row r="3599" spans="1:3">
      <c r="A3599" s="345" t="s">
        <v>7513</v>
      </c>
      <c r="B3599" s="332">
        <v>9.23569</v>
      </c>
      <c r="C3599" t="s">
        <v>12539</v>
      </c>
    </row>
    <row r="3600" spans="1:3">
      <c r="A3600" s="345" t="s">
        <v>2012</v>
      </c>
      <c r="B3600" s="332">
        <v>2.8456399999999999</v>
      </c>
      <c r="C3600" t="s">
        <v>12540</v>
      </c>
    </row>
    <row r="3601" spans="1:3">
      <c r="A3601" s="345" t="s">
        <v>2013</v>
      </c>
      <c r="B3601" s="332">
        <v>3.1259600000000001</v>
      </c>
      <c r="C3601" t="s">
        <v>12541</v>
      </c>
    </row>
    <row r="3602" spans="1:3">
      <c r="A3602" s="345" t="s">
        <v>2014</v>
      </c>
      <c r="B3602" s="332">
        <v>3.2680600000000002</v>
      </c>
      <c r="C3602" t="s">
        <v>12542</v>
      </c>
    </row>
    <row r="3603" spans="1:3">
      <c r="A3603" s="345" t="s">
        <v>2015</v>
      </c>
      <c r="B3603" s="332">
        <v>0.49576999999999999</v>
      </c>
      <c r="C3603" t="s">
        <v>12543</v>
      </c>
    </row>
    <row r="3604" spans="1:3">
      <c r="A3604" s="345" t="s">
        <v>2016</v>
      </c>
      <c r="B3604" s="332">
        <v>4.7005800000000004</v>
      </c>
      <c r="C3604" t="s">
        <v>12544</v>
      </c>
    </row>
    <row r="3605" spans="1:3">
      <c r="A3605" s="345" t="s">
        <v>9761</v>
      </c>
      <c r="B3605" s="332">
        <v>3.11294</v>
      </c>
      <c r="C3605" t="s">
        <v>18825</v>
      </c>
    </row>
    <row r="3606" spans="1:3">
      <c r="A3606" s="345" t="s">
        <v>9762</v>
      </c>
      <c r="B3606" s="332">
        <v>3.11294</v>
      </c>
      <c r="C3606" t="s">
        <v>18826</v>
      </c>
    </row>
    <row r="3607" spans="1:3">
      <c r="A3607" s="345" t="s">
        <v>2017</v>
      </c>
      <c r="B3607" s="332">
        <v>2.3433299999999999</v>
      </c>
      <c r="C3607" t="s">
        <v>12545</v>
      </c>
    </row>
    <row r="3608" spans="1:3">
      <c r="A3608" s="345" t="s">
        <v>2018</v>
      </c>
      <c r="B3608" s="332">
        <v>2.8771399999999998</v>
      </c>
      <c r="C3608" t="s">
        <v>12546</v>
      </c>
    </row>
    <row r="3609" spans="1:3">
      <c r="A3609" s="345" t="s">
        <v>2019</v>
      </c>
      <c r="B3609" s="332">
        <v>2.8771399999999998</v>
      </c>
      <c r="C3609" t="s">
        <v>12547</v>
      </c>
    </row>
    <row r="3610" spans="1:3">
      <c r="A3610" s="345" t="s">
        <v>2020</v>
      </c>
      <c r="B3610" s="332">
        <v>2.8771399999999998</v>
      </c>
      <c r="C3610" t="s">
        <v>12548</v>
      </c>
    </row>
    <row r="3611" spans="1:3">
      <c r="A3611" s="345" t="s">
        <v>2021</v>
      </c>
      <c r="B3611" s="332">
        <v>6.0077999999999996</v>
      </c>
      <c r="C3611" t="s">
        <v>12549</v>
      </c>
    </row>
    <row r="3612" spans="1:3">
      <c r="A3612" s="345" t="s">
        <v>8932</v>
      </c>
      <c r="B3612" s="332">
        <v>8.7524599999999992</v>
      </c>
      <c r="C3612" t="s">
        <v>12550</v>
      </c>
    </row>
    <row r="3613" spans="1:3">
      <c r="A3613" s="345" t="s">
        <v>2022</v>
      </c>
      <c r="B3613" s="332">
        <v>0.58604999999999996</v>
      </c>
      <c r="C3613" t="s">
        <v>18827</v>
      </c>
    </row>
    <row r="3614" spans="1:3">
      <c r="A3614" s="345" t="s">
        <v>8592</v>
      </c>
      <c r="B3614" s="332">
        <v>4.0644499999999999</v>
      </c>
      <c r="C3614" t="s">
        <v>12551</v>
      </c>
    </row>
    <row r="3615" spans="1:3">
      <c r="A3615" s="345" t="s">
        <v>8593</v>
      </c>
      <c r="B3615" s="332">
        <v>2.2706400000000002</v>
      </c>
      <c r="C3615" t="s">
        <v>12552</v>
      </c>
    </row>
    <row r="3616" spans="1:3">
      <c r="A3616" s="345" t="s">
        <v>8479</v>
      </c>
      <c r="B3616" s="332">
        <v>2.6807599999999998</v>
      </c>
      <c r="C3616" t="s">
        <v>12553</v>
      </c>
    </row>
    <row r="3617" spans="1:3">
      <c r="A3617" s="345" t="s">
        <v>2023</v>
      </c>
      <c r="B3617" s="332">
        <v>2.0433699999999999</v>
      </c>
      <c r="C3617" t="s">
        <v>12554</v>
      </c>
    </row>
    <row r="3618" spans="1:3">
      <c r="A3618" s="345" t="s">
        <v>2024</v>
      </c>
      <c r="B3618" s="332">
        <v>2.2853500000000002</v>
      </c>
      <c r="C3618" t="s">
        <v>12555</v>
      </c>
    </row>
    <row r="3619" spans="1:3">
      <c r="A3619" s="345" t="s">
        <v>2025</v>
      </c>
      <c r="B3619" s="332">
        <v>3.7236600000000002</v>
      </c>
      <c r="C3619" t="s">
        <v>18828</v>
      </c>
    </row>
    <row r="3620" spans="1:3">
      <c r="A3620" s="345" t="s">
        <v>2026</v>
      </c>
      <c r="B3620" s="332">
        <v>2.34335</v>
      </c>
      <c r="C3620" t="s">
        <v>12556</v>
      </c>
    </row>
    <row r="3621" spans="1:3">
      <c r="A3621" s="345" t="s">
        <v>2027</v>
      </c>
      <c r="B3621" s="332">
        <v>6.1931700000000003</v>
      </c>
      <c r="C3621" t="s">
        <v>12557</v>
      </c>
    </row>
    <row r="3622" spans="1:3">
      <c r="A3622" s="345" t="s">
        <v>8933</v>
      </c>
      <c r="B3622" s="332">
        <v>6.9171199999999997</v>
      </c>
      <c r="C3622" t="s">
        <v>12558</v>
      </c>
    </row>
    <row r="3623" spans="1:3">
      <c r="A3623" s="345" t="s">
        <v>8934</v>
      </c>
      <c r="B3623" s="332">
        <v>10.04177</v>
      </c>
      <c r="C3623" t="s">
        <v>12559</v>
      </c>
    </row>
    <row r="3624" spans="1:3">
      <c r="A3624" s="345" t="s">
        <v>2028</v>
      </c>
      <c r="B3624" s="332">
        <v>2.5507200000000001</v>
      </c>
      <c r="C3624" t="s">
        <v>12560</v>
      </c>
    </row>
    <row r="3625" spans="1:3">
      <c r="A3625" s="345" t="s">
        <v>18829</v>
      </c>
      <c r="B3625" s="332">
        <v>0</v>
      </c>
      <c r="C3625" t="s">
        <v>18830</v>
      </c>
    </row>
    <row r="3626" spans="1:3">
      <c r="A3626" s="345" t="s">
        <v>8131</v>
      </c>
      <c r="B3626" s="332">
        <v>3.0857399999999999</v>
      </c>
      <c r="C3626" t="s">
        <v>12561</v>
      </c>
    </row>
    <row r="3627" spans="1:3">
      <c r="A3627" s="345" t="s">
        <v>2029</v>
      </c>
      <c r="B3627" s="332">
        <v>11.068960000000001</v>
      </c>
      <c r="C3627" t="s">
        <v>12562</v>
      </c>
    </row>
    <row r="3628" spans="1:3">
      <c r="A3628" s="345" t="s">
        <v>2030</v>
      </c>
      <c r="B3628" s="332">
        <v>0.43853999999999999</v>
      </c>
      <c r="C3628" t="s">
        <v>12563</v>
      </c>
    </row>
    <row r="3629" spans="1:3">
      <c r="A3629" s="345" t="s">
        <v>2031</v>
      </c>
      <c r="B3629" s="332">
        <v>40.120600000000003</v>
      </c>
      <c r="C3629" t="s">
        <v>12564</v>
      </c>
    </row>
    <row r="3630" spans="1:3">
      <c r="A3630" s="345" t="s">
        <v>2032</v>
      </c>
      <c r="B3630" s="332">
        <v>36.6051</v>
      </c>
      <c r="C3630" t="s">
        <v>12565</v>
      </c>
    </row>
    <row r="3631" spans="1:3">
      <c r="A3631" s="345" t="s">
        <v>2033</v>
      </c>
      <c r="B3631" s="332">
        <v>36.6051</v>
      </c>
      <c r="C3631" t="s">
        <v>12566</v>
      </c>
    </row>
    <row r="3632" spans="1:3">
      <c r="A3632" s="345" t="s">
        <v>18831</v>
      </c>
      <c r="B3632" s="332">
        <v>9.9590399999999999</v>
      </c>
      <c r="C3632" t="s">
        <v>18832</v>
      </c>
    </row>
    <row r="3633" spans="1:3">
      <c r="A3633" s="345" t="s">
        <v>2034</v>
      </c>
      <c r="B3633" s="332">
        <v>13.0656</v>
      </c>
      <c r="C3633" t="s">
        <v>12567</v>
      </c>
    </row>
    <row r="3634" spans="1:3">
      <c r="A3634" s="345" t="s">
        <v>2035</v>
      </c>
      <c r="B3634" s="332">
        <v>2.2289699999999999</v>
      </c>
      <c r="C3634" t="s">
        <v>12568</v>
      </c>
    </row>
    <row r="3635" spans="1:3">
      <c r="A3635" s="345" t="s">
        <v>2036</v>
      </c>
      <c r="B3635" s="332">
        <v>21.399979999999999</v>
      </c>
      <c r="C3635" t="s">
        <v>12569</v>
      </c>
    </row>
    <row r="3636" spans="1:3">
      <c r="A3636" s="345" t="s">
        <v>8132</v>
      </c>
      <c r="B3636" s="332">
        <v>10.05443</v>
      </c>
      <c r="C3636" t="s">
        <v>12570</v>
      </c>
    </row>
    <row r="3637" spans="1:3">
      <c r="A3637" s="345" t="s">
        <v>8345</v>
      </c>
      <c r="B3637" s="332">
        <v>0</v>
      </c>
      <c r="C3637" t="s">
        <v>12571</v>
      </c>
    </row>
    <row r="3638" spans="1:3">
      <c r="A3638" s="345" t="s">
        <v>8346</v>
      </c>
      <c r="B3638" s="332">
        <v>0</v>
      </c>
      <c r="C3638" t="s">
        <v>12572</v>
      </c>
    </row>
    <row r="3639" spans="1:3">
      <c r="A3639" s="345" t="s">
        <v>8347</v>
      </c>
      <c r="B3639" s="332">
        <v>0</v>
      </c>
      <c r="C3639" t="s">
        <v>12573</v>
      </c>
    </row>
    <row r="3640" spans="1:3">
      <c r="A3640" s="345" t="s">
        <v>9906</v>
      </c>
      <c r="B3640" s="332">
        <v>0.61317999999999995</v>
      </c>
      <c r="C3640" t="s">
        <v>12479</v>
      </c>
    </row>
    <row r="3641" spans="1:3">
      <c r="A3641" s="345" t="s">
        <v>2037</v>
      </c>
      <c r="B3641" s="332">
        <v>6.0190000000000001</v>
      </c>
      <c r="C3641" t="s">
        <v>12574</v>
      </c>
    </row>
    <row r="3642" spans="1:3">
      <c r="A3642" s="345" t="s">
        <v>2038</v>
      </c>
      <c r="B3642" s="332">
        <v>2.79067</v>
      </c>
      <c r="C3642" t="s">
        <v>12575</v>
      </c>
    </row>
    <row r="3643" spans="1:3">
      <c r="A3643" s="345" t="s">
        <v>2039</v>
      </c>
      <c r="B3643" s="332">
        <v>6.0951199999999996</v>
      </c>
      <c r="C3643" t="s">
        <v>12576</v>
      </c>
    </row>
    <row r="3644" spans="1:3">
      <c r="A3644" s="345" t="s">
        <v>2040</v>
      </c>
      <c r="B3644" s="332">
        <v>6.6823800000000002</v>
      </c>
      <c r="C3644" t="s">
        <v>12577</v>
      </c>
    </row>
    <row r="3645" spans="1:3">
      <c r="A3645" s="345" t="s">
        <v>2041</v>
      </c>
      <c r="B3645" s="332">
        <v>1.8412500000000001</v>
      </c>
      <c r="C3645" t="s">
        <v>12578</v>
      </c>
    </row>
    <row r="3646" spans="1:3">
      <c r="A3646" s="345" t="s">
        <v>2042</v>
      </c>
      <c r="B3646" s="332">
        <v>2.3261799999999999</v>
      </c>
      <c r="C3646" t="s">
        <v>12579</v>
      </c>
    </row>
    <row r="3647" spans="1:3">
      <c r="A3647" s="345" t="s">
        <v>2043</v>
      </c>
      <c r="B3647" s="332">
        <v>6.5694600000000003</v>
      </c>
      <c r="C3647" t="s">
        <v>12580</v>
      </c>
    </row>
    <row r="3648" spans="1:3">
      <c r="A3648" s="345" t="s">
        <v>2044</v>
      </c>
      <c r="B3648" s="332">
        <v>7.0969499999999996</v>
      </c>
      <c r="C3648" t="s">
        <v>12581</v>
      </c>
    </row>
    <row r="3649" spans="1:3">
      <c r="A3649" s="345" t="s">
        <v>2045</v>
      </c>
      <c r="B3649" s="332">
        <v>3.3012700000000001</v>
      </c>
      <c r="C3649" t="s">
        <v>12582</v>
      </c>
    </row>
    <row r="3650" spans="1:3">
      <c r="A3650" s="345" t="s">
        <v>2046</v>
      </c>
      <c r="B3650" s="332">
        <v>6.5694600000000003</v>
      </c>
      <c r="C3650" t="s">
        <v>12583</v>
      </c>
    </row>
    <row r="3651" spans="1:3">
      <c r="A3651" s="345" t="s">
        <v>2047</v>
      </c>
      <c r="B3651" s="332">
        <v>6.7551399999999999</v>
      </c>
      <c r="C3651" t="s">
        <v>12584</v>
      </c>
    </row>
    <row r="3652" spans="1:3">
      <c r="A3652" s="345" t="s">
        <v>8594</v>
      </c>
      <c r="B3652" s="332">
        <v>1.5746100000000001</v>
      </c>
      <c r="C3652" t="s">
        <v>12585</v>
      </c>
    </row>
    <row r="3653" spans="1:3">
      <c r="A3653" s="345" t="s">
        <v>2048</v>
      </c>
      <c r="B3653" s="332">
        <v>4.9238</v>
      </c>
      <c r="C3653" t="s">
        <v>12586</v>
      </c>
    </row>
    <row r="3654" spans="1:3">
      <c r="A3654" s="345" t="s">
        <v>2049</v>
      </c>
      <c r="B3654" s="332">
        <v>1.4556100000000001</v>
      </c>
      <c r="C3654" t="s">
        <v>12587</v>
      </c>
    </row>
    <row r="3655" spans="1:3">
      <c r="A3655" s="345" t="s">
        <v>2050</v>
      </c>
      <c r="B3655" s="332">
        <v>6.1548699999999998</v>
      </c>
      <c r="C3655" t="s">
        <v>12588</v>
      </c>
    </row>
    <row r="3656" spans="1:3">
      <c r="A3656" s="345" t="s">
        <v>2051</v>
      </c>
      <c r="B3656" s="332">
        <v>27.53819</v>
      </c>
      <c r="C3656" t="s">
        <v>12589</v>
      </c>
    </row>
    <row r="3657" spans="1:3">
      <c r="A3657" s="345" t="s">
        <v>7786</v>
      </c>
      <c r="B3657" s="332">
        <v>2.6552199999999999</v>
      </c>
      <c r="C3657" t="s">
        <v>12590</v>
      </c>
    </row>
    <row r="3658" spans="1:3">
      <c r="A3658" s="345" t="s">
        <v>7787</v>
      </c>
      <c r="B3658" s="332">
        <v>9.5393799999999995</v>
      </c>
      <c r="C3658" t="s">
        <v>12591</v>
      </c>
    </row>
    <row r="3659" spans="1:3">
      <c r="A3659" s="345" t="s">
        <v>2052</v>
      </c>
      <c r="B3659" s="332">
        <v>47.67362</v>
      </c>
      <c r="C3659" t="s">
        <v>12592</v>
      </c>
    </row>
    <row r="3660" spans="1:3">
      <c r="A3660" s="345" t="s">
        <v>2053</v>
      </c>
      <c r="B3660" s="332">
        <v>47.67362</v>
      </c>
      <c r="C3660" t="s">
        <v>12593</v>
      </c>
    </row>
    <row r="3661" spans="1:3">
      <c r="A3661" s="345" t="s">
        <v>2054</v>
      </c>
      <c r="B3661" s="332">
        <v>1.9789300000000001</v>
      </c>
      <c r="C3661" t="s">
        <v>12594</v>
      </c>
    </row>
    <row r="3662" spans="1:3">
      <c r="A3662" s="345" t="s">
        <v>2055</v>
      </c>
      <c r="B3662" s="332">
        <v>17.408429999999999</v>
      </c>
      <c r="C3662" t="s">
        <v>12595</v>
      </c>
    </row>
    <row r="3663" spans="1:3">
      <c r="A3663" s="345" t="s">
        <v>8348</v>
      </c>
      <c r="B3663" s="332">
        <v>0</v>
      </c>
      <c r="C3663" t="s">
        <v>12596</v>
      </c>
    </row>
    <row r="3664" spans="1:3">
      <c r="A3664" s="345" t="s">
        <v>2056</v>
      </c>
      <c r="B3664" s="332">
        <v>5.7800500000000001</v>
      </c>
      <c r="C3664" t="s">
        <v>18833</v>
      </c>
    </row>
    <row r="3665" spans="1:3">
      <c r="A3665" s="345" t="s">
        <v>8349</v>
      </c>
      <c r="B3665" s="332">
        <v>0</v>
      </c>
      <c r="C3665" t="s">
        <v>12597</v>
      </c>
    </row>
    <row r="3666" spans="1:3">
      <c r="A3666" s="345" t="s">
        <v>9429</v>
      </c>
      <c r="B3666" s="332">
        <v>7.7878600000000002</v>
      </c>
      <c r="C3666" t="s">
        <v>12598</v>
      </c>
    </row>
    <row r="3667" spans="1:3">
      <c r="A3667" s="345" t="s">
        <v>9430</v>
      </c>
      <c r="B3667" s="332">
        <v>5.0468099999999998</v>
      </c>
      <c r="C3667" t="s">
        <v>12598</v>
      </c>
    </row>
    <row r="3668" spans="1:3">
      <c r="A3668" s="345" t="s">
        <v>2057</v>
      </c>
      <c r="B3668" s="332">
        <v>15.587300000000001</v>
      </c>
      <c r="C3668" t="s">
        <v>12599</v>
      </c>
    </row>
    <row r="3669" spans="1:3">
      <c r="A3669" s="345" t="s">
        <v>2058</v>
      </c>
      <c r="B3669" s="332">
        <v>20.918679999999998</v>
      </c>
      <c r="C3669" t="s">
        <v>12600</v>
      </c>
    </row>
    <row r="3670" spans="1:3">
      <c r="A3670" s="345" t="s">
        <v>2059</v>
      </c>
      <c r="B3670" s="332">
        <v>12.904439999999999</v>
      </c>
      <c r="C3670" t="s">
        <v>18834</v>
      </c>
    </row>
    <row r="3671" spans="1:3">
      <c r="A3671" s="345" t="s">
        <v>2060</v>
      </c>
      <c r="B3671" s="332">
        <v>12.522399999999999</v>
      </c>
      <c r="C3671" t="s">
        <v>18835</v>
      </c>
    </row>
    <row r="3672" spans="1:3">
      <c r="A3672" s="345" t="s">
        <v>2061</v>
      </c>
      <c r="B3672" s="332">
        <v>12.21499</v>
      </c>
      <c r="C3672" t="s">
        <v>18835</v>
      </c>
    </row>
    <row r="3673" spans="1:3">
      <c r="A3673" s="345" t="s">
        <v>2062</v>
      </c>
      <c r="B3673" s="332">
        <v>12.6027</v>
      </c>
      <c r="C3673" t="s">
        <v>12601</v>
      </c>
    </row>
    <row r="3674" spans="1:3">
      <c r="A3674" s="345" t="s">
        <v>2063</v>
      </c>
      <c r="B3674" s="332">
        <v>12.6027</v>
      </c>
      <c r="C3674" t="s">
        <v>12602</v>
      </c>
    </row>
    <row r="3675" spans="1:3">
      <c r="A3675" s="345" t="s">
        <v>18836</v>
      </c>
      <c r="B3675" s="332">
        <v>28.275110000000002</v>
      </c>
      <c r="C3675" t="s">
        <v>18837</v>
      </c>
    </row>
    <row r="3676" spans="1:3">
      <c r="A3676" s="345" t="s">
        <v>18838</v>
      </c>
      <c r="B3676" s="332">
        <v>28.275110000000002</v>
      </c>
      <c r="C3676" t="s">
        <v>18839</v>
      </c>
    </row>
    <row r="3677" spans="1:3">
      <c r="A3677" s="345" t="s">
        <v>2064</v>
      </c>
      <c r="B3677" s="332">
        <v>7.3122199999999999</v>
      </c>
      <c r="C3677" t="s">
        <v>12603</v>
      </c>
    </row>
    <row r="3678" spans="1:3">
      <c r="A3678" s="345" t="s">
        <v>2065</v>
      </c>
      <c r="B3678" s="332">
        <v>0.10682</v>
      </c>
      <c r="C3678" t="s">
        <v>12604</v>
      </c>
    </row>
    <row r="3679" spans="1:3">
      <c r="A3679" s="345" t="s">
        <v>8350</v>
      </c>
      <c r="B3679" s="332">
        <v>0</v>
      </c>
      <c r="C3679" t="s">
        <v>12605</v>
      </c>
    </row>
    <row r="3680" spans="1:3">
      <c r="A3680" s="345" t="s">
        <v>18840</v>
      </c>
      <c r="B3680" s="332">
        <v>0</v>
      </c>
      <c r="C3680" t="s">
        <v>18841</v>
      </c>
    </row>
    <row r="3681" spans="1:3">
      <c r="A3681" s="345" t="s">
        <v>9907</v>
      </c>
      <c r="B3681" s="332">
        <v>0.61317999999999995</v>
      </c>
      <c r="C3681" t="s">
        <v>12479</v>
      </c>
    </row>
    <row r="3682" spans="1:3">
      <c r="A3682" s="345" t="s">
        <v>2066</v>
      </c>
      <c r="B3682" s="332">
        <v>3.9384299999999999</v>
      </c>
      <c r="C3682" t="s">
        <v>12606</v>
      </c>
    </row>
    <row r="3683" spans="1:3">
      <c r="A3683" s="345" t="s">
        <v>8351</v>
      </c>
      <c r="B3683" s="332">
        <v>0</v>
      </c>
      <c r="C3683" t="s">
        <v>12607</v>
      </c>
    </row>
    <row r="3684" spans="1:3">
      <c r="A3684" s="345" t="s">
        <v>2067</v>
      </c>
      <c r="B3684" s="332">
        <v>0.10682</v>
      </c>
      <c r="C3684" t="s">
        <v>12608</v>
      </c>
    </row>
    <row r="3685" spans="1:3">
      <c r="A3685" s="345" t="s">
        <v>2068</v>
      </c>
      <c r="B3685" s="332">
        <v>9.1113199999999992</v>
      </c>
      <c r="C3685" t="s">
        <v>12609</v>
      </c>
    </row>
    <row r="3686" spans="1:3">
      <c r="A3686" s="345" t="s">
        <v>7788</v>
      </c>
      <c r="B3686" s="332">
        <v>9.1436499999999992</v>
      </c>
      <c r="C3686" t="s">
        <v>12610</v>
      </c>
    </row>
    <row r="3687" spans="1:3">
      <c r="A3687" s="345" t="s">
        <v>2069</v>
      </c>
      <c r="B3687" s="332">
        <v>37.515549999999998</v>
      </c>
      <c r="C3687" t="s">
        <v>12611</v>
      </c>
    </row>
    <row r="3688" spans="1:3">
      <c r="A3688" s="345" t="s">
        <v>8595</v>
      </c>
      <c r="B3688" s="332">
        <v>2.4989300000000001</v>
      </c>
      <c r="C3688" t="s">
        <v>18842</v>
      </c>
    </row>
    <row r="3689" spans="1:3">
      <c r="A3689" s="345" t="s">
        <v>8596</v>
      </c>
      <c r="B3689" s="332">
        <v>10.377840000000001</v>
      </c>
      <c r="C3689" t="s">
        <v>12612</v>
      </c>
    </row>
    <row r="3690" spans="1:3">
      <c r="A3690" s="345" t="s">
        <v>6971</v>
      </c>
      <c r="B3690" s="332">
        <v>10.28084</v>
      </c>
      <c r="C3690" t="s">
        <v>12613</v>
      </c>
    </row>
    <row r="3691" spans="1:3">
      <c r="A3691" s="345" t="s">
        <v>8597</v>
      </c>
      <c r="B3691" s="332">
        <v>10.6113</v>
      </c>
      <c r="C3691" t="s">
        <v>18843</v>
      </c>
    </row>
    <row r="3692" spans="1:3">
      <c r="A3692" s="345" t="s">
        <v>8352</v>
      </c>
      <c r="B3692" s="332">
        <v>0</v>
      </c>
      <c r="C3692" t="s">
        <v>12614</v>
      </c>
    </row>
    <row r="3693" spans="1:3">
      <c r="A3693" s="345" t="s">
        <v>7514</v>
      </c>
      <c r="B3693" s="332">
        <v>0</v>
      </c>
      <c r="C3693" t="s">
        <v>12615</v>
      </c>
    </row>
    <row r="3694" spans="1:3">
      <c r="A3694" s="345" t="s">
        <v>7789</v>
      </c>
      <c r="B3694" s="332">
        <v>5.2701599999999997</v>
      </c>
      <c r="C3694" t="s">
        <v>18844</v>
      </c>
    </row>
    <row r="3695" spans="1:3">
      <c r="A3695" s="345" t="s">
        <v>8480</v>
      </c>
      <c r="B3695" s="332">
        <v>2.9665300000000001</v>
      </c>
      <c r="C3695" t="s">
        <v>18845</v>
      </c>
    </row>
    <row r="3696" spans="1:3">
      <c r="A3696" s="345" t="s">
        <v>9908</v>
      </c>
      <c r="B3696" s="332">
        <v>2.3991899999999999</v>
      </c>
      <c r="C3696" t="s">
        <v>12616</v>
      </c>
    </row>
    <row r="3697" spans="1:3">
      <c r="A3697" s="345" t="s">
        <v>8598</v>
      </c>
      <c r="B3697" s="332">
        <v>3.0465599999999999</v>
      </c>
      <c r="C3697" t="s">
        <v>18846</v>
      </c>
    </row>
    <row r="3698" spans="1:3">
      <c r="A3698" s="345" t="s">
        <v>2070</v>
      </c>
      <c r="B3698" s="332">
        <v>6.0640400000000003</v>
      </c>
      <c r="C3698" t="s">
        <v>12617</v>
      </c>
    </row>
    <row r="3699" spans="1:3">
      <c r="A3699" s="345" t="s">
        <v>9156</v>
      </c>
      <c r="B3699" s="332">
        <v>5.26614</v>
      </c>
      <c r="C3699" t="s">
        <v>12618</v>
      </c>
    </row>
    <row r="3700" spans="1:3">
      <c r="A3700" s="345" t="s">
        <v>9158</v>
      </c>
      <c r="B3700" s="332">
        <v>2.9837899999999999</v>
      </c>
      <c r="C3700" t="s">
        <v>12619</v>
      </c>
    </row>
    <row r="3701" spans="1:3">
      <c r="A3701" s="345" t="s">
        <v>9155</v>
      </c>
      <c r="B3701" s="332">
        <v>5.26614</v>
      </c>
      <c r="C3701" t="s">
        <v>12620</v>
      </c>
    </row>
    <row r="3702" spans="1:3">
      <c r="A3702" s="345" t="s">
        <v>9153</v>
      </c>
      <c r="B3702" s="332">
        <v>6.1700499999999998</v>
      </c>
      <c r="C3702" t="s">
        <v>12621</v>
      </c>
    </row>
    <row r="3703" spans="1:3">
      <c r="A3703" s="345" t="s">
        <v>9157</v>
      </c>
      <c r="B3703" s="332">
        <v>5.26614</v>
      </c>
      <c r="C3703" t="s">
        <v>12622</v>
      </c>
    </row>
    <row r="3704" spans="1:3">
      <c r="A3704" s="345" t="s">
        <v>9154</v>
      </c>
      <c r="B3704" s="332">
        <v>2.73346</v>
      </c>
      <c r="C3704" t="s">
        <v>12623</v>
      </c>
    </row>
    <row r="3705" spans="1:3">
      <c r="A3705" s="345" t="s">
        <v>9909</v>
      </c>
      <c r="B3705" s="332">
        <v>0</v>
      </c>
      <c r="C3705" t="s">
        <v>12624</v>
      </c>
    </row>
    <row r="3706" spans="1:3">
      <c r="A3706" s="345" t="s">
        <v>2071</v>
      </c>
      <c r="B3706" s="332">
        <v>88.709819999999993</v>
      </c>
      <c r="C3706" t="s">
        <v>12625</v>
      </c>
    </row>
    <row r="3707" spans="1:3">
      <c r="A3707" s="345" t="s">
        <v>6878</v>
      </c>
      <c r="B3707" s="332">
        <v>24.470020000000002</v>
      </c>
      <c r="C3707" t="s">
        <v>12626</v>
      </c>
    </row>
    <row r="3708" spans="1:3">
      <c r="A3708" s="345" t="s">
        <v>2072</v>
      </c>
      <c r="B3708" s="332">
        <v>37.600720000000003</v>
      </c>
      <c r="C3708" t="s">
        <v>12627</v>
      </c>
    </row>
    <row r="3709" spans="1:3">
      <c r="A3709" s="345" t="s">
        <v>2073</v>
      </c>
      <c r="B3709" s="332">
        <v>46.861879999999999</v>
      </c>
      <c r="C3709" t="s">
        <v>12628</v>
      </c>
    </row>
    <row r="3710" spans="1:3">
      <c r="A3710" s="345" t="s">
        <v>2074</v>
      </c>
      <c r="B3710" s="332">
        <v>100.44286</v>
      </c>
      <c r="C3710" t="s">
        <v>12629</v>
      </c>
    </row>
    <row r="3711" spans="1:3">
      <c r="A3711" s="345" t="s">
        <v>2075</v>
      </c>
      <c r="B3711" s="332">
        <v>22.73443</v>
      </c>
      <c r="C3711" t="s">
        <v>12630</v>
      </c>
    </row>
    <row r="3712" spans="1:3">
      <c r="A3712" s="345" t="s">
        <v>2076</v>
      </c>
      <c r="B3712" s="332">
        <v>50.579839999999997</v>
      </c>
      <c r="C3712" t="s">
        <v>12631</v>
      </c>
    </row>
    <row r="3713" spans="1:3">
      <c r="A3713" s="345" t="s">
        <v>2077</v>
      </c>
      <c r="B3713" s="332">
        <v>44.118720000000003</v>
      </c>
      <c r="C3713" t="s">
        <v>18847</v>
      </c>
    </row>
    <row r="3714" spans="1:3">
      <c r="A3714" s="345" t="s">
        <v>2078</v>
      </c>
      <c r="B3714" s="332">
        <v>44.118720000000003</v>
      </c>
      <c r="C3714" t="s">
        <v>12632</v>
      </c>
    </row>
    <row r="3715" spans="1:3">
      <c r="A3715" s="345" t="s">
        <v>2079</v>
      </c>
      <c r="B3715" s="332">
        <v>65.796469999999999</v>
      </c>
      <c r="C3715" t="s">
        <v>12630</v>
      </c>
    </row>
    <row r="3716" spans="1:3">
      <c r="A3716" s="345" t="s">
        <v>7191</v>
      </c>
      <c r="B3716" s="332">
        <v>276.42881</v>
      </c>
      <c r="C3716" t="s">
        <v>12633</v>
      </c>
    </row>
    <row r="3717" spans="1:3">
      <c r="A3717" s="345" t="s">
        <v>18848</v>
      </c>
      <c r="B3717" s="332">
        <v>143.76073</v>
      </c>
      <c r="C3717" t="s">
        <v>18849</v>
      </c>
    </row>
    <row r="3718" spans="1:3">
      <c r="A3718" s="345" t="s">
        <v>18850</v>
      </c>
      <c r="B3718" s="332">
        <v>143.76073</v>
      </c>
      <c r="C3718" t="s">
        <v>18849</v>
      </c>
    </row>
    <row r="3719" spans="1:3">
      <c r="A3719" s="345" t="s">
        <v>8935</v>
      </c>
      <c r="B3719" s="332">
        <v>405.35725000000002</v>
      </c>
      <c r="C3719" t="s">
        <v>18851</v>
      </c>
    </row>
    <row r="3720" spans="1:3">
      <c r="A3720" s="345" t="s">
        <v>8936</v>
      </c>
      <c r="B3720" s="332">
        <v>210.87690000000001</v>
      </c>
      <c r="C3720" t="s">
        <v>12634</v>
      </c>
    </row>
    <row r="3721" spans="1:3">
      <c r="A3721" s="345" t="s">
        <v>2080</v>
      </c>
      <c r="B3721" s="332">
        <v>115.11633</v>
      </c>
      <c r="C3721" t="s">
        <v>18852</v>
      </c>
    </row>
    <row r="3722" spans="1:3">
      <c r="A3722" s="345" t="s">
        <v>2081</v>
      </c>
      <c r="B3722" s="332">
        <v>96.933869999999999</v>
      </c>
      <c r="C3722" t="s">
        <v>12635</v>
      </c>
    </row>
    <row r="3723" spans="1:3">
      <c r="A3723" s="345" t="s">
        <v>2082</v>
      </c>
      <c r="B3723" s="332">
        <v>96.933869999999999</v>
      </c>
      <c r="C3723" t="s">
        <v>12636</v>
      </c>
    </row>
    <row r="3724" spans="1:3">
      <c r="A3724" s="345" t="s">
        <v>2083</v>
      </c>
      <c r="B3724" s="332">
        <v>99.862830000000002</v>
      </c>
      <c r="C3724" t="s">
        <v>12637</v>
      </c>
    </row>
    <row r="3725" spans="1:3">
      <c r="A3725" s="345" t="s">
        <v>2084</v>
      </c>
      <c r="B3725" s="332">
        <v>114.06708</v>
      </c>
      <c r="C3725" t="s">
        <v>12638</v>
      </c>
    </row>
    <row r="3726" spans="1:3">
      <c r="A3726" s="345" t="s">
        <v>2085</v>
      </c>
      <c r="B3726" s="332">
        <v>123.29422</v>
      </c>
      <c r="C3726" t="s">
        <v>12639</v>
      </c>
    </row>
    <row r="3727" spans="1:3">
      <c r="A3727" s="345" t="s">
        <v>2086</v>
      </c>
      <c r="B3727" s="332">
        <v>131.47137000000001</v>
      </c>
      <c r="C3727" t="s">
        <v>12640</v>
      </c>
    </row>
    <row r="3728" spans="1:3">
      <c r="A3728" s="345" t="s">
        <v>18853</v>
      </c>
      <c r="B3728" s="332">
        <v>12.11016</v>
      </c>
      <c r="C3728" t="s">
        <v>18854</v>
      </c>
    </row>
    <row r="3729" spans="1:3">
      <c r="A3729" s="345" t="s">
        <v>18855</v>
      </c>
      <c r="B3729" s="332">
        <v>12.11016</v>
      </c>
      <c r="C3729" t="s">
        <v>18856</v>
      </c>
    </row>
    <row r="3730" spans="1:3">
      <c r="A3730" s="345" t="s">
        <v>2087</v>
      </c>
      <c r="B3730" s="332">
        <v>92.153329999999997</v>
      </c>
      <c r="C3730" t="s">
        <v>12641</v>
      </c>
    </row>
    <row r="3731" spans="1:3">
      <c r="A3731" s="345" t="s">
        <v>2088</v>
      </c>
      <c r="B3731" s="332">
        <v>106.2988</v>
      </c>
      <c r="C3731" t="s">
        <v>12642</v>
      </c>
    </row>
    <row r="3732" spans="1:3">
      <c r="A3732" s="345" t="s">
        <v>2089</v>
      </c>
      <c r="B3732" s="332">
        <v>116.30369</v>
      </c>
      <c r="C3732" t="s">
        <v>12643</v>
      </c>
    </row>
    <row r="3733" spans="1:3">
      <c r="A3733" s="345" t="s">
        <v>2090</v>
      </c>
      <c r="B3733" s="332">
        <v>456.36430000000001</v>
      </c>
      <c r="C3733" t="s">
        <v>12644</v>
      </c>
    </row>
    <row r="3734" spans="1:3">
      <c r="A3734" s="345" t="s">
        <v>8937</v>
      </c>
      <c r="B3734" s="332">
        <v>108.15841</v>
      </c>
      <c r="C3734" t="s">
        <v>12645</v>
      </c>
    </row>
    <row r="3735" spans="1:3">
      <c r="A3735" s="345" t="s">
        <v>2091</v>
      </c>
      <c r="B3735" s="332">
        <v>0.57254000000000005</v>
      </c>
      <c r="C3735" t="s">
        <v>12646</v>
      </c>
    </row>
    <row r="3736" spans="1:3">
      <c r="A3736" s="345" t="s">
        <v>8938</v>
      </c>
      <c r="B3736" s="332">
        <v>56.953249999999997</v>
      </c>
      <c r="C3736" t="s">
        <v>12647</v>
      </c>
    </row>
    <row r="3737" spans="1:3">
      <c r="A3737" s="345" t="s">
        <v>18857</v>
      </c>
      <c r="B3737" s="332">
        <v>53.206330000000001</v>
      </c>
      <c r="C3737" t="s">
        <v>18858</v>
      </c>
    </row>
    <row r="3738" spans="1:3">
      <c r="A3738" s="345" t="s">
        <v>18859</v>
      </c>
      <c r="B3738" s="332">
        <v>53.206330000000001</v>
      </c>
      <c r="C3738" t="s">
        <v>18860</v>
      </c>
    </row>
    <row r="3739" spans="1:3">
      <c r="A3739" s="345" t="s">
        <v>18861</v>
      </c>
      <c r="B3739" s="332">
        <v>0</v>
      </c>
      <c r="C3739" t="s">
        <v>18862</v>
      </c>
    </row>
    <row r="3740" spans="1:3">
      <c r="A3740" s="345" t="s">
        <v>18863</v>
      </c>
      <c r="B3740" s="332">
        <v>0</v>
      </c>
      <c r="C3740" t="s">
        <v>12651</v>
      </c>
    </row>
    <row r="3741" spans="1:3">
      <c r="A3741" s="345" t="s">
        <v>6879</v>
      </c>
      <c r="B3741" s="332">
        <v>47.006970000000003</v>
      </c>
      <c r="C3741" t="s">
        <v>12648</v>
      </c>
    </row>
    <row r="3742" spans="1:3">
      <c r="A3742" s="345" t="s">
        <v>6880</v>
      </c>
      <c r="B3742" s="332">
        <v>47.006970000000003</v>
      </c>
      <c r="C3742" t="s">
        <v>12649</v>
      </c>
    </row>
    <row r="3743" spans="1:3">
      <c r="A3743" s="345" t="s">
        <v>6881</v>
      </c>
      <c r="B3743" s="332">
        <v>175.16165000000001</v>
      </c>
      <c r="C3743" t="s">
        <v>12650</v>
      </c>
    </row>
    <row r="3744" spans="1:3">
      <c r="A3744" s="345" t="s">
        <v>2092</v>
      </c>
      <c r="B3744" s="332">
        <v>175.16166999999999</v>
      </c>
      <c r="C3744" t="s">
        <v>12651</v>
      </c>
    </row>
    <row r="3745" spans="1:3">
      <c r="A3745" s="345" t="s">
        <v>18864</v>
      </c>
      <c r="B3745" s="332">
        <v>52.81664</v>
      </c>
      <c r="C3745" t="s">
        <v>12651</v>
      </c>
    </row>
    <row r="3746" spans="1:3">
      <c r="A3746" s="345" t="s">
        <v>2093</v>
      </c>
      <c r="B3746" s="332">
        <v>194.80297999999999</v>
      </c>
      <c r="C3746" t="s">
        <v>12652</v>
      </c>
    </row>
    <row r="3747" spans="1:3">
      <c r="A3747" s="345" t="s">
        <v>2094</v>
      </c>
      <c r="B3747" s="332">
        <v>161.81677999999999</v>
      </c>
      <c r="C3747" t="s">
        <v>12653</v>
      </c>
    </row>
    <row r="3748" spans="1:3">
      <c r="A3748" s="345" t="s">
        <v>8133</v>
      </c>
      <c r="B3748" s="332">
        <v>191.79871</v>
      </c>
      <c r="C3748" t="s">
        <v>12654</v>
      </c>
    </row>
    <row r="3749" spans="1:3">
      <c r="A3749" s="345" t="s">
        <v>8134</v>
      </c>
      <c r="B3749" s="332">
        <v>191.79871</v>
      </c>
      <c r="C3749" t="s">
        <v>12655</v>
      </c>
    </row>
    <row r="3750" spans="1:3">
      <c r="A3750" s="345" t="s">
        <v>8135</v>
      </c>
      <c r="B3750" s="332">
        <v>191.79871</v>
      </c>
      <c r="C3750" t="s">
        <v>12656</v>
      </c>
    </row>
    <row r="3751" spans="1:3">
      <c r="A3751" s="345" t="s">
        <v>2095</v>
      </c>
      <c r="B3751" s="332">
        <v>27.461269999999999</v>
      </c>
      <c r="C3751" t="s">
        <v>12657</v>
      </c>
    </row>
    <row r="3752" spans="1:3">
      <c r="A3752" s="345" t="s">
        <v>2096</v>
      </c>
      <c r="B3752" s="332">
        <v>62.11159</v>
      </c>
      <c r="C3752" t="s">
        <v>12658</v>
      </c>
    </row>
    <row r="3753" spans="1:3">
      <c r="A3753" s="345" t="s">
        <v>2097</v>
      </c>
      <c r="B3753" s="332">
        <v>49.204419999999999</v>
      </c>
      <c r="C3753" t="s">
        <v>12659</v>
      </c>
    </row>
    <row r="3754" spans="1:3">
      <c r="A3754" s="345" t="s">
        <v>2098</v>
      </c>
      <c r="B3754" s="332">
        <v>13.02577</v>
      </c>
      <c r="C3754" t="s">
        <v>12660</v>
      </c>
    </row>
    <row r="3755" spans="1:3">
      <c r="A3755" s="345" t="s">
        <v>2099</v>
      </c>
      <c r="B3755" s="332">
        <v>8.3278800000000004</v>
      </c>
      <c r="C3755" t="s">
        <v>12661</v>
      </c>
    </row>
    <row r="3756" spans="1:3">
      <c r="A3756" s="345" t="s">
        <v>2100</v>
      </c>
      <c r="B3756" s="332">
        <v>8.8365899999999993</v>
      </c>
      <c r="C3756" t="s">
        <v>18865</v>
      </c>
    </row>
    <row r="3757" spans="1:3">
      <c r="A3757" s="345" t="s">
        <v>2101</v>
      </c>
      <c r="B3757" s="332">
        <v>18.329049999999999</v>
      </c>
      <c r="C3757" t="s">
        <v>18866</v>
      </c>
    </row>
    <row r="3758" spans="1:3">
      <c r="A3758" s="345" t="s">
        <v>2102</v>
      </c>
      <c r="B3758" s="332">
        <v>19.036860000000001</v>
      </c>
      <c r="C3758" t="s">
        <v>12662</v>
      </c>
    </row>
    <row r="3759" spans="1:3">
      <c r="A3759" s="345" t="s">
        <v>2103</v>
      </c>
      <c r="B3759" s="332">
        <v>19.10594</v>
      </c>
      <c r="C3759" t="s">
        <v>12663</v>
      </c>
    </row>
    <row r="3760" spans="1:3">
      <c r="A3760" s="345" t="s">
        <v>2104</v>
      </c>
      <c r="B3760" s="332">
        <v>25.22156</v>
      </c>
      <c r="C3760" t="s">
        <v>12664</v>
      </c>
    </row>
    <row r="3761" spans="1:3">
      <c r="A3761" s="345" t="s">
        <v>2105</v>
      </c>
      <c r="B3761" s="332">
        <v>16.771129999999999</v>
      </c>
      <c r="C3761" t="s">
        <v>12665</v>
      </c>
    </row>
    <row r="3762" spans="1:3">
      <c r="A3762" s="345" t="s">
        <v>8136</v>
      </c>
      <c r="B3762" s="332">
        <v>364.18540000000002</v>
      </c>
      <c r="C3762" t="s">
        <v>12666</v>
      </c>
    </row>
    <row r="3763" spans="1:3">
      <c r="A3763" s="345" t="s">
        <v>8137</v>
      </c>
      <c r="B3763" s="332">
        <v>364.18540000000002</v>
      </c>
      <c r="C3763" t="s">
        <v>12667</v>
      </c>
    </row>
    <row r="3764" spans="1:3">
      <c r="A3764" s="345" t="s">
        <v>2106</v>
      </c>
      <c r="B3764" s="332">
        <v>266.39798999999999</v>
      </c>
      <c r="C3764" t="s">
        <v>12668</v>
      </c>
    </row>
    <row r="3765" spans="1:3">
      <c r="A3765" s="345" t="s">
        <v>2107</v>
      </c>
      <c r="B3765" s="332">
        <v>907.09178999999995</v>
      </c>
      <c r="C3765" t="s">
        <v>12669</v>
      </c>
    </row>
    <row r="3766" spans="1:3">
      <c r="A3766" s="345" t="s">
        <v>2108</v>
      </c>
      <c r="B3766" s="332">
        <v>907.09178999999995</v>
      </c>
      <c r="C3766" t="s">
        <v>12670</v>
      </c>
    </row>
    <row r="3767" spans="1:3">
      <c r="A3767" s="345" t="s">
        <v>2109</v>
      </c>
      <c r="B3767" s="332">
        <v>907.09178999999995</v>
      </c>
      <c r="C3767" t="s">
        <v>12671</v>
      </c>
    </row>
    <row r="3768" spans="1:3">
      <c r="A3768" s="345" t="s">
        <v>2110</v>
      </c>
      <c r="B3768" s="332">
        <v>907.09178999999995</v>
      </c>
      <c r="C3768" t="s">
        <v>12672</v>
      </c>
    </row>
    <row r="3769" spans="1:3">
      <c r="A3769" s="345" t="s">
        <v>9910</v>
      </c>
      <c r="B3769" s="332">
        <v>238.29606999999999</v>
      </c>
      <c r="C3769" t="s">
        <v>12673</v>
      </c>
    </row>
    <row r="3770" spans="1:3">
      <c r="A3770" s="345" t="s">
        <v>2111</v>
      </c>
      <c r="B3770" s="332">
        <v>670.49346000000003</v>
      </c>
      <c r="C3770" t="s">
        <v>12674</v>
      </c>
    </row>
    <row r="3771" spans="1:3">
      <c r="A3771" s="345" t="s">
        <v>2112</v>
      </c>
      <c r="B3771" s="332">
        <v>795.92858999999999</v>
      </c>
      <c r="C3771" t="s">
        <v>12675</v>
      </c>
    </row>
    <row r="3772" spans="1:3">
      <c r="A3772" s="345" t="s">
        <v>2113</v>
      </c>
      <c r="B3772" s="332">
        <v>904.61519999999996</v>
      </c>
      <c r="C3772" t="s">
        <v>12676</v>
      </c>
    </row>
    <row r="3773" spans="1:3">
      <c r="A3773" s="345" t="s">
        <v>2114</v>
      </c>
      <c r="B3773" s="332">
        <v>670.49346000000003</v>
      </c>
      <c r="C3773" t="s">
        <v>12677</v>
      </c>
    </row>
    <row r="3774" spans="1:3">
      <c r="A3774" s="345" t="s">
        <v>2115</v>
      </c>
      <c r="B3774" s="332">
        <v>904.61519999999996</v>
      </c>
      <c r="C3774" t="s">
        <v>12678</v>
      </c>
    </row>
    <row r="3775" spans="1:3">
      <c r="A3775" s="345" t="s">
        <v>2116</v>
      </c>
      <c r="B3775" s="332">
        <v>795.92858999999999</v>
      </c>
      <c r="C3775" t="s">
        <v>12677</v>
      </c>
    </row>
    <row r="3776" spans="1:3">
      <c r="A3776" s="345" t="s">
        <v>2117</v>
      </c>
      <c r="B3776" s="332">
        <v>904.61519999999996</v>
      </c>
      <c r="C3776" t="s">
        <v>12679</v>
      </c>
    </row>
    <row r="3777" spans="1:3">
      <c r="A3777" s="345" t="s">
        <v>2118</v>
      </c>
      <c r="B3777" s="332">
        <v>210.98747</v>
      </c>
      <c r="C3777" t="s">
        <v>12680</v>
      </c>
    </row>
    <row r="3778" spans="1:3">
      <c r="A3778" s="345" t="s">
        <v>8138</v>
      </c>
      <c r="B3778" s="332">
        <v>232.91172</v>
      </c>
      <c r="C3778" t="s">
        <v>12681</v>
      </c>
    </row>
    <row r="3779" spans="1:3">
      <c r="A3779" s="345" t="s">
        <v>8139</v>
      </c>
      <c r="B3779" s="332">
        <v>232.91172</v>
      </c>
      <c r="C3779" t="s">
        <v>12682</v>
      </c>
    </row>
    <row r="3780" spans="1:3">
      <c r="A3780" s="345" t="s">
        <v>2119</v>
      </c>
      <c r="B3780" s="332">
        <v>49.130029999999998</v>
      </c>
      <c r="C3780" t="s">
        <v>18867</v>
      </c>
    </row>
    <row r="3781" spans="1:3">
      <c r="A3781" s="345" t="s">
        <v>2120</v>
      </c>
      <c r="B3781" s="332">
        <v>45.606079999999999</v>
      </c>
      <c r="C3781" t="s">
        <v>12683</v>
      </c>
    </row>
    <row r="3782" spans="1:3">
      <c r="A3782" s="345" t="s">
        <v>2121</v>
      </c>
      <c r="B3782" s="332">
        <v>23.386379999999999</v>
      </c>
      <c r="C3782" t="s">
        <v>12684</v>
      </c>
    </row>
    <row r="3783" spans="1:3">
      <c r="A3783" s="345" t="s">
        <v>2122</v>
      </c>
      <c r="B3783" s="332">
        <v>14.0542</v>
      </c>
      <c r="C3783" t="s">
        <v>12685</v>
      </c>
    </row>
    <row r="3784" spans="1:3">
      <c r="A3784" s="345" t="s">
        <v>2123</v>
      </c>
      <c r="B3784" s="332">
        <v>20.59629</v>
      </c>
      <c r="C3784" t="s">
        <v>12686</v>
      </c>
    </row>
    <row r="3785" spans="1:3">
      <c r="A3785" s="345" t="s">
        <v>2124</v>
      </c>
      <c r="B3785" s="332">
        <v>4.7214099999999997</v>
      </c>
      <c r="C3785" t="s">
        <v>12687</v>
      </c>
    </row>
    <row r="3786" spans="1:3">
      <c r="A3786" s="345" t="s">
        <v>7790</v>
      </c>
      <c r="B3786" s="332">
        <v>306.13121000000001</v>
      </c>
      <c r="C3786" t="s">
        <v>12688</v>
      </c>
    </row>
    <row r="3787" spans="1:3">
      <c r="A3787" s="345" t="s">
        <v>2125</v>
      </c>
      <c r="B3787" s="332">
        <v>404.41809000000001</v>
      </c>
      <c r="C3787" t="s">
        <v>12689</v>
      </c>
    </row>
    <row r="3788" spans="1:3">
      <c r="A3788" s="345" t="s">
        <v>9431</v>
      </c>
      <c r="B3788" s="332">
        <v>339.7636</v>
      </c>
      <c r="C3788" t="s">
        <v>12690</v>
      </c>
    </row>
    <row r="3789" spans="1:3">
      <c r="A3789" s="345" t="s">
        <v>9432</v>
      </c>
      <c r="B3789" s="332">
        <v>339.7636</v>
      </c>
      <c r="C3789" t="s">
        <v>12691</v>
      </c>
    </row>
    <row r="3790" spans="1:3">
      <c r="A3790" s="345" t="s">
        <v>2126</v>
      </c>
      <c r="B3790" s="332">
        <v>280.70276999999999</v>
      </c>
      <c r="C3790" t="s">
        <v>12692</v>
      </c>
    </row>
    <row r="3791" spans="1:3">
      <c r="A3791" s="345" t="s">
        <v>2127</v>
      </c>
      <c r="B3791" s="332">
        <v>280.70276999999999</v>
      </c>
      <c r="C3791" t="s">
        <v>12693</v>
      </c>
    </row>
    <row r="3792" spans="1:3">
      <c r="A3792" s="345" t="s">
        <v>2128</v>
      </c>
      <c r="B3792" s="332">
        <v>335.88310000000001</v>
      </c>
      <c r="C3792" t="s">
        <v>12694</v>
      </c>
    </row>
    <row r="3793" spans="1:3">
      <c r="A3793" s="345" t="s">
        <v>2129</v>
      </c>
      <c r="B3793" s="332">
        <v>266.19146999999998</v>
      </c>
      <c r="C3793" t="s">
        <v>12692</v>
      </c>
    </row>
    <row r="3794" spans="1:3">
      <c r="A3794" s="345" t="s">
        <v>2130</v>
      </c>
      <c r="B3794" s="332">
        <v>266.19146999999998</v>
      </c>
      <c r="C3794" t="s">
        <v>12693</v>
      </c>
    </row>
    <row r="3795" spans="1:3">
      <c r="A3795" s="345" t="s">
        <v>9433</v>
      </c>
      <c r="B3795" s="332">
        <v>300.25142</v>
      </c>
      <c r="C3795" t="s">
        <v>12695</v>
      </c>
    </row>
    <row r="3796" spans="1:3">
      <c r="A3796" s="345" t="s">
        <v>8599</v>
      </c>
      <c r="B3796" s="332">
        <v>43.598649999999999</v>
      </c>
      <c r="C3796" t="s">
        <v>12696</v>
      </c>
    </row>
    <row r="3797" spans="1:3">
      <c r="A3797" s="345" t="s">
        <v>8600</v>
      </c>
      <c r="B3797" s="332">
        <v>12.84735</v>
      </c>
      <c r="C3797" t="s">
        <v>18868</v>
      </c>
    </row>
    <row r="3798" spans="1:3">
      <c r="A3798" s="345" t="s">
        <v>8601</v>
      </c>
      <c r="B3798" s="332">
        <v>3.73367</v>
      </c>
      <c r="C3798" t="s">
        <v>12697</v>
      </c>
    </row>
    <row r="3799" spans="1:3">
      <c r="A3799" s="345" t="s">
        <v>8602</v>
      </c>
      <c r="B3799" s="332">
        <v>4.70383</v>
      </c>
      <c r="C3799" t="s">
        <v>12698</v>
      </c>
    </row>
    <row r="3800" spans="1:3">
      <c r="A3800" s="345" t="s">
        <v>8603</v>
      </c>
      <c r="B3800" s="332">
        <v>5.3212200000000003</v>
      </c>
      <c r="C3800" t="s">
        <v>12699</v>
      </c>
    </row>
    <row r="3801" spans="1:3">
      <c r="A3801" s="345" t="s">
        <v>8604</v>
      </c>
      <c r="B3801" s="332">
        <v>4.70383</v>
      </c>
      <c r="C3801" t="s">
        <v>12700</v>
      </c>
    </row>
    <row r="3802" spans="1:3">
      <c r="A3802" s="345" t="s">
        <v>8605</v>
      </c>
      <c r="B3802" s="332">
        <v>22.607800000000001</v>
      </c>
      <c r="C3802" t="s">
        <v>12701</v>
      </c>
    </row>
    <row r="3803" spans="1:3">
      <c r="A3803" s="345" t="s">
        <v>8140</v>
      </c>
      <c r="B3803" s="332">
        <v>856.91618000000005</v>
      </c>
      <c r="C3803" t="s">
        <v>12702</v>
      </c>
    </row>
    <row r="3804" spans="1:3">
      <c r="A3804" s="345" t="s">
        <v>2131</v>
      </c>
      <c r="B3804" s="332">
        <v>878.19005000000004</v>
      </c>
      <c r="C3804" t="s">
        <v>12702</v>
      </c>
    </row>
    <row r="3805" spans="1:3">
      <c r="A3805" s="345" t="s">
        <v>2132</v>
      </c>
      <c r="B3805" s="332">
        <v>1017.59686</v>
      </c>
      <c r="C3805" t="s">
        <v>12703</v>
      </c>
    </row>
    <row r="3806" spans="1:3">
      <c r="A3806" s="345" t="s">
        <v>2133</v>
      </c>
      <c r="B3806" s="332">
        <v>940.96671000000003</v>
      </c>
      <c r="C3806" t="s">
        <v>12704</v>
      </c>
    </row>
    <row r="3807" spans="1:3">
      <c r="A3807" s="345" t="s">
        <v>2134</v>
      </c>
      <c r="B3807" s="332">
        <v>1017.59686</v>
      </c>
      <c r="C3807" t="s">
        <v>12705</v>
      </c>
    </row>
    <row r="3808" spans="1:3">
      <c r="A3808" s="345" t="s">
        <v>2135</v>
      </c>
      <c r="B3808" s="332">
        <v>940.96671000000003</v>
      </c>
      <c r="C3808" t="s">
        <v>12706</v>
      </c>
    </row>
    <row r="3809" spans="1:3">
      <c r="A3809" s="345" t="s">
        <v>2136</v>
      </c>
      <c r="B3809" s="332">
        <v>1017.59686</v>
      </c>
      <c r="C3809" t="s">
        <v>12707</v>
      </c>
    </row>
    <row r="3810" spans="1:3">
      <c r="A3810" s="345" t="s">
        <v>2137</v>
      </c>
      <c r="B3810" s="332">
        <v>940.96671000000003</v>
      </c>
      <c r="C3810" t="s">
        <v>12708</v>
      </c>
    </row>
    <row r="3811" spans="1:3">
      <c r="A3811" s="345" t="s">
        <v>2138</v>
      </c>
      <c r="B3811" s="332">
        <v>1017.59686</v>
      </c>
      <c r="C3811" t="s">
        <v>12709</v>
      </c>
    </row>
    <row r="3812" spans="1:3">
      <c r="A3812" s="345" t="s">
        <v>2139</v>
      </c>
      <c r="B3812" s="332">
        <v>940.96671000000003</v>
      </c>
      <c r="C3812" t="s">
        <v>12710</v>
      </c>
    </row>
    <row r="3813" spans="1:3">
      <c r="A3813" s="345" t="s">
        <v>2140</v>
      </c>
      <c r="B3813" s="332">
        <v>2034.30107</v>
      </c>
      <c r="C3813" t="s">
        <v>18869</v>
      </c>
    </row>
    <row r="3814" spans="1:3">
      <c r="A3814" s="345" t="s">
        <v>2141</v>
      </c>
      <c r="B3814" s="332">
        <v>1766.3724999999999</v>
      </c>
      <c r="C3814" t="s">
        <v>18870</v>
      </c>
    </row>
    <row r="3815" spans="1:3">
      <c r="A3815" s="345" t="s">
        <v>2142</v>
      </c>
      <c r="B3815" s="332">
        <v>2034.30107</v>
      </c>
      <c r="C3815" t="s">
        <v>12711</v>
      </c>
    </row>
    <row r="3816" spans="1:3">
      <c r="A3816" s="345" t="s">
        <v>2143</v>
      </c>
      <c r="B3816" s="332">
        <v>2109.00333</v>
      </c>
      <c r="C3816" t="s">
        <v>18871</v>
      </c>
    </row>
    <row r="3817" spans="1:3">
      <c r="A3817" s="345" t="s">
        <v>2144</v>
      </c>
      <c r="B3817" s="332">
        <v>2109.00333</v>
      </c>
      <c r="C3817" t="s">
        <v>12712</v>
      </c>
    </row>
    <row r="3818" spans="1:3">
      <c r="A3818" s="345" t="s">
        <v>2145</v>
      </c>
      <c r="B3818" s="332">
        <v>20.611709999999999</v>
      </c>
      <c r="C3818" t="s">
        <v>18872</v>
      </c>
    </row>
    <row r="3819" spans="1:3">
      <c r="A3819" s="345" t="s">
        <v>18873</v>
      </c>
      <c r="B3819" s="332">
        <v>15.36444</v>
      </c>
      <c r="C3819" t="s">
        <v>18874</v>
      </c>
    </row>
    <row r="3820" spans="1:3">
      <c r="A3820" s="345" t="s">
        <v>18875</v>
      </c>
      <c r="B3820" s="332">
        <v>21.883679999999998</v>
      </c>
      <c r="C3820" t="s">
        <v>18876</v>
      </c>
    </row>
    <row r="3821" spans="1:3">
      <c r="A3821" s="345" t="s">
        <v>18877</v>
      </c>
      <c r="B3821" s="332">
        <v>21.883679999999998</v>
      </c>
      <c r="C3821" t="s">
        <v>18878</v>
      </c>
    </row>
    <row r="3822" spans="1:3">
      <c r="A3822" s="345" t="s">
        <v>18879</v>
      </c>
      <c r="B3822" s="332">
        <v>21.883679999999998</v>
      </c>
      <c r="C3822" t="s">
        <v>18880</v>
      </c>
    </row>
    <row r="3823" spans="1:3">
      <c r="A3823" s="345" t="s">
        <v>18881</v>
      </c>
      <c r="B3823" s="332">
        <v>21.883679999999998</v>
      </c>
      <c r="C3823" t="s">
        <v>18882</v>
      </c>
    </row>
    <row r="3824" spans="1:3">
      <c r="A3824" s="345" t="s">
        <v>2146</v>
      </c>
      <c r="B3824" s="332">
        <v>29.696899999999999</v>
      </c>
      <c r="C3824" t="s">
        <v>18883</v>
      </c>
    </row>
    <row r="3825" spans="1:3">
      <c r="A3825" s="345" t="s">
        <v>2147</v>
      </c>
      <c r="B3825" s="332">
        <v>13.975949999999999</v>
      </c>
      <c r="C3825" t="s">
        <v>18884</v>
      </c>
    </row>
    <row r="3826" spans="1:3">
      <c r="A3826" s="345" t="s">
        <v>2148</v>
      </c>
      <c r="B3826" s="332">
        <v>13.975949999999999</v>
      </c>
      <c r="C3826" t="s">
        <v>18885</v>
      </c>
    </row>
    <row r="3827" spans="1:3">
      <c r="A3827" s="345" t="s">
        <v>2149</v>
      </c>
      <c r="B3827" s="332">
        <v>13.975949999999999</v>
      </c>
      <c r="C3827" t="s">
        <v>18886</v>
      </c>
    </row>
    <row r="3828" spans="1:3">
      <c r="A3828" s="345" t="s">
        <v>2150</v>
      </c>
      <c r="B3828" s="332">
        <v>13.975949999999999</v>
      </c>
      <c r="C3828" t="s">
        <v>12713</v>
      </c>
    </row>
    <row r="3829" spans="1:3">
      <c r="A3829" s="345" t="s">
        <v>2151</v>
      </c>
      <c r="B3829" s="332">
        <v>147.98061000000001</v>
      </c>
      <c r="C3829" t="s">
        <v>12714</v>
      </c>
    </row>
    <row r="3830" spans="1:3">
      <c r="A3830" s="345" t="s">
        <v>2152</v>
      </c>
      <c r="B3830" s="332">
        <v>147.98061000000001</v>
      </c>
      <c r="C3830" t="s">
        <v>12715</v>
      </c>
    </row>
    <row r="3831" spans="1:3">
      <c r="A3831" s="345" t="s">
        <v>2153</v>
      </c>
      <c r="B3831" s="332">
        <v>4.1884800000000002</v>
      </c>
      <c r="C3831" t="s">
        <v>18887</v>
      </c>
    </row>
    <row r="3832" spans="1:3">
      <c r="A3832" s="345" t="s">
        <v>2154</v>
      </c>
      <c r="B3832" s="332">
        <v>162.88731000000001</v>
      </c>
      <c r="C3832" t="s">
        <v>18888</v>
      </c>
    </row>
    <row r="3833" spans="1:3">
      <c r="A3833" s="345" t="s">
        <v>2155</v>
      </c>
      <c r="B3833" s="332">
        <v>236.90081000000001</v>
      </c>
      <c r="C3833" t="s">
        <v>12716</v>
      </c>
    </row>
    <row r="3834" spans="1:3">
      <c r="A3834" s="345" t="s">
        <v>2156</v>
      </c>
      <c r="B3834" s="332">
        <v>9.0061699999999991</v>
      </c>
      <c r="C3834" t="s">
        <v>18889</v>
      </c>
    </row>
    <row r="3835" spans="1:3">
      <c r="A3835" s="345" t="s">
        <v>2157</v>
      </c>
      <c r="B3835" s="332">
        <v>56.867699999999999</v>
      </c>
      <c r="C3835" t="s">
        <v>18890</v>
      </c>
    </row>
    <row r="3836" spans="1:3">
      <c r="A3836" s="345" t="s">
        <v>6882</v>
      </c>
      <c r="B3836" s="332">
        <v>4.1882099999999998</v>
      </c>
      <c r="C3836" t="s">
        <v>12717</v>
      </c>
    </row>
    <row r="3837" spans="1:3">
      <c r="A3837" s="345" t="s">
        <v>2158</v>
      </c>
      <c r="B3837" s="332">
        <v>83.510080000000002</v>
      </c>
      <c r="C3837" t="s">
        <v>18891</v>
      </c>
    </row>
    <row r="3838" spans="1:3">
      <c r="A3838" s="345" t="s">
        <v>6883</v>
      </c>
      <c r="B3838" s="332">
        <v>278.46127999999999</v>
      </c>
      <c r="C3838" t="s">
        <v>12718</v>
      </c>
    </row>
    <row r="3839" spans="1:3">
      <c r="A3839" s="345" t="s">
        <v>2159</v>
      </c>
      <c r="B3839" s="332">
        <v>179.86784</v>
      </c>
      <c r="C3839" t="s">
        <v>18888</v>
      </c>
    </row>
    <row r="3840" spans="1:3">
      <c r="A3840" s="345" t="s">
        <v>2160</v>
      </c>
      <c r="B3840" s="332">
        <v>62.00262</v>
      </c>
      <c r="C3840" t="s">
        <v>12719</v>
      </c>
    </row>
    <row r="3841" spans="1:3">
      <c r="A3841" s="345" t="s">
        <v>8481</v>
      </c>
      <c r="B3841" s="332">
        <v>96.843580000000003</v>
      </c>
      <c r="C3841" t="s">
        <v>12720</v>
      </c>
    </row>
    <row r="3842" spans="1:3">
      <c r="A3842" s="345" t="s">
        <v>2161</v>
      </c>
      <c r="B3842" s="332">
        <v>93.721059999999994</v>
      </c>
      <c r="C3842" t="s">
        <v>12721</v>
      </c>
    </row>
    <row r="3843" spans="1:3">
      <c r="A3843" s="345" t="s">
        <v>2162</v>
      </c>
      <c r="B3843" s="332">
        <v>93.721059999999994</v>
      </c>
      <c r="C3843" t="s">
        <v>12722</v>
      </c>
    </row>
    <row r="3844" spans="1:3">
      <c r="A3844" s="345" t="s">
        <v>2163</v>
      </c>
      <c r="B3844" s="332">
        <v>57.548020000000001</v>
      </c>
      <c r="C3844" t="s">
        <v>18892</v>
      </c>
    </row>
    <row r="3845" spans="1:3">
      <c r="A3845" s="345" t="s">
        <v>2164</v>
      </c>
      <c r="B3845" s="332">
        <v>69.05762</v>
      </c>
      <c r="C3845" t="s">
        <v>12723</v>
      </c>
    </row>
    <row r="3846" spans="1:3">
      <c r="A3846" s="345" t="s">
        <v>2165</v>
      </c>
      <c r="B3846" s="332">
        <v>69.05762</v>
      </c>
      <c r="C3846" t="s">
        <v>12724</v>
      </c>
    </row>
    <row r="3847" spans="1:3">
      <c r="A3847" s="345" t="s">
        <v>2166</v>
      </c>
      <c r="B3847" s="332">
        <v>72.346069999999997</v>
      </c>
      <c r="C3847" t="s">
        <v>12714</v>
      </c>
    </row>
    <row r="3848" spans="1:3">
      <c r="A3848" s="345" t="s">
        <v>2167</v>
      </c>
      <c r="B3848" s="332">
        <v>39.461500000000001</v>
      </c>
      <c r="C3848" t="s">
        <v>12725</v>
      </c>
    </row>
    <row r="3849" spans="1:3">
      <c r="A3849" s="345" t="s">
        <v>2168</v>
      </c>
      <c r="B3849" s="332">
        <v>39.461500000000001</v>
      </c>
      <c r="C3849" t="s">
        <v>12726</v>
      </c>
    </row>
    <row r="3850" spans="1:3">
      <c r="A3850" s="345" t="s">
        <v>2169</v>
      </c>
      <c r="B3850" s="332">
        <v>39.461500000000001</v>
      </c>
      <c r="C3850" t="s">
        <v>12727</v>
      </c>
    </row>
    <row r="3851" spans="1:3">
      <c r="A3851" s="345" t="s">
        <v>2170</v>
      </c>
      <c r="B3851" s="332">
        <v>70.373000000000005</v>
      </c>
      <c r="C3851" t="s">
        <v>18893</v>
      </c>
    </row>
    <row r="3852" spans="1:3">
      <c r="A3852" s="345" t="s">
        <v>2171</v>
      </c>
      <c r="B3852" s="332">
        <v>41.105730000000001</v>
      </c>
      <c r="C3852" t="s">
        <v>18894</v>
      </c>
    </row>
    <row r="3853" spans="1:3">
      <c r="A3853" s="345" t="s">
        <v>2172</v>
      </c>
      <c r="B3853" s="332">
        <v>47.053260000000002</v>
      </c>
      <c r="C3853" t="s">
        <v>18895</v>
      </c>
    </row>
    <row r="3854" spans="1:3">
      <c r="A3854" s="345" t="s">
        <v>2173</v>
      </c>
      <c r="B3854" s="332">
        <v>6.75542</v>
      </c>
      <c r="C3854" t="s">
        <v>18896</v>
      </c>
    </row>
    <row r="3855" spans="1:3">
      <c r="A3855" s="345" t="s">
        <v>2174</v>
      </c>
      <c r="B3855" s="332">
        <v>7.5220700000000003</v>
      </c>
      <c r="C3855" t="s">
        <v>18897</v>
      </c>
    </row>
    <row r="3856" spans="1:3">
      <c r="A3856" s="345" t="s">
        <v>2175</v>
      </c>
      <c r="B3856" s="332">
        <v>7.8870899999999997</v>
      </c>
      <c r="C3856" t="s">
        <v>18898</v>
      </c>
    </row>
    <row r="3857" spans="1:3">
      <c r="A3857" s="345" t="s">
        <v>2176</v>
      </c>
      <c r="B3857" s="332">
        <v>6.2381500000000001</v>
      </c>
      <c r="C3857" t="s">
        <v>18899</v>
      </c>
    </row>
    <row r="3858" spans="1:3">
      <c r="A3858" s="345" t="s">
        <v>2177</v>
      </c>
      <c r="B3858" s="332">
        <v>136.79984999999999</v>
      </c>
      <c r="C3858" t="s">
        <v>12728</v>
      </c>
    </row>
    <row r="3859" spans="1:3">
      <c r="A3859" s="345" t="s">
        <v>2178</v>
      </c>
      <c r="B3859" s="332">
        <v>152.02540999999999</v>
      </c>
      <c r="C3859" t="s">
        <v>12729</v>
      </c>
    </row>
    <row r="3860" spans="1:3">
      <c r="A3860" s="345" t="s">
        <v>2179</v>
      </c>
      <c r="B3860" s="332">
        <v>136.79984999999999</v>
      </c>
      <c r="C3860" t="s">
        <v>12730</v>
      </c>
    </row>
    <row r="3861" spans="1:3">
      <c r="A3861" s="345" t="s">
        <v>2180</v>
      </c>
      <c r="B3861" s="332">
        <v>153.21120999999999</v>
      </c>
      <c r="C3861" t="s">
        <v>12731</v>
      </c>
    </row>
    <row r="3862" spans="1:3">
      <c r="A3862" s="345" t="s">
        <v>2181</v>
      </c>
      <c r="B3862" s="332">
        <v>174.94596000000001</v>
      </c>
      <c r="C3862" t="s">
        <v>12732</v>
      </c>
    </row>
    <row r="3863" spans="1:3">
      <c r="A3863" s="345" t="s">
        <v>2182</v>
      </c>
      <c r="B3863" s="332">
        <v>158.17482999999999</v>
      </c>
      <c r="C3863" t="s">
        <v>12733</v>
      </c>
    </row>
    <row r="3864" spans="1:3">
      <c r="A3864" s="345" t="s">
        <v>2183</v>
      </c>
      <c r="B3864" s="332">
        <v>77.431150000000002</v>
      </c>
      <c r="C3864" t="s">
        <v>12734</v>
      </c>
    </row>
    <row r="3865" spans="1:3">
      <c r="A3865" s="345" t="s">
        <v>2184</v>
      </c>
      <c r="B3865" s="332">
        <v>40.33587</v>
      </c>
      <c r="C3865" t="s">
        <v>12735</v>
      </c>
    </row>
    <row r="3866" spans="1:3">
      <c r="A3866" s="345" t="s">
        <v>7619</v>
      </c>
      <c r="B3866" s="332">
        <v>48.421799999999998</v>
      </c>
      <c r="C3866" t="s">
        <v>12736</v>
      </c>
    </row>
    <row r="3867" spans="1:3">
      <c r="A3867" s="345" t="s">
        <v>8939</v>
      </c>
      <c r="B3867" s="332">
        <v>662.19681000000003</v>
      </c>
      <c r="C3867" t="s">
        <v>12737</v>
      </c>
    </row>
    <row r="3868" spans="1:3">
      <c r="A3868" s="345" t="s">
        <v>17690</v>
      </c>
      <c r="B3868" s="332">
        <v>9.7128399999999999</v>
      </c>
      <c r="C3868" t="s">
        <v>17691</v>
      </c>
    </row>
    <row r="3869" spans="1:3">
      <c r="A3869" s="345" t="s">
        <v>17473</v>
      </c>
      <c r="B3869" s="332">
        <v>9.92652</v>
      </c>
      <c r="C3869" t="s">
        <v>17474</v>
      </c>
    </row>
    <row r="3870" spans="1:3">
      <c r="A3870" s="345" t="s">
        <v>8940</v>
      </c>
      <c r="B3870" s="332">
        <v>245.71177</v>
      </c>
      <c r="C3870" t="s">
        <v>12738</v>
      </c>
    </row>
    <row r="3871" spans="1:3">
      <c r="A3871" s="345" t="s">
        <v>8941</v>
      </c>
      <c r="B3871" s="332">
        <v>245.71177</v>
      </c>
      <c r="C3871" t="s">
        <v>18900</v>
      </c>
    </row>
    <row r="3872" spans="1:3">
      <c r="A3872" s="345" t="s">
        <v>17692</v>
      </c>
      <c r="B3872" s="332">
        <v>9.4020299999999999</v>
      </c>
      <c r="C3872" t="s">
        <v>17693</v>
      </c>
    </row>
    <row r="3873" spans="1:3">
      <c r="A3873" s="345" t="s">
        <v>8942</v>
      </c>
      <c r="B3873" s="332">
        <v>167.40103999999999</v>
      </c>
      <c r="C3873" t="s">
        <v>12739</v>
      </c>
    </row>
    <row r="3874" spans="1:3">
      <c r="A3874" s="345" t="s">
        <v>18901</v>
      </c>
      <c r="B3874" s="332">
        <v>0</v>
      </c>
      <c r="C3874" t="s">
        <v>18902</v>
      </c>
    </row>
    <row r="3875" spans="1:3">
      <c r="A3875" s="345" t="s">
        <v>18903</v>
      </c>
      <c r="B3875" s="332">
        <v>0</v>
      </c>
      <c r="C3875" t="s">
        <v>18904</v>
      </c>
    </row>
    <row r="3876" spans="1:3">
      <c r="A3876" s="345" t="s">
        <v>9434</v>
      </c>
      <c r="B3876" s="332">
        <v>12.076639999999999</v>
      </c>
      <c r="C3876" t="s">
        <v>12740</v>
      </c>
    </row>
    <row r="3877" spans="1:3">
      <c r="A3877" s="345" t="s">
        <v>9435</v>
      </c>
      <c r="B3877" s="332">
        <v>12.68047</v>
      </c>
      <c r="C3877" t="s">
        <v>12741</v>
      </c>
    </row>
    <row r="3878" spans="1:3">
      <c r="A3878" s="345" t="s">
        <v>9436</v>
      </c>
      <c r="B3878" s="332">
        <v>12.076639999999999</v>
      </c>
      <c r="C3878" t="s">
        <v>18905</v>
      </c>
    </row>
    <row r="3879" spans="1:3">
      <c r="A3879" s="345" t="s">
        <v>2185</v>
      </c>
      <c r="B3879" s="332">
        <v>10.20317</v>
      </c>
      <c r="C3879" t="s">
        <v>18906</v>
      </c>
    </row>
    <row r="3880" spans="1:3">
      <c r="A3880" s="345" t="s">
        <v>2186</v>
      </c>
      <c r="B3880" s="332">
        <v>9.0960900000000002</v>
      </c>
      <c r="C3880" t="s">
        <v>12742</v>
      </c>
    </row>
    <row r="3881" spans="1:3">
      <c r="A3881" s="345" t="s">
        <v>2187</v>
      </c>
      <c r="B3881" s="332">
        <v>14.308160000000001</v>
      </c>
      <c r="C3881" t="s">
        <v>12743</v>
      </c>
    </row>
    <row r="3882" spans="1:3">
      <c r="A3882" s="345" t="s">
        <v>2188</v>
      </c>
      <c r="B3882" s="332">
        <v>13.840909999999999</v>
      </c>
      <c r="C3882" t="s">
        <v>18907</v>
      </c>
    </row>
    <row r="3883" spans="1:3">
      <c r="A3883" s="345" t="s">
        <v>2189</v>
      </c>
      <c r="B3883" s="332">
        <v>10.41352</v>
      </c>
      <c r="C3883" t="s">
        <v>18908</v>
      </c>
    </row>
    <row r="3884" spans="1:3">
      <c r="A3884" s="345" t="s">
        <v>2190</v>
      </c>
      <c r="B3884" s="332">
        <v>10.61422</v>
      </c>
      <c r="C3884" t="s">
        <v>18909</v>
      </c>
    </row>
    <row r="3885" spans="1:3">
      <c r="A3885" s="345" t="s">
        <v>2191</v>
      </c>
      <c r="B3885" s="332">
        <v>10.82649</v>
      </c>
      <c r="C3885" t="s">
        <v>18910</v>
      </c>
    </row>
    <row r="3886" spans="1:3">
      <c r="A3886" s="345" t="s">
        <v>6884</v>
      </c>
      <c r="B3886" s="332">
        <v>7.6472899999999999</v>
      </c>
      <c r="C3886" t="s">
        <v>12744</v>
      </c>
    </row>
    <row r="3887" spans="1:3">
      <c r="A3887" s="345" t="s">
        <v>6885</v>
      </c>
      <c r="B3887" s="332">
        <v>7.6472899999999999</v>
      </c>
      <c r="C3887" t="s">
        <v>12745</v>
      </c>
    </row>
    <row r="3888" spans="1:3">
      <c r="A3888" s="345" t="s">
        <v>6886</v>
      </c>
      <c r="B3888" s="332">
        <v>7.6472899999999999</v>
      </c>
      <c r="C3888" t="s">
        <v>12746</v>
      </c>
    </row>
    <row r="3889" spans="1:3">
      <c r="A3889" s="345" t="s">
        <v>8482</v>
      </c>
      <c r="B3889" s="332">
        <v>141.8355</v>
      </c>
      <c r="C3889" t="s">
        <v>12747</v>
      </c>
    </row>
    <row r="3890" spans="1:3">
      <c r="A3890" s="345" t="s">
        <v>7620</v>
      </c>
      <c r="B3890" s="332">
        <v>142.23902000000001</v>
      </c>
      <c r="C3890" t="s">
        <v>12748</v>
      </c>
    </row>
    <row r="3891" spans="1:3">
      <c r="A3891" s="345" t="s">
        <v>17694</v>
      </c>
      <c r="B3891" s="332">
        <v>9.9977400000000003</v>
      </c>
      <c r="C3891" t="s">
        <v>17474</v>
      </c>
    </row>
    <row r="3892" spans="1:3">
      <c r="A3892" s="345" t="s">
        <v>17695</v>
      </c>
      <c r="B3892" s="332">
        <v>9.1171100000000003</v>
      </c>
      <c r="C3892" t="s">
        <v>17696</v>
      </c>
    </row>
    <row r="3893" spans="1:3">
      <c r="A3893" s="345" t="s">
        <v>17697</v>
      </c>
      <c r="B3893" s="332">
        <v>9.8682400000000001</v>
      </c>
      <c r="C3893" t="s">
        <v>17698</v>
      </c>
    </row>
    <row r="3894" spans="1:3">
      <c r="A3894" s="345" t="s">
        <v>8943</v>
      </c>
      <c r="B3894" s="332">
        <v>61.794319999999999</v>
      </c>
      <c r="C3894" t="s">
        <v>12749</v>
      </c>
    </row>
    <row r="3895" spans="1:3">
      <c r="A3895" s="345" t="s">
        <v>17699</v>
      </c>
      <c r="B3895" s="332">
        <v>3.9369299999999998</v>
      </c>
      <c r="C3895" t="s">
        <v>17700</v>
      </c>
    </row>
    <row r="3896" spans="1:3">
      <c r="A3896" s="345" t="s">
        <v>17701</v>
      </c>
      <c r="B3896" s="332">
        <v>5.7499900000000004</v>
      </c>
      <c r="C3896" t="s">
        <v>17702</v>
      </c>
    </row>
    <row r="3897" spans="1:3">
      <c r="A3897" s="345" t="s">
        <v>17703</v>
      </c>
      <c r="B3897" s="332">
        <v>5.7499900000000004</v>
      </c>
      <c r="C3897" t="s">
        <v>17704</v>
      </c>
    </row>
    <row r="3898" spans="1:3">
      <c r="A3898" s="345" t="s">
        <v>2192</v>
      </c>
      <c r="B3898" s="332">
        <v>8.4632900000000006</v>
      </c>
      <c r="C3898" t="s">
        <v>18911</v>
      </c>
    </row>
    <row r="3899" spans="1:3">
      <c r="A3899" s="345" t="s">
        <v>2193</v>
      </c>
      <c r="B3899" s="332">
        <v>6.8680700000000003</v>
      </c>
      <c r="C3899" t="s">
        <v>18912</v>
      </c>
    </row>
    <row r="3900" spans="1:3">
      <c r="A3900" s="345" t="s">
        <v>2194</v>
      </c>
      <c r="B3900" s="332">
        <v>7.6782399999999997</v>
      </c>
      <c r="C3900" t="s">
        <v>18913</v>
      </c>
    </row>
    <row r="3901" spans="1:3">
      <c r="A3901" s="345" t="s">
        <v>2195</v>
      </c>
      <c r="B3901" s="332">
        <v>8.46753</v>
      </c>
      <c r="C3901" t="s">
        <v>12750</v>
      </c>
    </row>
    <row r="3902" spans="1:3">
      <c r="A3902" s="345" t="s">
        <v>2196</v>
      </c>
      <c r="B3902" s="332">
        <v>7.8241800000000001</v>
      </c>
      <c r="C3902" t="s">
        <v>12751</v>
      </c>
    </row>
    <row r="3903" spans="1:3">
      <c r="A3903" s="345" t="s">
        <v>9911</v>
      </c>
      <c r="B3903" s="332">
        <v>88.032139999999998</v>
      </c>
      <c r="C3903" t="s">
        <v>12752</v>
      </c>
    </row>
    <row r="3904" spans="1:3">
      <c r="A3904" s="345" t="s">
        <v>2197</v>
      </c>
      <c r="B3904" s="332">
        <v>89.111609999999999</v>
      </c>
      <c r="C3904" t="s">
        <v>12753</v>
      </c>
    </row>
    <row r="3905" spans="1:3">
      <c r="A3905" s="345" t="s">
        <v>2198</v>
      </c>
      <c r="B3905" s="332">
        <v>26.73517</v>
      </c>
      <c r="C3905" t="s">
        <v>12754</v>
      </c>
    </row>
    <row r="3906" spans="1:3">
      <c r="A3906" s="345" t="s">
        <v>2199</v>
      </c>
      <c r="B3906" s="332">
        <v>22.690370000000001</v>
      </c>
      <c r="C3906" t="s">
        <v>18914</v>
      </c>
    </row>
    <row r="3907" spans="1:3">
      <c r="A3907" s="345" t="s">
        <v>8944</v>
      </c>
      <c r="B3907" s="332">
        <v>213.91783000000001</v>
      </c>
      <c r="C3907" t="s">
        <v>12755</v>
      </c>
    </row>
    <row r="3908" spans="1:3">
      <c r="A3908" s="345" t="s">
        <v>2200</v>
      </c>
      <c r="B3908" s="332">
        <v>105.98671</v>
      </c>
      <c r="C3908" t="s">
        <v>12756</v>
      </c>
    </row>
    <row r="3909" spans="1:3">
      <c r="A3909" s="345" t="s">
        <v>2201</v>
      </c>
      <c r="B3909" s="332">
        <v>26.444479999999999</v>
      </c>
      <c r="C3909" t="s">
        <v>12757</v>
      </c>
    </row>
    <row r="3910" spans="1:3">
      <c r="A3910" s="345" t="s">
        <v>2202</v>
      </c>
      <c r="B3910" s="332">
        <v>462.86698000000001</v>
      </c>
      <c r="C3910" t="s">
        <v>12758</v>
      </c>
    </row>
    <row r="3911" spans="1:3">
      <c r="A3911" s="345" t="s">
        <v>2203</v>
      </c>
      <c r="B3911" s="332">
        <v>37.945129999999999</v>
      </c>
      <c r="C3911" t="s">
        <v>12759</v>
      </c>
    </row>
    <row r="3912" spans="1:3">
      <c r="A3912" s="345" t="s">
        <v>2204</v>
      </c>
      <c r="B3912" s="332">
        <v>421.14636000000002</v>
      </c>
      <c r="C3912" t="s">
        <v>12760</v>
      </c>
    </row>
    <row r="3913" spans="1:3">
      <c r="A3913" s="345" t="s">
        <v>8945</v>
      </c>
      <c r="B3913" s="332">
        <v>5.8879599999999996</v>
      </c>
      <c r="C3913" t="s">
        <v>12761</v>
      </c>
    </row>
    <row r="3914" spans="1:3">
      <c r="A3914" s="345" t="s">
        <v>2205</v>
      </c>
      <c r="B3914" s="332">
        <v>2.89174</v>
      </c>
      <c r="C3914" t="s">
        <v>12762</v>
      </c>
    </row>
    <row r="3915" spans="1:3">
      <c r="A3915" s="345" t="s">
        <v>2206</v>
      </c>
      <c r="B3915" s="332">
        <v>4.4155499999999996</v>
      </c>
      <c r="C3915" t="s">
        <v>12763</v>
      </c>
    </row>
    <row r="3916" spans="1:3">
      <c r="A3916" s="345" t="s">
        <v>2207</v>
      </c>
      <c r="B3916" s="332">
        <v>7.6171300000000004</v>
      </c>
      <c r="C3916" t="s">
        <v>12764</v>
      </c>
    </row>
    <row r="3917" spans="1:3">
      <c r="A3917" s="345" t="s">
        <v>9061</v>
      </c>
      <c r="B3917" s="332">
        <v>1.8528500000000001</v>
      </c>
      <c r="C3917" t="s">
        <v>12765</v>
      </c>
    </row>
    <row r="3918" spans="1:3">
      <c r="A3918" s="345" t="s">
        <v>2208</v>
      </c>
      <c r="B3918" s="332">
        <v>7.4394799999999996</v>
      </c>
      <c r="C3918" t="s">
        <v>18915</v>
      </c>
    </row>
    <row r="3919" spans="1:3">
      <c r="A3919" s="345" t="s">
        <v>2209</v>
      </c>
      <c r="B3919" s="332">
        <v>4.8612500000000001</v>
      </c>
      <c r="C3919" t="s">
        <v>18916</v>
      </c>
    </row>
    <row r="3920" spans="1:3">
      <c r="A3920" s="345" t="s">
        <v>2210</v>
      </c>
      <c r="B3920" s="332">
        <v>49.686</v>
      </c>
      <c r="C3920" t="s">
        <v>18917</v>
      </c>
    </row>
    <row r="3921" spans="1:3">
      <c r="A3921" s="345" t="s">
        <v>2211</v>
      </c>
      <c r="B3921" s="332">
        <v>44.004840000000002</v>
      </c>
      <c r="C3921" t="s">
        <v>12766</v>
      </c>
    </row>
    <row r="3922" spans="1:3">
      <c r="A3922" s="345" t="s">
        <v>2212</v>
      </c>
      <c r="B3922" s="332">
        <v>42.929769999999998</v>
      </c>
      <c r="C3922" t="s">
        <v>12767</v>
      </c>
    </row>
    <row r="3923" spans="1:3">
      <c r="A3923" s="345" t="s">
        <v>2213</v>
      </c>
      <c r="B3923" s="332">
        <v>24.777100000000001</v>
      </c>
      <c r="C3923" t="s">
        <v>12768</v>
      </c>
    </row>
    <row r="3924" spans="1:3">
      <c r="A3924" s="345" t="s">
        <v>2214</v>
      </c>
      <c r="B3924" s="332">
        <v>26.159089999999999</v>
      </c>
      <c r="C3924" t="s">
        <v>12769</v>
      </c>
    </row>
    <row r="3925" spans="1:3">
      <c r="A3925" s="345" t="s">
        <v>2215</v>
      </c>
      <c r="B3925" s="332">
        <v>8.0546500000000005</v>
      </c>
      <c r="C3925" t="s">
        <v>12770</v>
      </c>
    </row>
    <row r="3926" spans="1:3">
      <c r="A3926" s="345" t="s">
        <v>2216</v>
      </c>
      <c r="B3926" s="332">
        <v>8.0546500000000005</v>
      </c>
      <c r="C3926" t="s">
        <v>18918</v>
      </c>
    </row>
    <row r="3927" spans="1:3">
      <c r="A3927" s="345" t="s">
        <v>2217</v>
      </c>
      <c r="B3927" s="332">
        <v>204.52034</v>
      </c>
      <c r="C3927" t="s">
        <v>12771</v>
      </c>
    </row>
    <row r="3928" spans="1:3">
      <c r="A3928" s="345" t="s">
        <v>2218</v>
      </c>
      <c r="B3928" s="332">
        <v>241.59218999999999</v>
      </c>
      <c r="C3928" t="s">
        <v>18919</v>
      </c>
    </row>
    <row r="3929" spans="1:3">
      <c r="A3929" s="345" t="s">
        <v>2219</v>
      </c>
      <c r="B3929" s="332">
        <v>234.55552</v>
      </c>
      <c r="C3929" t="s">
        <v>12772</v>
      </c>
    </row>
    <row r="3930" spans="1:3">
      <c r="A3930" s="345" t="s">
        <v>2220</v>
      </c>
      <c r="B3930" s="332">
        <v>224.49005</v>
      </c>
      <c r="C3930" t="s">
        <v>12773</v>
      </c>
    </row>
    <row r="3931" spans="1:3">
      <c r="A3931" s="345" t="s">
        <v>2221</v>
      </c>
      <c r="B3931" s="332">
        <v>90.578199999999995</v>
      </c>
      <c r="C3931" t="s">
        <v>12774</v>
      </c>
    </row>
    <row r="3932" spans="1:3">
      <c r="A3932" s="345" t="s">
        <v>2222</v>
      </c>
      <c r="B3932" s="332">
        <v>6.4554200000000002</v>
      </c>
      <c r="C3932" t="s">
        <v>12775</v>
      </c>
    </row>
    <row r="3933" spans="1:3">
      <c r="A3933" s="345" t="s">
        <v>2223</v>
      </c>
      <c r="B3933" s="332">
        <v>5.8463399999999996</v>
      </c>
      <c r="C3933" t="s">
        <v>12776</v>
      </c>
    </row>
    <row r="3934" spans="1:3">
      <c r="A3934" s="345" t="s">
        <v>2224</v>
      </c>
      <c r="B3934" s="332">
        <v>5.9153200000000004</v>
      </c>
      <c r="C3934" t="s">
        <v>12777</v>
      </c>
    </row>
    <row r="3935" spans="1:3">
      <c r="A3935" s="345" t="s">
        <v>2225</v>
      </c>
      <c r="B3935" s="332">
        <v>6.5205599999999997</v>
      </c>
      <c r="C3935" t="s">
        <v>12778</v>
      </c>
    </row>
    <row r="3936" spans="1:3">
      <c r="A3936" s="345" t="s">
        <v>2226</v>
      </c>
      <c r="B3936" s="332">
        <v>9.7475500000000004</v>
      </c>
      <c r="C3936" t="s">
        <v>12779</v>
      </c>
    </row>
    <row r="3937" spans="1:3">
      <c r="A3937" s="345" t="s">
        <v>2227</v>
      </c>
      <c r="B3937" s="332">
        <v>3.3158699999999999</v>
      </c>
      <c r="C3937" t="s">
        <v>12780</v>
      </c>
    </row>
    <row r="3938" spans="1:3">
      <c r="A3938" s="345" t="s">
        <v>2228</v>
      </c>
      <c r="B3938" s="332">
        <v>11.69632</v>
      </c>
      <c r="C3938" t="s">
        <v>12781</v>
      </c>
    </row>
    <row r="3939" spans="1:3">
      <c r="A3939" s="345" t="s">
        <v>2229</v>
      </c>
      <c r="B3939" s="332">
        <v>42.257669999999997</v>
      </c>
      <c r="C3939" t="s">
        <v>12782</v>
      </c>
    </row>
    <row r="3940" spans="1:3">
      <c r="A3940" s="345" t="s">
        <v>2230</v>
      </c>
      <c r="B3940" s="332">
        <v>52.43215</v>
      </c>
      <c r="C3940" t="s">
        <v>18920</v>
      </c>
    </row>
    <row r="3941" spans="1:3">
      <c r="A3941" s="345" t="s">
        <v>6455</v>
      </c>
      <c r="B3941" s="332">
        <v>55.826210000000003</v>
      </c>
      <c r="C3941" t="s">
        <v>18921</v>
      </c>
    </row>
    <row r="3942" spans="1:3">
      <c r="A3942" s="345" t="s">
        <v>2231</v>
      </c>
      <c r="B3942" s="332">
        <v>44.740049999999997</v>
      </c>
      <c r="C3942" t="s">
        <v>12783</v>
      </c>
    </row>
    <row r="3943" spans="1:3">
      <c r="A3943" s="345" t="s">
        <v>2232</v>
      </c>
      <c r="B3943" s="332">
        <v>60.68056</v>
      </c>
      <c r="C3943" t="s">
        <v>12784</v>
      </c>
    </row>
    <row r="3944" spans="1:3">
      <c r="A3944" s="345" t="s">
        <v>2233</v>
      </c>
      <c r="B3944" s="332">
        <v>31.079149999999998</v>
      </c>
      <c r="C3944" t="s">
        <v>12785</v>
      </c>
    </row>
    <row r="3945" spans="1:3">
      <c r="A3945" s="345" t="s">
        <v>2234</v>
      </c>
      <c r="B3945" s="332">
        <v>81.430139999999994</v>
      </c>
      <c r="C3945" t="s">
        <v>12786</v>
      </c>
    </row>
    <row r="3946" spans="1:3">
      <c r="A3946" s="345" t="s">
        <v>2235</v>
      </c>
      <c r="B3946" s="332">
        <v>35.131889999999999</v>
      </c>
      <c r="C3946" t="s">
        <v>12787</v>
      </c>
    </row>
    <row r="3947" spans="1:3">
      <c r="A3947" s="345" t="s">
        <v>2236</v>
      </c>
      <c r="B3947" s="332">
        <v>41.425179999999997</v>
      </c>
      <c r="C3947" t="s">
        <v>12788</v>
      </c>
    </row>
    <row r="3948" spans="1:3">
      <c r="A3948" s="345" t="s">
        <v>2237</v>
      </c>
      <c r="B3948" s="332">
        <v>135.72815</v>
      </c>
      <c r="C3948" t="s">
        <v>12789</v>
      </c>
    </row>
    <row r="3949" spans="1:3">
      <c r="A3949" s="345" t="s">
        <v>2238</v>
      </c>
      <c r="B3949" s="332">
        <v>99.406850000000006</v>
      </c>
      <c r="C3949" t="s">
        <v>12790</v>
      </c>
    </row>
    <row r="3950" spans="1:3">
      <c r="A3950" s="345" t="s">
        <v>2239</v>
      </c>
      <c r="B3950" s="332">
        <v>117.06735</v>
      </c>
      <c r="C3950" t="s">
        <v>12791</v>
      </c>
    </row>
    <row r="3951" spans="1:3">
      <c r="A3951" s="345" t="s">
        <v>2240</v>
      </c>
      <c r="B3951" s="332">
        <v>40.856450000000002</v>
      </c>
      <c r="C3951" t="s">
        <v>12792</v>
      </c>
    </row>
    <row r="3952" spans="1:3">
      <c r="A3952" s="345" t="s">
        <v>2241</v>
      </c>
      <c r="B3952" s="332">
        <v>64.203289999999996</v>
      </c>
      <c r="C3952" t="s">
        <v>12793</v>
      </c>
    </row>
    <row r="3953" spans="1:3">
      <c r="A3953" s="345" t="s">
        <v>2242</v>
      </c>
      <c r="B3953" s="332">
        <v>74.797730000000001</v>
      </c>
      <c r="C3953" t="s">
        <v>12794</v>
      </c>
    </row>
    <row r="3954" spans="1:3">
      <c r="A3954" s="345" t="s">
        <v>2243</v>
      </c>
      <c r="B3954" s="332">
        <v>66.409790000000001</v>
      </c>
      <c r="C3954" t="s">
        <v>12795</v>
      </c>
    </row>
    <row r="3955" spans="1:3">
      <c r="A3955" s="345" t="s">
        <v>2244</v>
      </c>
      <c r="B3955" s="332">
        <v>75.500060000000005</v>
      </c>
      <c r="C3955" t="s">
        <v>12796</v>
      </c>
    </row>
    <row r="3956" spans="1:3">
      <c r="A3956" s="345" t="s">
        <v>2245</v>
      </c>
      <c r="B3956" s="332">
        <v>122.53909</v>
      </c>
      <c r="C3956" t="s">
        <v>12797</v>
      </c>
    </row>
    <row r="3957" spans="1:3">
      <c r="A3957" s="345" t="s">
        <v>2246</v>
      </c>
      <c r="B3957" s="332">
        <v>157.21675999999999</v>
      </c>
      <c r="C3957" t="s">
        <v>12798</v>
      </c>
    </row>
    <row r="3958" spans="1:3">
      <c r="A3958" s="345" t="s">
        <v>2247</v>
      </c>
      <c r="B3958" s="332">
        <v>21.45402</v>
      </c>
      <c r="C3958" t="s">
        <v>18922</v>
      </c>
    </row>
    <row r="3959" spans="1:3">
      <c r="A3959" s="345" t="s">
        <v>8946</v>
      </c>
      <c r="B3959" s="332">
        <v>29.352650000000001</v>
      </c>
      <c r="C3959" t="s">
        <v>18923</v>
      </c>
    </row>
    <row r="3960" spans="1:3">
      <c r="A3960" s="345" t="s">
        <v>6887</v>
      </c>
      <c r="B3960" s="332">
        <v>6.1145800000000001</v>
      </c>
      <c r="C3960" t="s">
        <v>12799</v>
      </c>
    </row>
    <row r="3961" spans="1:3">
      <c r="A3961" s="345" t="s">
        <v>6458</v>
      </c>
      <c r="B3961" s="332">
        <v>16.255179999999999</v>
      </c>
      <c r="C3961" t="s">
        <v>12800</v>
      </c>
    </row>
    <row r="3962" spans="1:3">
      <c r="A3962" s="345" t="s">
        <v>9283</v>
      </c>
      <c r="B3962" s="332">
        <v>14.10652</v>
      </c>
      <c r="C3962" t="s">
        <v>12801</v>
      </c>
    </row>
    <row r="3963" spans="1:3">
      <c r="A3963" s="345" t="s">
        <v>2248</v>
      </c>
      <c r="B3963" s="332">
        <v>45.241799999999998</v>
      </c>
      <c r="C3963" t="s">
        <v>12802</v>
      </c>
    </row>
    <row r="3964" spans="1:3">
      <c r="A3964" s="345" t="s">
        <v>2249</v>
      </c>
      <c r="B3964" s="332">
        <v>0.87251000000000001</v>
      </c>
      <c r="C3964" t="s">
        <v>18924</v>
      </c>
    </row>
    <row r="3965" spans="1:3">
      <c r="A3965" s="345" t="s">
        <v>2250</v>
      </c>
      <c r="B3965" s="332">
        <v>19.653500000000001</v>
      </c>
      <c r="C3965" t="s">
        <v>18925</v>
      </c>
    </row>
    <row r="3966" spans="1:3">
      <c r="A3966" s="345" t="s">
        <v>2251</v>
      </c>
      <c r="B3966" s="332">
        <v>94.791210000000007</v>
      </c>
      <c r="C3966" t="s">
        <v>12803</v>
      </c>
    </row>
    <row r="3967" spans="1:3">
      <c r="A3967" s="345" t="s">
        <v>2252</v>
      </c>
      <c r="B3967" s="332">
        <v>103.26474</v>
      </c>
      <c r="C3967" t="s">
        <v>12804</v>
      </c>
    </row>
    <row r="3968" spans="1:3">
      <c r="A3968" s="345" t="s">
        <v>8353</v>
      </c>
      <c r="B3968" s="332">
        <v>29.305199999999999</v>
      </c>
      <c r="C3968" t="s">
        <v>12805</v>
      </c>
    </row>
    <row r="3969" spans="1:3">
      <c r="A3969" s="345" t="s">
        <v>8354</v>
      </c>
      <c r="B3969" s="332">
        <v>25.032219999999999</v>
      </c>
      <c r="C3969" t="s">
        <v>12806</v>
      </c>
    </row>
    <row r="3970" spans="1:3">
      <c r="A3970" s="345" t="s">
        <v>2253</v>
      </c>
      <c r="B3970" s="332">
        <v>23.27948</v>
      </c>
      <c r="C3970" t="s">
        <v>18926</v>
      </c>
    </row>
    <row r="3971" spans="1:3">
      <c r="A3971" s="345" t="s">
        <v>2254</v>
      </c>
      <c r="B3971" s="332">
        <v>23.429670000000002</v>
      </c>
      <c r="C3971" t="s">
        <v>12807</v>
      </c>
    </row>
    <row r="3972" spans="1:3">
      <c r="A3972" s="345" t="s">
        <v>2255</v>
      </c>
      <c r="B3972" s="332">
        <v>209.24788000000001</v>
      </c>
      <c r="C3972" t="s">
        <v>18927</v>
      </c>
    </row>
    <row r="3973" spans="1:3">
      <c r="A3973" s="345" t="s">
        <v>2256</v>
      </c>
      <c r="B3973" s="332">
        <v>216.85917000000001</v>
      </c>
      <c r="C3973" t="s">
        <v>18928</v>
      </c>
    </row>
    <row r="3974" spans="1:3">
      <c r="A3974" s="345" t="s">
        <v>2257</v>
      </c>
      <c r="B3974" s="332">
        <v>10.401899999999999</v>
      </c>
      <c r="C3974" t="s">
        <v>12808</v>
      </c>
    </row>
    <row r="3975" spans="1:3">
      <c r="A3975" s="345" t="s">
        <v>2258</v>
      </c>
      <c r="B3975" s="332">
        <v>14.43562</v>
      </c>
      <c r="C3975" t="s">
        <v>12809</v>
      </c>
    </row>
    <row r="3976" spans="1:3">
      <c r="A3976" s="345" t="s">
        <v>2259</v>
      </c>
      <c r="B3976" s="332">
        <v>4.1314700000000002</v>
      </c>
      <c r="C3976" t="s">
        <v>12810</v>
      </c>
    </row>
    <row r="3977" spans="1:3">
      <c r="A3977" s="345" t="s">
        <v>2260</v>
      </c>
      <c r="B3977" s="332">
        <v>8.7339699999999993</v>
      </c>
      <c r="C3977" t="s">
        <v>12811</v>
      </c>
    </row>
    <row r="3978" spans="1:3">
      <c r="A3978" s="345" t="s">
        <v>2261</v>
      </c>
      <c r="B3978" s="332">
        <v>10.8726</v>
      </c>
      <c r="C3978" t="s">
        <v>18929</v>
      </c>
    </row>
    <row r="3979" spans="1:3">
      <c r="A3979" s="345" t="s">
        <v>2262</v>
      </c>
      <c r="B3979" s="332">
        <v>7.2836299999999996</v>
      </c>
      <c r="C3979" t="s">
        <v>12812</v>
      </c>
    </row>
    <row r="3980" spans="1:3">
      <c r="A3980" s="345" t="s">
        <v>8606</v>
      </c>
      <c r="B3980" s="332">
        <v>49.223320000000001</v>
      </c>
      <c r="C3980" t="s">
        <v>12813</v>
      </c>
    </row>
    <row r="3981" spans="1:3">
      <c r="A3981" s="345" t="s">
        <v>7192</v>
      </c>
      <c r="B3981" s="332">
        <v>66.562029999999993</v>
      </c>
      <c r="C3981" t="s">
        <v>12814</v>
      </c>
    </row>
    <row r="3982" spans="1:3">
      <c r="A3982" s="345" t="s">
        <v>7193</v>
      </c>
      <c r="B3982" s="332">
        <v>79.327809999999999</v>
      </c>
      <c r="C3982" t="s">
        <v>12815</v>
      </c>
    </row>
    <row r="3983" spans="1:3">
      <c r="A3983" s="345" t="s">
        <v>2263</v>
      </c>
      <c r="B3983" s="332">
        <v>196.90822</v>
      </c>
      <c r="C3983" t="s">
        <v>18930</v>
      </c>
    </row>
    <row r="3984" spans="1:3">
      <c r="A3984" s="345" t="s">
        <v>2264</v>
      </c>
      <c r="B3984" s="332">
        <v>387.48572000000001</v>
      </c>
      <c r="C3984" t="s">
        <v>18931</v>
      </c>
    </row>
    <row r="3985" spans="1:3">
      <c r="A3985" s="345" t="s">
        <v>8947</v>
      </c>
      <c r="B3985" s="332">
        <v>48.34854</v>
      </c>
      <c r="C3985" t="s">
        <v>12816</v>
      </c>
    </row>
    <row r="3986" spans="1:3">
      <c r="A3986" s="345" t="s">
        <v>2265</v>
      </c>
      <c r="B3986" s="332">
        <v>19.275079999999999</v>
      </c>
      <c r="C3986" t="s">
        <v>12817</v>
      </c>
    </row>
    <row r="3987" spans="1:3">
      <c r="A3987" s="345" t="s">
        <v>6456</v>
      </c>
      <c r="B3987" s="332">
        <v>31.115290000000002</v>
      </c>
      <c r="C3987" t="s">
        <v>12818</v>
      </c>
    </row>
    <row r="3988" spans="1:3">
      <c r="A3988" s="345" t="s">
        <v>6457</v>
      </c>
      <c r="B3988" s="332">
        <v>32.497259999999997</v>
      </c>
      <c r="C3988" t="s">
        <v>12819</v>
      </c>
    </row>
    <row r="3989" spans="1:3">
      <c r="A3989" s="345" t="s">
        <v>2266</v>
      </c>
      <c r="B3989" s="332">
        <v>18.32281</v>
      </c>
      <c r="C3989" t="s">
        <v>12820</v>
      </c>
    </row>
    <row r="3990" spans="1:3">
      <c r="A3990" s="345" t="s">
        <v>2267</v>
      </c>
      <c r="B3990" s="332">
        <v>36.116059999999997</v>
      </c>
      <c r="C3990" t="s">
        <v>12821</v>
      </c>
    </row>
    <row r="3991" spans="1:3">
      <c r="A3991" s="345" t="s">
        <v>6987</v>
      </c>
      <c r="B3991" s="332">
        <v>30.664529999999999</v>
      </c>
      <c r="C3991" t="s">
        <v>12822</v>
      </c>
    </row>
    <row r="3992" spans="1:3">
      <c r="A3992" s="345" t="s">
        <v>8607</v>
      </c>
      <c r="B3992" s="332">
        <v>34.318359999999998</v>
      </c>
      <c r="C3992" t="s">
        <v>12823</v>
      </c>
    </row>
    <row r="3993" spans="1:3">
      <c r="A3993" s="345" t="s">
        <v>6988</v>
      </c>
      <c r="B3993" s="332">
        <v>35.53087</v>
      </c>
      <c r="C3993" t="s">
        <v>12824</v>
      </c>
    </row>
    <row r="3994" spans="1:3">
      <c r="A3994" s="345" t="s">
        <v>10021</v>
      </c>
      <c r="B3994" s="332">
        <v>41.784460000000003</v>
      </c>
      <c r="C3994" t="s">
        <v>12825</v>
      </c>
    </row>
    <row r="3995" spans="1:3">
      <c r="A3995" s="345" t="s">
        <v>2268</v>
      </c>
      <c r="B3995" s="332">
        <v>35.756720000000001</v>
      </c>
      <c r="C3995" t="s">
        <v>12826</v>
      </c>
    </row>
    <row r="3996" spans="1:3">
      <c r="A3996" s="345" t="s">
        <v>2269</v>
      </c>
      <c r="B3996" s="332">
        <v>30.441800000000001</v>
      </c>
      <c r="C3996" t="s">
        <v>17232</v>
      </c>
    </row>
    <row r="3997" spans="1:3">
      <c r="A3997" s="345" t="s">
        <v>6989</v>
      </c>
      <c r="B3997" s="332">
        <v>37.364060000000002</v>
      </c>
      <c r="C3997" t="s">
        <v>12827</v>
      </c>
    </row>
    <row r="3998" spans="1:3">
      <c r="A3998" s="345" t="s">
        <v>9437</v>
      </c>
      <c r="B3998" s="332">
        <v>7.6437299999999997</v>
      </c>
      <c r="C3998" t="s">
        <v>12828</v>
      </c>
    </row>
    <row r="3999" spans="1:3">
      <c r="A3999" s="345" t="s">
        <v>9438</v>
      </c>
      <c r="B3999" s="332">
        <v>12.80486</v>
      </c>
      <c r="C3999" t="s">
        <v>12829</v>
      </c>
    </row>
    <row r="4000" spans="1:3">
      <c r="A4000" s="345" t="s">
        <v>9439</v>
      </c>
      <c r="B4000" s="332">
        <v>11.400270000000001</v>
      </c>
      <c r="C4000" t="s">
        <v>12830</v>
      </c>
    </row>
    <row r="4001" spans="1:3">
      <c r="A4001" s="345" t="s">
        <v>9440</v>
      </c>
      <c r="B4001" s="332">
        <v>11.400270000000001</v>
      </c>
      <c r="C4001" t="s">
        <v>12831</v>
      </c>
    </row>
    <row r="4002" spans="1:3">
      <c r="A4002" s="345" t="s">
        <v>10022</v>
      </c>
      <c r="B4002" s="332">
        <v>8.1197199999999992</v>
      </c>
      <c r="C4002" t="s">
        <v>12832</v>
      </c>
    </row>
    <row r="4003" spans="1:3">
      <c r="A4003" s="345" t="s">
        <v>18932</v>
      </c>
      <c r="B4003" s="332">
        <v>10.303380000000001</v>
      </c>
      <c r="C4003" t="s">
        <v>18933</v>
      </c>
    </row>
    <row r="4004" spans="1:3">
      <c r="A4004" s="345" t="s">
        <v>2270</v>
      </c>
      <c r="B4004" s="332">
        <v>16.608039999999999</v>
      </c>
      <c r="C4004" t="s">
        <v>18934</v>
      </c>
    </row>
    <row r="4005" spans="1:3">
      <c r="A4005" s="345" t="s">
        <v>2271</v>
      </c>
      <c r="B4005" s="332">
        <v>27.958939999999998</v>
      </c>
      <c r="C4005" t="s">
        <v>18935</v>
      </c>
    </row>
    <row r="4006" spans="1:3">
      <c r="A4006" s="345" t="s">
        <v>2272</v>
      </c>
      <c r="B4006" s="332">
        <v>27.43844</v>
      </c>
      <c r="C4006" t="s">
        <v>18936</v>
      </c>
    </row>
    <row r="4007" spans="1:3">
      <c r="A4007" s="345" t="s">
        <v>2273</v>
      </c>
      <c r="B4007" s="332">
        <v>30.67737</v>
      </c>
      <c r="C4007" t="s">
        <v>12833</v>
      </c>
    </row>
    <row r="4008" spans="1:3">
      <c r="A4008" s="345" t="s">
        <v>2274</v>
      </c>
      <c r="B4008" s="332">
        <v>25.10708</v>
      </c>
      <c r="C4008" t="s">
        <v>18937</v>
      </c>
    </row>
    <row r="4009" spans="1:3">
      <c r="A4009" s="345" t="s">
        <v>2275</v>
      </c>
      <c r="B4009" s="332">
        <v>106.21601</v>
      </c>
      <c r="C4009" t="s">
        <v>12834</v>
      </c>
    </row>
    <row r="4010" spans="1:3">
      <c r="A4010" s="345" t="s">
        <v>2276</v>
      </c>
      <c r="B4010" s="332">
        <v>90.951490000000007</v>
      </c>
      <c r="C4010" t="s">
        <v>12835</v>
      </c>
    </row>
    <row r="4011" spans="1:3">
      <c r="A4011" s="345" t="s">
        <v>2277</v>
      </c>
      <c r="B4011" s="332">
        <v>86.176410000000004</v>
      </c>
      <c r="C4011" t="s">
        <v>12836</v>
      </c>
    </row>
    <row r="4012" spans="1:3">
      <c r="A4012" s="345" t="s">
        <v>2278</v>
      </c>
      <c r="B4012" s="332">
        <v>86.608580000000003</v>
      </c>
      <c r="C4012" t="s">
        <v>18938</v>
      </c>
    </row>
    <row r="4013" spans="1:3">
      <c r="A4013" s="345" t="s">
        <v>2279</v>
      </c>
      <c r="B4013" s="332">
        <v>88.302419999999998</v>
      </c>
      <c r="C4013" t="s">
        <v>18939</v>
      </c>
    </row>
    <row r="4014" spans="1:3">
      <c r="A4014" s="345" t="s">
        <v>2280</v>
      </c>
      <c r="B4014" s="332">
        <v>136.68769</v>
      </c>
      <c r="C4014" t="s">
        <v>18940</v>
      </c>
    </row>
    <row r="4015" spans="1:3">
      <c r="A4015" s="345" t="s">
        <v>2281</v>
      </c>
      <c r="B4015" s="332">
        <v>87.689980000000006</v>
      </c>
      <c r="C4015" t="s">
        <v>18941</v>
      </c>
    </row>
    <row r="4016" spans="1:3">
      <c r="A4016" s="345" t="s">
        <v>18942</v>
      </c>
      <c r="B4016" s="332">
        <v>0</v>
      </c>
      <c r="C4016" t="s">
        <v>12837</v>
      </c>
    </row>
    <row r="4017" spans="1:3">
      <c r="A4017" s="345" t="s">
        <v>2282</v>
      </c>
      <c r="B4017" s="332">
        <v>8.3869199999999999</v>
      </c>
      <c r="C4017" t="s">
        <v>12837</v>
      </c>
    </row>
    <row r="4018" spans="1:3">
      <c r="A4018" s="345" t="s">
        <v>18943</v>
      </c>
      <c r="B4018" s="332">
        <v>0</v>
      </c>
      <c r="C4018" t="s">
        <v>12837</v>
      </c>
    </row>
    <row r="4019" spans="1:3">
      <c r="A4019" s="345" t="s">
        <v>18944</v>
      </c>
      <c r="B4019" s="332">
        <v>0</v>
      </c>
      <c r="C4019" t="s">
        <v>12837</v>
      </c>
    </row>
    <row r="4020" spans="1:3">
      <c r="A4020" s="345" t="s">
        <v>18945</v>
      </c>
      <c r="B4020" s="332">
        <v>0</v>
      </c>
      <c r="C4020" t="s">
        <v>12838</v>
      </c>
    </row>
    <row r="4021" spans="1:3">
      <c r="A4021" s="345" t="s">
        <v>18946</v>
      </c>
      <c r="B4021" s="332">
        <v>0</v>
      </c>
      <c r="C4021" t="s">
        <v>18947</v>
      </c>
    </row>
    <row r="4022" spans="1:3">
      <c r="A4022" s="345" t="s">
        <v>18948</v>
      </c>
      <c r="B4022" s="332">
        <v>0</v>
      </c>
      <c r="C4022" t="s">
        <v>18949</v>
      </c>
    </row>
    <row r="4023" spans="1:3">
      <c r="A4023" s="345" t="s">
        <v>18950</v>
      </c>
      <c r="B4023" s="332">
        <v>0</v>
      </c>
      <c r="C4023" t="s">
        <v>18951</v>
      </c>
    </row>
    <row r="4024" spans="1:3">
      <c r="A4024" s="345" t="s">
        <v>18952</v>
      </c>
      <c r="B4024" s="332">
        <v>0</v>
      </c>
      <c r="C4024" t="s">
        <v>18953</v>
      </c>
    </row>
    <row r="4025" spans="1:3">
      <c r="A4025" s="345" t="s">
        <v>2283</v>
      </c>
      <c r="B4025" s="332">
        <v>9.5534800000000004</v>
      </c>
      <c r="C4025" t="s">
        <v>12838</v>
      </c>
    </row>
    <row r="4026" spans="1:3">
      <c r="A4026" s="345" t="s">
        <v>2284</v>
      </c>
      <c r="B4026" s="332">
        <v>10.09619</v>
      </c>
      <c r="C4026" t="s">
        <v>18954</v>
      </c>
    </row>
    <row r="4027" spans="1:3">
      <c r="A4027" s="345" t="s">
        <v>2285</v>
      </c>
      <c r="B4027" s="332">
        <v>11.471360000000001</v>
      </c>
      <c r="C4027" t="s">
        <v>18955</v>
      </c>
    </row>
    <row r="4028" spans="1:3">
      <c r="A4028" s="345" t="s">
        <v>2286</v>
      </c>
      <c r="B4028" s="332">
        <v>9.5534800000000004</v>
      </c>
      <c r="C4028" t="s">
        <v>18956</v>
      </c>
    </row>
    <row r="4029" spans="1:3">
      <c r="A4029" s="345" t="s">
        <v>2287</v>
      </c>
      <c r="B4029" s="332">
        <v>10.09619</v>
      </c>
      <c r="C4029" t="s">
        <v>18957</v>
      </c>
    </row>
    <row r="4030" spans="1:3">
      <c r="A4030" s="345" t="s">
        <v>2288</v>
      </c>
      <c r="B4030" s="332">
        <v>11.471360000000001</v>
      </c>
      <c r="C4030" t="s">
        <v>12839</v>
      </c>
    </row>
    <row r="4031" spans="1:3">
      <c r="A4031" s="345" t="s">
        <v>2289</v>
      </c>
      <c r="B4031" s="332">
        <v>10.09619</v>
      </c>
      <c r="C4031" t="s">
        <v>18958</v>
      </c>
    </row>
    <row r="4032" spans="1:3">
      <c r="A4032" s="345" t="s">
        <v>2290</v>
      </c>
      <c r="B4032" s="332">
        <v>10.639469999999999</v>
      </c>
      <c r="C4032" t="s">
        <v>12840</v>
      </c>
    </row>
    <row r="4033" spans="1:3">
      <c r="A4033" s="345" t="s">
        <v>2291</v>
      </c>
      <c r="B4033" s="332">
        <v>12.12988</v>
      </c>
      <c r="C4033" t="s">
        <v>18959</v>
      </c>
    </row>
    <row r="4034" spans="1:3">
      <c r="A4034" s="345" t="s">
        <v>2292</v>
      </c>
      <c r="B4034" s="332">
        <v>64.912400000000005</v>
      </c>
      <c r="C4034" t="s">
        <v>12841</v>
      </c>
    </row>
    <row r="4035" spans="1:3">
      <c r="A4035" s="345" t="s">
        <v>2293</v>
      </c>
      <c r="B4035" s="332">
        <v>139.73480000000001</v>
      </c>
      <c r="C4035" t="s">
        <v>12842</v>
      </c>
    </row>
    <row r="4036" spans="1:3">
      <c r="A4036" s="345" t="s">
        <v>18960</v>
      </c>
      <c r="B4036" s="332">
        <v>12.040760000000001</v>
      </c>
      <c r="C4036" t="s">
        <v>18961</v>
      </c>
    </row>
    <row r="4037" spans="1:3">
      <c r="A4037" s="345" t="s">
        <v>2294</v>
      </c>
      <c r="B4037" s="332">
        <v>57.456699999999998</v>
      </c>
      <c r="C4037" t="s">
        <v>12843</v>
      </c>
    </row>
    <row r="4038" spans="1:3">
      <c r="A4038" s="345" t="s">
        <v>7791</v>
      </c>
      <c r="B4038" s="332">
        <v>9.1943900000000003</v>
      </c>
      <c r="C4038" t="s">
        <v>12844</v>
      </c>
    </row>
    <row r="4039" spans="1:3">
      <c r="A4039" s="345" t="s">
        <v>7792</v>
      </c>
      <c r="B4039" s="332">
        <v>47.297719999999998</v>
      </c>
      <c r="C4039" t="s">
        <v>12845</v>
      </c>
    </row>
    <row r="4040" spans="1:3">
      <c r="A4040" s="345" t="s">
        <v>18962</v>
      </c>
      <c r="B4040" s="332">
        <v>47.03463</v>
      </c>
      <c r="C4040" t="s">
        <v>18963</v>
      </c>
    </row>
    <row r="4041" spans="1:3">
      <c r="A4041" s="345" t="s">
        <v>2295</v>
      </c>
      <c r="B4041" s="332">
        <v>74.460390000000004</v>
      </c>
      <c r="C4041" t="s">
        <v>12846</v>
      </c>
    </row>
    <row r="4042" spans="1:3">
      <c r="A4042" s="345" t="s">
        <v>2296</v>
      </c>
      <c r="B4042" s="332">
        <v>85.201300000000003</v>
      </c>
      <c r="C4042" t="s">
        <v>12847</v>
      </c>
    </row>
    <row r="4043" spans="1:3">
      <c r="A4043" s="345" t="s">
        <v>2297</v>
      </c>
      <c r="B4043" s="332">
        <v>18.240500000000001</v>
      </c>
      <c r="C4043" t="s">
        <v>12848</v>
      </c>
    </row>
    <row r="4044" spans="1:3">
      <c r="A4044" s="345" t="s">
        <v>2298</v>
      </c>
      <c r="B4044" s="332">
        <v>30.977450000000001</v>
      </c>
      <c r="C4044" t="s">
        <v>12849</v>
      </c>
    </row>
    <row r="4045" spans="1:3">
      <c r="A4045" s="345" t="s">
        <v>18964</v>
      </c>
      <c r="B4045" s="332">
        <v>8.0340900000000008</v>
      </c>
      <c r="C4045" t="s">
        <v>18965</v>
      </c>
    </row>
    <row r="4046" spans="1:3">
      <c r="A4046" s="345" t="s">
        <v>2299</v>
      </c>
      <c r="B4046" s="332">
        <v>58.561900000000001</v>
      </c>
      <c r="C4046" t="s">
        <v>12850</v>
      </c>
    </row>
    <row r="4047" spans="1:3">
      <c r="A4047" s="345" t="s">
        <v>2300</v>
      </c>
      <c r="B4047" s="332">
        <v>65.676900000000003</v>
      </c>
      <c r="C4047" t="s">
        <v>12851</v>
      </c>
    </row>
    <row r="4048" spans="1:3">
      <c r="A4048" s="345" t="s">
        <v>2301</v>
      </c>
      <c r="B4048" s="332">
        <v>46.627389999999998</v>
      </c>
      <c r="C4048" t="s">
        <v>12852</v>
      </c>
    </row>
    <row r="4049" spans="1:3">
      <c r="A4049" s="345" t="s">
        <v>2302</v>
      </c>
      <c r="B4049" s="332">
        <v>48.380839999999999</v>
      </c>
      <c r="C4049" t="s">
        <v>12853</v>
      </c>
    </row>
    <row r="4050" spans="1:3">
      <c r="A4050" s="345" t="s">
        <v>18966</v>
      </c>
      <c r="B4050" s="332">
        <v>170.94198</v>
      </c>
      <c r="C4050" t="s">
        <v>18967</v>
      </c>
    </row>
    <row r="4051" spans="1:3">
      <c r="A4051" s="345" t="s">
        <v>18968</v>
      </c>
      <c r="B4051" s="332">
        <v>115.08811</v>
      </c>
      <c r="C4051" t="s">
        <v>18969</v>
      </c>
    </row>
    <row r="4052" spans="1:3">
      <c r="A4052" s="345" t="s">
        <v>2303</v>
      </c>
      <c r="B4052" s="332">
        <v>139.09298000000001</v>
      </c>
      <c r="C4052" t="s">
        <v>12854</v>
      </c>
    </row>
    <row r="4053" spans="1:3">
      <c r="A4053" s="345" t="s">
        <v>2304</v>
      </c>
      <c r="B4053" s="332">
        <v>139.09298000000001</v>
      </c>
      <c r="C4053" t="s">
        <v>12855</v>
      </c>
    </row>
    <row r="4054" spans="1:3">
      <c r="A4054" s="345" t="s">
        <v>18970</v>
      </c>
      <c r="B4054" s="332">
        <v>88.132720000000006</v>
      </c>
      <c r="C4054" t="s">
        <v>18971</v>
      </c>
    </row>
    <row r="4055" spans="1:3">
      <c r="A4055" s="345" t="s">
        <v>18972</v>
      </c>
      <c r="B4055" s="332">
        <v>225.30047999999999</v>
      </c>
      <c r="C4055" t="s">
        <v>18973</v>
      </c>
    </row>
    <row r="4056" spans="1:3">
      <c r="A4056" s="345" t="s">
        <v>2305</v>
      </c>
      <c r="B4056" s="332">
        <v>77.729169999999996</v>
      </c>
      <c r="C4056" t="s">
        <v>12856</v>
      </c>
    </row>
    <row r="4057" spans="1:3">
      <c r="A4057" s="345" t="s">
        <v>18974</v>
      </c>
      <c r="B4057" s="332">
        <v>884.58609000000001</v>
      </c>
      <c r="C4057" t="s">
        <v>18975</v>
      </c>
    </row>
    <row r="4058" spans="1:3">
      <c r="A4058" s="345" t="s">
        <v>18976</v>
      </c>
      <c r="B4058" s="332">
        <v>947.25705000000005</v>
      </c>
      <c r="C4058" t="s">
        <v>18977</v>
      </c>
    </row>
    <row r="4059" spans="1:3">
      <c r="A4059" s="345" t="s">
        <v>18978</v>
      </c>
      <c r="B4059" s="332">
        <v>0</v>
      </c>
      <c r="C4059" t="s">
        <v>18979</v>
      </c>
    </row>
    <row r="4060" spans="1:3">
      <c r="A4060" s="345" t="s">
        <v>18980</v>
      </c>
      <c r="B4060" s="332">
        <v>0</v>
      </c>
      <c r="C4060" t="s">
        <v>18981</v>
      </c>
    </row>
    <row r="4061" spans="1:3">
      <c r="A4061" s="345" t="s">
        <v>2306</v>
      </c>
      <c r="B4061" s="332">
        <v>70.983720000000005</v>
      </c>
      <c r="C4061" t="s">
        <v>12857</v>
      </c>
    </row>
    <row r="4062" spans="1:3">
      <c r="A4062" s="345" t="s">
        <v>2307</v>
      </c>
      <c r="B4062" s="332">
        <v>82.118949999999998</v>
      </c>
      <c r="C4062" t="s">
        <v>12858</v>
      </c>
    </row>
    <row r="4063" spans="1:3">
      <c r="A4063" s="345" t="s">
        <v>2308</v>
      </c>
      <c r="B4063" s="332">
        <v>71.378339999999994</v>
      </c>
      <c r="C4063" t="s">
        <v>12859</v>
      </c>
    </row>
    <row r="4064" spans="1:3">
      <c r="A4064" s="345" t="s">
        <v>2309</v>
      </c>
      <c r="B4064" s="332">
        <v>118.24308000000001</v>
      </c>
      <c r="C4064" t="s">
        <v>12860</v>
      </c>
    </row>
    <row r="4065" spans="1:3">
      <c r="A4065" s="345" t="s">
        <v>2310</v>
      </c>
      <c r="B4065" s="332">
        <v>93.140299999999996</v>
      </c>
      <c r="C4065" t="s">
        <v>18982</v>
      </c>
    </row>
    <row r="4066" spans="1:3">
      <c r="A4066" s="345" t="s">
        <v>2311</v>
      </c>
      <c r="B4066" s="332">
        <v>106.12295</v>
      </c>
      <c r="C4066" t="s">
        <v>12861</v>
      </c>
    </row>
    <row r="4067" spans="1:3">
      <c r="A4067" s="345" t="s">
        <v>2312</v>
      </c>
      <c r="B4067" s="332">
        <v>106.12295</v>
      </c>
      <c r="C4067" t="s">
        <v>12862</v>
      </c>
    </row>
    <row r="4068" spans="1:3">
      <c r="A4068" s="345" t="s">
        <v>18983</v>
      </c>
      <c r="B4068" s="332">
        <v>126.34003</v>
      </c>
      <c r="C4068" t="s">
        <v>18984</v>
      </c>
    </row>
    <row r="4069" spans="1:3">
      <c r="A4069" s="345" t="s">
        <v>7793</v>
      </c>
      <c r="B4069" s="332">
        <v>343.18365999999997</v>
      </c>
      <c r="C4069" t="s">
        <v>12863</v>
      </c>
    </row>
    <row r="4070" spans="1:3">
      <c r="A4070" s="345" t="s">
        <v>7794</v>
      </c>
      <c r="B4070" s="332">
        <v>50.659559999999999</v>
      </c>
      <c r="C4070" t="s">
        <v>12864</v>
      </c>
    </row>
    <row r="4071" spans="1:3">
      <c r="A4071" s="345" t="s">
        <v>7795</v>
      </c>
      <c r="B4071" s="332">
        <v>50.659559999999999</v>
      </c>
      <c r="C4071" t="s">
        <v>12865</v>
      </c>
    </row>
    <row r="4072" spans="1:3">
      <c r="A4072" s="345" t="s">
        <v>7796</v>
      </c>
      <c r="B4072" s="332">
        <v>74.016170000000002</v>
      </c>
      <c r="C4072" t="s">
        <v>12866</v>
      </c>
    </row>
    <row r="4073" spans="1:3">
      <c r="A4073" s="345" t="s">
        <v>7797</v>
      </c>
      <c r="B4073" s="332">
        <v>84.738129999999998</v>
      </c>
      <c r="C4073" t="s">
        <v>12867</v>
      </c>
    </row>
    <row r="4074" spans="1:3">
      <c r="A4074" s="345" t="s">
        <v>7798</v>
      </c>
      <c r="B4074" s="332">
        <v>96.612989999999996</v>
      </c>
      <c r="C4074" t="s">
        <v>12868</v>
      </c>
    </row>
    <row r="4075" spans="1:3">
      <c r="A4075" s="345" t="s">
        <v>7799</v>
      </c>
      <c r="B4075" s="332">
        <v>240.00492</v>
      </c>
      <c r="C4075" t="s">
        <v>12869</v>
      </c>
    </row>
    <row r="4076" spans="1:3">
      <c r="A4076" s="345" t="s">
        <v>7800</v>
      </c>
      <c r="B4076" s="332">
        <v>335.95499000000001</v>
      </c>
      <c r="C4076" t="s">
        <v>12870</v>
      </c>
    </row>
    <row r="4077" spans="1:3">
      <c r="A4077" s="345" t="s">
        <v>7801</v>
      </c>
      <c r="B4077" s="332">
        <v>97.996489999999994</v>
      </c>
      <c r="C4077" t="s">
        <v>12871</v>
      </c>
    </row>
    <row r="4078" spans="1:3">
      <c r="A4078" s="345" t="s">
        <v>18985</v>
      </c>
      <c r="B4078" s="332">
        <v>0</v>
      </c>
      <c r="C4078" t="s">
        <v>18986</v>
      </c>
    </row>
    <row r="4079" spans="1:3">
      <c r="A4079" s="345" t="s">
        <v>2313</v>
      </c>
      <c r="B4079" s="332">
        <v>309.61774000000003</v>
      </c>
      <c r="C4079" t="s">
        <v>12872</v>
      </c>
    </row>
    <row r="4080" spans="1:3">
      <c r="A4080" s="345" t="s">
        <v>2314</v>
      </c>
      <c r="B4080" s="332">
        <v>31.673719999999999</v>
      </c>
      <c r="C4080" t="s">
        <v>18987</v>
      </c>
    </row>
    <row r="4081" spans="1:3">
      <c r="A4081" s="345" t="s">
        <v>2315</v>
      </c>
      <c r="B4081" s="332">
        <v>36.060630000000003</v>
      </c>
      <c r="C4081" t="s">
        <v>18988</v>
      </c>
    </row>
    <row r="4082" spans="1:3">
      <c r="A4082" s="345" t="s">
        <v>2316</v>
      </c>
      <c r="B4082" s="332">
        <v>36.060630000000003</v>
      </c>
      <c r="C4082" t="s">
        <v>12873</v>
      </c>
    </row>
    <row r="4083" spans="1:3">
      <c r="A4083" s="345" t="s">
        <v>2317</v>
      </c>
      <c r="B4083" s="332">
        <v>36.23169</v>
      </c>
      <c r="C4083" t="s">
        <v>18989</v>
      </c>
    </row>
    <row r="4084" spans="1:3">
      <c r="A4084" s="345" t="s">
        <v>2318</v>
      </c>
      <c r="B4084" s="332">
        <v>36.060630000000003</v>
      </c>
      <c r="C4084" t="s">
        <v>18990</v>
      </c>
    </row>
    <row r="4085" spans="1:3">
      <c r="A4085" s="345" t="s">
        <v>2319</v>
      </c>
      <c r="B4085" s="332">
        <v>45.8523</v>
      </c>
      <c r="C4085" t="s">
        <v>18991</v>
      </c>
    </row>
    <row r="4086" spans="1:3">
      <c r="A4086" s="345" t="s">
        <v>2320</v>
      </c>
      <c r="B4086" s="332">
        <v>37.999769999999998</v>
      </c>
      <c r="C4086" t="s">
        <v>12874</v>
      </c>
    </row>
    <row r="4087" spans="1:3">
      <c r="A4087" s="345" t="s">
        <v>2321</v>
      </c>
      <c r="B4087" s="332">
        <v>44.002960000000002</v>
      </c>
      <c r="C4087" t="s">
        <v>12875</v>
      </c>
    </row>
    <row r="4088" spans="1:3">
      <c r="A4088" s="345" t="s">
        <v>2322</v>
      </c>
      <c r="B4088" s="332">
        <v>49.228099999999998</v>
      </c>
      <c r="C4088" t="s">
        <v>12876</v>
      </c>
    </row>
    <row r="4089" spans="1:3">
      <c r="A4089" s="345" t="s">
        <v>2323</v>
      </c>
      <c r="B4089" s="332">
        <v>48.035220000000002</v>
      </c>
      <c r="C4089" t="s">
        <v>12877</v>
      </c>
    </row>
    <row r="4090" spans="1:3">
      <c r="A4090" s="345" t="s">
        <v>2324</v>
      </c>
      <c r="B4090" s="332">
        <v>48.035220000000002</v>
      </c>
      <c r="C4090" t="s">
        <v>12878</v>
      </c>
    </row>
    <row r="4091" spans="1:3">
      <c r="A4091" s="345" t="s">
        <v>2325</v>
      </c>
      <c r="B4091" s="332">
        <v>48.035220000000002</v>
      </c>
      <c r="C4091" t="s">
        <v>12879</v>
      </c>
    </row>
    <row r="4092" spans="1:3">
      <c r="A4092" s="345" t="s">
        <v>2326</v>
      </c>
      <c r="B4092" s="332">
        <v>9.33338</v>
      </c>
      <c r="C4092" t="s">
        <v>18992</v>
      </c>
    </row>
    <row r="4093" spans="1:3">
      <c r="A4093" s="345" t="s">
        <v>2327</v>
      </c>
      <c r="B4093" s="332">
        <v>8.8299199999999995</v>
      </c>
      <c r="C4093" t="s">
        <v>12880</v>
      </c>
    </row>
    <row r="4094" spans="1:3">
      <c r="A4094" s="345" t="s">
        <v>2328</v>
      </c>
      <c r="B4094" s="332">
        <v>4.6324199999999998</v>
      </c>
      <c r="C4094" t="s">
        <v>18993</v>
      </c>
    </row>
    <row r="4095" spans="1:3">
      <c r="A4095" s="345" t="s">
        <v>2329</v>
      </c>
      <c r="B4095" s="332">
        <v>7.1688799999999997</v>
      </c>
      <c r="C4095" t="s">
        <v>12881</v>
      </c>
    </row>
    <row r="4096" spans="1:3">
      <c r="A4096" s="345" t="s">
        <v>2330</v>
      </c>
      <c r="B4096" s="332">
        <v>52.790849999999999</v>
      </c>
      <c r="C4096" t="s">
        <v>18994</v>
      </c>
    </row>
    <row r="4097" spans="1:3">
      <c r="A4097" s="345" t="s">
        <v>2331</v>
      </c>
      <c r="B4097" s="332">
        <v>52.77984</v>
      </c>
      <c r="C4097" t="s">
        <v>18995</v>
      </c>
    </row>
    <row r="4098" spans="1:3">
      <c r="A4098" s="345" t="s">
        <v>2332</v>
      </c>
      <c r="B4098" s="332">
        <v>44.002960000000002</v>
      </c>
      <c r="C4098" t="s">
        <v>12882</v>
      </c>
    </row>
    <row r="4099" spans="1:3">
      <c r="A4099" s="345" t="s">
        <v>2333</v>
      </c>
      <c r="B4099" s="332">
        <v>42.90325</v>
      </c>
      <c r="C4099" t="s">
        <v>18996</v>
      </c>
    </row>
    <row r="4100" spans="1:3">
      <c r="A4100" s="345" t="s">
        <v>2334</v>
      </c>
      <c r="B4100" s="332">
        <v>48.035220000000002</v>
      </c>
      <c r="C4100" t="s">
        <v>18997</v>
      </c>
    </row>
    <row r="4101" spans="1:3">
      <c r="A4101" s="345" t="s">
        <v>2335</v>
      </c>
      <c r="B4101" s="332">
        <v>38.044980000000002</v>
      </c>
      <c r="C4101" t="s">
        <v>18998</v>
      </c>
    </row>
    <row r="4102" spans="1:3">
      <c r="A4102" s="345" t="s">
        <v>2336</v>
      </c>
      <c r="B4102" s="332">
        <v>31.673719999999999</v>
      </c>
      <c r="C4102" t="s">
        <v>18999</v>
      </c>
    </row>
    <row r="4103" spans="1:3">
      <c r="A4103" s="345" t="s">
        <v>2337</v>
      </c>
      <c r="B4103" s="332">
        <v>31.673719999999999</v>
      </c>
      <c r="C4103" t="s">
        <v>12883</v>
      </c>
    </row>
    <row r="4104" spans="1:3">
      <c r="A4104" s="345" t="s">
        <v>2338</v>
      </c>
      <c r="B4104" s="332">
        <v>38.044980000000002</v>
      </c>
      <c r="C4104" t="s">
        <v>19000</v>
      </c>
    </row>
    <row r="4105" spans="1:3">
      <c r="A4105" s="345" t="s">
        <v>2339</v>
      </c>
      <c r="B4105" s="332">
        <v>44.34019</v>
      </c>
      <c r="C4105" t="s">
        <v>19001</v>
      </c>
    </row>
    <row r="4106" spans="1:3">
      <c r="A4106" s="345" t="s">
        <v>2340</v>
      </c>
      <c r="B4106" s="332">
        <v>42.197899999999997</v>
      </c>
      <c r="C4106" t="s">
        <v>19002</v>
      </c>
    </row>
    <row r="4107" spans="1:3">
      <c r="A4107" s="345" t="s">
        <v>2341</v>
      </c>
      <c r="B4107" s="332">
        <v>34.829560000000001</v>
      </c>
      <c r="C4107" t="s">
        <v>19003</v>
      </c>
    </row>
    <row r="4108" spans="1:3">
      <c r="A4108" s="345" t="s">
        <v>2342</v>
      </c>
      <c r="B4108" s="332">
        <v>47.744599999999998</v>
      </c>
      <c r="C4108" t="s">
        <v>19004</v>
      </c>
    </row>
    <row r="4109" spans="1:3">
      <c r="A4109" s="345" t="s">
        <v>19005</v>
      </c>
      <c r="B4109" s="332">
        <v>176.13426000000001</v>
      </c>
      <c r="C4109" t="s">
        <v>19006</v>
      </c>
    </row>
    <row r="4110" spans="1:3">
      <c r="A4110" s="345" t="s">
        <v>19007</v>
      </c>
      <c r="B4110" s="332">
        <v>709.28842999999995</v>
      </c>
      <c r="C4110" t="s">
        <v>19008</v>
      </c>
    </row>
    <row r="4111" spans="1:3">
      <c r="A4111" s="345" t="s">
        <v>19009</v>
      </c>
      <c r="B4111" s="332">
        <v>192.38584</v>
      </c>
      <c r="C4111" t="s">
        <v>19010</v>
      </c>
    </row>
    <row r="4112" spans="1:3">
      <c r="A4112" s="345" t="s">
        <v>19011</v>
      </c>
      <c r="B4112" s="332">
        <v>205.91367</v>
      </c>
      <c r="C4112" t="s">
        <v>19012</v>
      </c>
    </row>
    <row r="4113" spans="1:3">
      <c r="A4113" s="345" t="s">
        <v>9190</v>
      </c>
      <c r="B4113" s="332">
        <v>115.84133</v>
      </c>
      <c r="C4113" t="s">
        <v>12884</v>
      </c>
    </row>
    <row r="4114" spans="1:3">
      <c r="A4114" s="345" t="s">
        <v>9191</v>
      </c>
      <c r="B4114" s="332">
        <v>128.12191000000001</v>
      </c>
      <c r="C4114" t="s">
        <v>12885</v>
      </c>
    </row>
    <row r="4115" spans="1:3">
      <c r="A4115" s="345" t="s">
        <v>9192</v>
      </c>
      <c r="B4115" s="332">
        <v>128.12191000000001</v>
      </c>
      <c r="C4115" t="s">
        <v>12885</v>
      </c>
    </row>
    <row r="4116" spans="1:3">
      <c r="A4116" s="345" t="s">
        <v>17233</v>
      </c>
      <c r="B4116" s="332">
        <v>49.85013</v>
      </c>
      <c r="C4116" t="s">
        <v>17234</v>
      </c>
    </row>
    <row r="4117" spans="1:3">
      <c r="A4117" s="345" t="s">
        <v>17235</v>
      </c>
      <c r="B4117" s="332">
        <v>50.557229999999997</v>
      </c>
      <c r="C4117" t="s">
        <v>17234</v>
      </c>
    </row>
    <row r="4118" spans="1:3">
      <c r="A4118" s="345" t="s">
        <v>17236</v>
      </c>
      <c r="B4118" s="332">
        <v>49.85013</v>
      </c>
      <c r="C4118" t="s">
        <v>17237</v>
      </c>
    </row>
    <row r="4119" spans="1:3">
      <c r="A4119" s="345" t="s">
        <v>17238</v>
      </c>
      <c r="B4119" s="332">
        <v>53.657559999999997</v>
      </c>
      <c r="C4119" t="s">
        <v>17239</v>
      </c>
    </row>
    <row r="4120" spans="1:3">
      <c r="A4120" s="345" t="s">
        <v>17240</v>
      </c>
      <c r="B4120" s="332">
        <v>53.657559999999997</v>
      </c>
      <c r="C4120" t="s">
        <v>17241</v>
      </c>
    </row>
    <row r="4121" spans="1:3">
      <c r="A4121" s="345" t="s">
        <v>17242</v>
      </c>
      <c r="B4121" s="332">
        <v>53.657559999999997</v>
      </c>
      <c r="C4121" t="s">
        <v>17243</v>
      </c>
    </row>
    <row r="4122" spans="1:3">
      <c r="A4122" s="345" t="s">
        <v>17244</v>
      </c>
      <c r="B4122" s="332">
        <v>53.657559999999997</v>
      </c>
      <c r="C4122" t="s">
        <v>17245</v>
      </c>
    </row>
    <row r="4123" spans="1:3">
      <c r="A4123" s="345" t="s">
        <v>17246</v>
      </c>
      <c r="B4123" s="332">
        <v>54.364649999999997</v>
      </c>
      <c r="C4123" t="s">
        <v>17241</v>
      </c>
    </row>
    <row r="4124" spans="1:3">
      <c r="A4124" s="345" t="s">
        <v>17247</v>
      </c>
      <c r="B4124" s="332">
        <v>54.364649999999997</v>
      </c>
      <c r="C4124" t="s">
        <v>17243</v>
      </c>
    </row>
    <row r="4125" spans="1:3">
      <c r="A4125" s="345" t="s">
        <v>17248</v>
      </c>
      <c r="B4125" s="332">
        <v>54.364649999999997</v>
      </c>
      <c r="C4125" t="s">
        <v>17245</v>
      </c>
    </row>
    <row r="4126" spans="1:3">
      <c r="A4126" s="345">
        <v>911</v>
      </c>
      <c r="B4126" s="332">
        <v>344.9864</v>
      </c>
      <c r="C4126" t="s">
        <v>17249</v>
      </c>
    </row>
    <row r="4127" spans="1:3">
      <c r="A4127" s="345">
        <v>911</v>
      </c>
      <c r="B4127" s="332">
        <v>344.9864</v>
      </c>
      <c r="C4127" t="s">
        <v>17249</v>
      </c>
    </row>
    <row r="4128" spans="1:3">
      <c r="A4128" s="345">
        <v>911</v>
      </c>
      <c r="B4128" s="332">
        <v>344.9864</v>
      </c>
      <c r="C4128" t="s">
        <v>17249</v>
      </c>
    </row>
    <row r="4129" spans="1:3">
      <c r="A4129" s="345">
        <v>911</v>
      </c>
      <c r="B4129" s="332">
        <v>344.9864</v>
      </c>
      <c r="C4129" t="s">
        <v>17249</v>
      </c>
    </row>
    <row r="4130" spans="1:3">
      <c r="A4130" s="345">
        <v>911</v>
      </c>
      <c r="B4130" s="332">
        <v>344.9864</v>
      </c>
      <c r="C4130" t="s">
        <v>17249</v>
      </c>
    </row>
    <row r="4131" spans="1:3">
      <c r="A4131" s="345">
        <v>911</v>
      </c>
      <c r="B4131" s="332">
        <v>344.9864</v>
      </c>
      <c r="C4131" t="s">
        <v>17249</v>
      </c>
    </row>
    <row r="4132" spans="1:3">
      <c r="A4132" s="345">
        <v>911</v>
      </c>
      <c r="B4132" s="332">
        <v>344.9864</v>
      </c>
      <c r="C4132" t="s">
        <v>17249</v>
      </c>
    </row>
    <row r="4133" spans="1:3">
      <c r="A4133" s="345" t="s">
        <v>2343</v>
      </c>
      <c r="B4133" s="332">
        <v>1619.8327400000001</v>
      </c>
      <c r="C4133" t="s">
        <v>12886</v>
      </c>
    </row>
    <row r="4134" spans="1:3">
      <c r="A4134" s="345" t="s">
        <v>2344</v>
      </c>
      <c r="B4134" s="332">
        <v>1619.8327400000001</v>
      </c>
      <c r="C4134" t="s">
        <v>12887</v>
      </c>
    </row>
    <row r="4135" spans="1:3">
      <c r="A4135" s="345" t="s">
        <v>2345</v>
      </c>
      <c r="B4135" s="332">
        <v>1149.03243</v>
      </c>
      <c r="C4135" t="s">
        <v>12888</v>
      </c>
    </row>
    <row r="4136" spans="1:3">
      <c r="A4136" s="345" t="s">
        <v>2346</v>
      </c>
      <c r="B4136" s="332">
        <v>1149.03243</v>
      </c>
      <c r="C4136" t="s">
        <v>12889</v>
      </c>
    </row>
    <row r="4137" spans="1:3">
      <c r="A4137" s="345" t="s">
        <v>2347</v>
      </c>
      <c r="B4137" s="332">
        <v>0</v>
      </c>
      <c r="C4137" t="s">
        <v>12890</v>
      </c>
    </row>
    <row r="4138" spans="1:3">
      <c r="A4138" s="345" t="s">
        <v>2348</v>
      </c>
      <c r="B4138" s="332">
        <v>552.60189000000003</v>
      </c>
      <c r="C4138" t="s">
        <v>19013</v>
      </c>
    </row>
    <row r="4139" spans="1:3">
      <c r="A4139" s="345" t="s">
        <v>2349</v>
      </c>
      <c r="B4139" s="332">
        <v>552.60189000000003</v>
      </c>
      <c r="C4139" t="s">
        <v>19014</v>
      </c>
    </row>
    <row r="4140" spans="1:3">
      <c r="A4140" s="345" t="s">
        <v>2350</v>
      </c>
      <c r="B4140" s="332">
        <v>668.50310999999999</v>
      </c>
      <c r="C4140" t="s">
        <v>19015</v>
      </c>
    </row>
    <row r="4141" spans="1:3">
      <c r="A4141" s="345" t="s">
        <v>2351</v>
      </c>
      <c r="B4141" s="332">
        <v>675.12197000000003</v>
      </c>
      <c r="C4141" t="s">
        <v>19016</v>
      </c>
    </row>
    <row r="4142" spans="1:3">
      <c r="A4142" s="345" t="s">
        <v>2352</v>
      </c>
      <c r="B4142" s="332">
        <v>122.65302</v>
      </c>
      <c r="C4142" t="s">
        <v>12891</v>
      </c>
    </row>
    <row r="4143" spans="1:3">
      <c r="A4143" s="345" t="s">
        <v>19017</v>
      </c>
      <c r="B4143" s="332">
        <v>67.792810000000003</v>
      </c>
      <c r="C4143" t="s">
        <v>19018</v>
      </c>
    </row>
    <row r="4144" spans="1:3">
      <c r="A4144" s="345" t="s">
        <v>2353</v>
      </c>
      <c r="B4144" s="332">
        <v>176.04513</v>
      </c>
      <c r="C4144" t="s">
        <v>12892</v>
      </c>
    </row>
    <row r="4145" spans="1:3">
      <c r="A4145" s="345" t="s">
        <v>2354</v>
      </c>
      <c r="B4145" s="332">
        <v>44.617809999999999</v>
      </c>
      <c r="C4145" t="s">
        <v>12893</v>
      </c>
    </row>
    <row r="4146" spans="1:3">
      <c r="A4146" s="345" t="s">
        <v>2355</v>
      </c>
      <c r="B4146" s="332">
        <v>73.57038</v>
      </c>
      <c r="C4146" t="s">
        <v>19019</v>
      </c>
    </row>
    <row r="4147" spans="1:3">
      <c r="A4147" s="345" t="s">
        <v>2356</v>
      </c>
      <c r="B4147" s="332">
        <v>52.231279999999998</v>
      </c>
      <c r="C4147" t="s">
        <v>19020</v>
      </c>
    </row>
    <row r="4148" spans="1:3">
      <c r="A4148" s="345" t="s">
        <v>2357</v>
      </c>
      <c r="B4148" s="332">
        <v>11.69605</v>
      </c>
      <c r="C4148" t="s">
        <v>12894</v>
      </c>
    </row>
    <row r="4149" spans="1:3">
      <c r="A4149" s="345" t="s">
        <v>2358</v>
      </c>
      <c r="B4149" s="332">
        <v>85.086789999999993</v>
      </c>
      <c r="C4149" t="s">
        <v>19021</v>
      </c>
    </row>
    <row r="4150" spans="1:3">
      <c r="A4150" s="345" t="s">
        <v>2359</v>
      </c>
      <c r="B4150" s="332">
        <v>32.150570000000002</v>
      </c>
      <c r="C4150" t="s">
        <v>12895</v>
      </c>
    </row>
    <row r="4151" spans="1:3">
      <c r="A4151" s="345" t="s">
        <v>8948</v>
      </c>
      <c r="B4151" s="332">
        <v>111.65344</v>
      </c>
      <c r="C4151" t="s">
        <v>12896</v>
      </c>
    </row>
    <row r="4152" spans="1:3">
      <c r="A4152" s="345" t="s">
        <v>17705</v>
      </c>
      <c r="B4152" s="332">
        <v>49.962800000000001</v>
      </c>
      <c r="C4152" t="s">
        <v>19020</v>
      </c>
    </row>
    <row r="4153" spans="1:3">
      <c r="A4153" s="345" t="s">
        <v>17706</v>
      </c>
      <c r="B4153" s="332">
        <v>14.97071</v>
      </c>
      <c r="C4153" t="s">
        <v>17707</v>
      </c>
    </row>
    <row r="4154" spans="1:3">
      <c r="A4154" s="345" t="s">
        <v>2360</v>
      </c>
      <c r="B4154" s="332">
        <v>1156.0245299999999</v>
      </c>
      <c r="C4154" t="s">
        <v>19022</v>
      </c>
    </row>
    <row r="4155" spans="1:3">
      <c r="A4155" s="345" t="s">
        <v>2361</v>
      </c>
      <c r="B4155" s="332">
        <v>41.116880000000002</v>
      </c>
      <c r="C4155" t="s">
        <v>12897</v>
      </c>
    </row>
    <row r="4156" spans="1:3">
      <c r="A4156" s="345" t="s">
        <v>2362</v>
      </c>
      <c r="B4156" s="332">
        <v>23.838090000000001</v>
      </c>
      <c r="C4156" t="s">
        <v>12898</v>
      </c>
    </row>
    <row r="4157" spans="1:3">
      <c r="A4157" s="345" t="s">
        <v>19023</v>
      </c>
      <c r="B4157" s="332">
        <v>57.461390000000002</v>
      </c>
      <c r="C4157" t="s">
        <v>19024</v>
      </c>
    </row>
    <row r="4158" spans="1:3">
      <c r="A4158" s="345" t="s">
        <v>9763</v>
      </c>
      <c r="B4158" s="332">
        <v>28.898779999999999</v>
      </c>
      <c r="C4158" t="s">
        <v>12899</v>
      </c>
    </row>
    <row r="4159" spans="1:3">
      <c r="A4159" s="345" t="s">
        <v>2363</v>
      </c>
      <c r="B4159" s="332">
        <v>95.801000000000002</v>
      </c>
      <c r="C4159" t="s">
        <v>12900</v>
      </c>
    </row>
    <row r="4160" spans="1:3">
      <c r="A4160" s="345" t="s">
        <v>9764</v>
      </c>
      <c r="B4160" s="332">
        <v>26.352</v>
      </c>
      <c r="C4160" t="s">
        <v>12901</v>
      </c>
    </row>
    <row r="4161" spans="1:3">
      <c r="A4161" s="345" t="s">
        <v>2364</v>
      </c>
      <c r="B4161" s="332">
        <v>182.71729999999999</v>
      </c>
      <c r="C4161" t="s">
        <v>17250</v>
      </c>
    </row>
    <row r="4162" spans="1:3">
      <c r="A4162" s="345" t="s">
        <v>17251</v>
      </c>
      <c r="B4162" s="332">
        <v>55.013460000000002</v>
      </c>
      <c r="C4162" t="s">
        <v>17252</v>
      </c>
    </row>
    <row r="4163" spans="1:3">
      <c r="A4163" s="345" t="s">
        <v>2365</v>
      </c>
      <c r="B4163" s="332">
        <v>195.13529</v>
      </c>
      <c r="C4163" t="s">
        <v>12902</v>
      </c>
    </row>
    <row r="4164" spans="1:3">
      <c r="A4164" s="345" t="s">
        <v>2366</v>
      </c>
      <c r="B4164" s="332">
        <v>33.750340000000001</v>
      </c>
      <c r="C4164" t="s">
        <v>19025</v>
      </c>
    </row>
    <row r="4165" spans="1:3">
      <c r="A4165" s="345" t="s">
        <v>2367</v>
      </c>
      <c r="B4165" s="332">
        <v>245.31281999999999</v>
      </c>
      <c r="C4165" t="s">
        <v>19026</v>
      </c>
    </row>
    <row r="4166" spans="1:3">
      <c r="A4166" s="345" t="s">
        <v>8355</v>
      </c>
      <c r="B4166" s="332">
        <v>64.885199999999998</v>
      </c>
      <c r="C4166" t="s">
        <v>12903</v>
      </c>
    </row>
    <row r="4167" spans="1:3">
      <c r="A4167" s="345" t="s">
        <v>2368</v>
      </c>
      <c r="B4167" s="332">
        <v>50.969790000000003</v>
      </c>
      <c r="C4167" t="s">
        <v>12903</v>
      </c>
    </row>
    <row r="4168" spans="1:3">
      <c r="A4168" s="345" t="s">
        <v>2369</v>
      </c>
      <c r="B4168" s="332">
        <v>105.1503</v>
      </c>
      <c r="C4168" t="s">
        <v>12904</v>
      </c>
    </row>
    <row r="4169" spans="1:3">
      <c r="A4169" s="345" t="s">
        <v>2370</v>
      </c>
      <c r="B4169" s="332">
        <v>219.44507999999999</v>
      </c>
      <c r="C4169" t="s">
        <v>12905</v>
      </c>
    </row>
    <row r="4170" spans="1:3">
      <c r="A4170" s="345" t="s">
        <v>2371</v>
      </c>
      <c r="B4170" s="332">
        <v>80.093279999999993</v>
      </c>
      <c r="C4170" t="s">
        <v>12906</v>
      </c>
    </row>
    <row r="4171" spans="1:3">
      <c r="A4171" s="345" t="s">
        <v>2372</v>
      </c>
      <c r="B4171" s="332">
        <v>23.320820000000001</v>
      </c>
      <c r="C4171" t="s">
        <v>12907</v>
      </c>
    </row>
    <row r="4172" spans="1:3">
      <c r="A4172" s="345" t="s">
        <v>2373</v>
      </c>
      <c r="B4172" s="332">
        <v>13.089180000000001</v>
      </c>
      <c r="C4172" t="s">
        <v>12908</v>
      </c>
    </row>
    <row r="4173" spans="1:3">
      <c r="A4173" s="345" t="s">
        <v>8356</v>
      </c>
      <c r="B4173" s="332">
        <v>232.75751</v>
      </c>
      <c r="C4173" t="s">
        <v>12909</v>
      </c>
    </row>
    <row r="4174" spans="1:3">
      <c r="A4174" s="345" t="s">
        <v>8357</v>
      </c>
      <c r="B4174" s="332">
        <v>600.24860999999999</v>
      </c>
      <c r="C4174" t="s">
        <v>12910</v>
      </c>
    </row>
    <row r="4175" spans="1:3">
      <c r="A4175" s="345" t="s">
        <v>17708</v>
      </c>
      <c r="B4175" s="332">
        <v>227.72049000000001</v>
      </c>
      <c r="C4175" t="s">
        <v>17709</v>
      </c>
    </row>
    <row r="4176" spans="1:3">
      <c r="A4176" s="345" t="s">
        <v>2374</v>
      </c>
      <c r="B4176" s="332">
        <v>50.773789999999998</v>
      </c>
      <c r="C4176" t="s">
        <v>19027</v>
      </c>
    </row>
    <row r="4177" spans="1:3">
      <c r="A4177" s="345" t="s">
        <v>2375</v>
      </c>
      <c r="B4177" s="332">
        <v>51.281529999999997</v>
      </c>
      <c r="C4177" t="s">
        <v>19028</v>
      </c>
    </row>
    <row r="4178" spans="1:3">
      <c r="A4178" s="345" t="s">
        <v>2376</v>
      </c>
      <c r="B4178" s="332">
        <v>50.773789999999998</v>
      </c>
      <c r="C4178" t="s">
        <v>12911</v>
      </c>
    </row>
    <row r="4179" spans="1:3">
      <c r="A4179" s="345" t="s">
        <v>2377</v>
      </c>
      <c r="B4179" s="332">
        <v>50.773789999999998</v>
      </c>
      <c r="C4179" t="s">
        <v>19029</v>
      </c>
    </row>
    <row r="4180" spans="1:3">
      <c r="A4180" s="345" t="s">
        <v>2378</v>
      </c>
      <c r="B4180" s="332">
        <v>50.773789999999998</v>
      </c>
      <c r="C4180" t="s">
        <v>12912</v>
      </c>
    </row>
    <row r="4181" spans="1:3">
      <c r="A4181" s="345" t="s">
        <v>2379</v>
      </c>
      <c r="B4181" s="332">
        <v>51.281529999999997</v>
      </c>
      <c r="C4181" t="s">
        <v>19030</v>
      </c>
    </row>
    <row r="4182" spans="1:3">
      <c r="A4182" s="345" t="s">
        <v>2380</v>
      </c>
      <c r="B4182" s="332">
        <v>51.281529999999997</v>
      </c>
      <c r="C4182" t="s">
        <v>12913</v>
      </c>
    </row>
    <row r="4183" spans="1:3">
      <c r="A4183" s="345" t="s">
        <v>2381</v>
      </c>
      <c r="B4183" s="332">
        <v>86.815299999999993</v>
      </c>
      <c r="C4183" t="s">
        <v>19031</v>
      </c>
    </row>
    <row r="4184" spans="1:3">
      <c r="A4184" s="345" t="s">
        <v>2382</v>
      </c>
      <c r="B4184" s="332">
        <v>86.815299999999993</v>
      </c>
      <c r="C4184" t="s">
        <v>19032</v>
      </c>
    </row>
    <row r="4185" spans="1:3">
      <c r="A4185" s="345" t="s">
        <v>2383</v>
      </c>
      <c r="B4185" s="332">
        <v>86.815299999999993</v>
      </c>
      <c r="C4185" t="s">
        <v>12914</v>
      </c>
    </row>
    <row r="4186" spans="1:3">
      <c r="A4186" s="345" t="s">
        <v>2384</v>
      </c>
      <c r="B4186" s="332">
        <v>86.815299999999993</v>
      </c>
      <c r="C4186" t="s">
        <v>19033</v>
      </c>
    </row>
    <row r="4187" spans="1:3">
      <c r="A4187" s="345" t="s">
        <v>2385</v>
      </c>
      <c r="B4187" s="332">
        <v>86.815299999999993</v>
      </c>
      <c r="C4187" t="s">
        <v>12915</v>
      </c>
    </row>
    <row r="4188" spans="1:3">
      <c r="A4188" s="345" t="s">
        <v>2386</v>
      </c>
      <c r="B4188" s="332">
        <v>86.815299999999993</v>
      </c>
      <c r="C4188" t="s">
        <v>19034</v>
      </c>
    </row>
    <row r="4189" spans="1:3">
      <c r="A4189" s="345" t="s">
        <v>2387</v>
      </c>
      <c r="B4189" s="332">
        <v>86.815299999999993</v>
      </c>
      <c r="C4189" t="s">
        <v>12916</v>
      </c>
    </row>
    <row r="4190" spans="1:3">
      <c r="A4190" s="345" t="s">
        <v>2388</v>
      </c>
      <c r="B4190" s="332">
        <v>15.42287</v>
      </c>
      <c r="C4190" t="s">
        <v>19035</v>
      </c>
    </row>
    <row r="4191" spans="1:3">
      <c r="A4191" s="345" t="s">
        <v>2389</v>
      </c>
      <c r="B4191" s="332">
        <v>15.42287</v>
      </c>
      <c r="C4191" t="s">
        <v>19036</v>
      </c>
    </row>
    <row r="4192" spans="1:3">
      <c r="A4192" s="345" t="s">
        <v>2390</v>
      </c>
      <c r="B4192" s="332">
        <v>15.42287</v>
      </c>
      <c r="C4192" t="s">
        <v>19037</v>
      </c>
    </row>
    <row r="4193" spans="1:3">
      <c r="A4193" s="345" t="s">
        <v>2391</v>
      </c>
      <c r="B4193" s="332">
        <v>15.42287</v>
      </c>
      <c r="C4193" t="s">
        <v>19038</v>
      </c>
    </row>
    <row r="4194" spans="1:3">
      <c r="A4194" s="345" t="s">
        <v>2392</v>
      </c>
      <c r="B4194" s="332">
        <v>14.86384</v>
      </c>
      <c r="C4194" t="s">
        <v>19039</v>
      </c>
    </row>
    <row r="4195" spans="1:3">
      <c r="A4195" s="345" t="s">
        <v>2393</v>
      </c>
      <c r="B4195" s="332">
        <v>15.42287</v>
      </c>
      <c r="C4195" t="s">
        <v>19040</v>
      </c>
    </row>
    <row r="4196" spans="1:3">
      <c r="A4196" s="345" t="s">
        <v>2394</v>
      </c>
      <c r="B4196" s="332">
        <v>15.42287</v>
      </c>
      <c r="C4196" t="s">
        <v>19041</v>
      </c>
    </row>
    <row r="4197" spans="1:3">
      <c r="A4197" s="345" t="s">
        <v>2395</v>
      </c>
      <c r="B4197" s="332">
        <v>23.446709999999999</v>
      </c>
      <c r="C4197" t="s">
        <v>19042</v>
      </c>
    </row>
    <row r="4198" spans="1:3">
      <c r="A4198" s="345" t="s">
        <v>2396</v>
      </c>
      <c r="B4198" s="332">
        <v>23.446709999999999</v>
      </c>
      <c r="C4198" t="s">
        <v>19043</v>
      </c>
    </row>
    <row r="4199" spans="1:3">
      <c r="A4199" s="345" t="s">
        <v>2397</v>
      </c>
      <c r="B4199" s="332">
        <v>23.446709999999999</v>
      </c>
      <c r="C4199" t="s">
        <v>19044</v>
      </c>
    </row>
    <row r="4200" spans="1:3">
      <c r="A4200" s="345" t="s">
        <v>2398</v>
      </c>
      <c r="B4200" s="332">
        <v>23.446709999999999</v>
      </c>
      <c r="C4200" t="s">
        <v>19045</v>
      </c>
    </row>
    <row r="4201" spans="1:3">
      <c r="A4201" s="345" t="s">
        <v>2399</v>
      </c>
      <c r="B4201" s="332">
        <v>22.624590000000001</v>
      </c>
      <c r="C4201" t="s">
        <v>19046</v>
      </c>
    </row>
    <row r="4202" spans="1:3">
      <c r="A4202" s="345" t="s">
        <v>2400</v>
      </c>
      <c r="B4202" s="332">
        <v>26.702279999999998</v>
      </c>
      <c r="C4202" t="s">
        <v>19047</v>
      </c>
    </row>
    <row r="4203" spans="1:3">
      <c r="A4203" s="345" t="s">
        <v>2401</v>
      </c>
      <c r="B4203" s="332">
        <v>23.446709999999999</v>
      </c>
      <c r="C4203" t="s">
        <v>19048</v>
      </c>
    </row>
    <row r="4204" spans="1:3">
      <c r="A4204" s="345" t="s">
        <v>2402</v>
      </c>
      <c r="B4204" s="332">
        <v>15.85036</v>
      </c>
      <c r="C4204" t="s">
        <v>19049</v>
      </c>
    </row>
    <row r="4205" spans="1:3">
      <c r="A4205" s="345" t="s">
        <v>2403</v>
      </c>
      <c r="B4205" s="332">
        <v>15.85036</v>
      </c>
      <c r="C4205" t="s">
        <v>12917</v>
      </c>
    </row>
    <row r="4206" spans="1:3">
      <c r="A4206" s="345" t="s">
        <v>2404</v>
      </c>
      <c r="B4206" s="332">
        <v>15.85036</v>
      </c>
      <c r="C4206" t="s">
        <v>19050</v>
      </c>
    </row>
    <row r="4207" spans="1:3">
      <c r="A4207" s="345" t="s">
        <v>2405</v>
      </c>
      <c r="B4207" s="332">
        <v>15.85036</v>
      </c>
      <c r="C4207" t="s">
        <v>19051</v>
      </c>
    </row>
    <row r="4208" spans="1:3">
      <c r="A4208" s="345" t="s">
        <v>2406</v>
      </c>
      <c r="B4208" s="332">
        <v>15.85036</v>
      </c>
      <c r="C4208" t="s">
        <v>12918</v>
      </c>
    </row>
    <row r="4209" spans="1:3">
      <c r="A4209" s="345" t="s">
        <v>2407</v>
      </c>
      <c r="B4209" s="332">
        <v>15.85036</v>
      </c>
      <c r="C4209" t="s">
        <v>19052</v>
      </c>
    </row>
    <row r="4210" spans="1:3">
      <c r="A4210" s="345" t="s">
        <v>2408</v>
      </c>
      <c r="B4210" s="332">
        <v>15.85036</v>
      </c>
      <c r="C4210" t="s">
        <v>12919</v>
      </c>
    </row>
    <row r="4211" spans="1:3">
      <c r="A4211" s="345" t="s">
        <v>2409</v>
      </c>
      <c r="B4211" s="332">
        <v>24.7621</v>
      </c>
      <c r="C4211" t="s">
        <v>19053</v>
      </c>
    </row>
    <row r="4212" spans="1:3">
      <c r="A4212" s="345" t="s">
        <v>2410</v>
      </c>
      <c r="B4212" s="332">
        <v>24.7621</v>
      </c>
      <c r="C4212" t="s">
        <v>12920</v>
      </c>
    </row>
    <row r="4213" spans="1:3">
      <c r="A4213" s="345" t="s">
        <v>2411</v>
      </c>
      <c r="B4213" s="332">
        <v>24.7621</v>
      </c>
      <c r="C4213" t="s">
        <v>19054</v>
      </c>
    </row>
    <row r="4214" spans="1:3">
      <c r="A4214" s="345" t="s">
        <v>2412</v>
      </c>
      <c r="B4214" s="332">
        <v>24.7621</v>
      </c>
      <c r="C4214" t="s">
        <v>19055</v>
      </c>
    </row>
    <row r="4215" spans="1:3">
      <c r="A4215" s="345" t="s">
        <v>2413</v>
      </c>
      <c r="B4215" s="332">
        <v>24.7621</v>
      </c>
      <c r="C4215" t="s">
        <v>12921</v>
      </c>
    </row>
    <row r="4216" spans="1:3">
      <c r="A4216" s="345" t="s">
        <v>2414</v>
      </c>
      <c r="B4216" s="332">
        <v>24.7621</v>
      </c>
      <c r="C4216" t="s">
        <v>19056</v>
      </c>
    </row>
    <row r="4217" spans="1:3">
      <c r="A4217" s="345" t="s">
        <v>2415</v>
      </c>
      <c r="B4217" s="332">
        <v>24.7621</v>
      </c>
      <c r="C4217" t="s">
        <v>19057</v>
      </c>
    </row>
    <row r="4218" spans="1:3">
      <c r="A4218" s="345" t="s">
        <v>2416</v>
      </c>
      <c r="B4218" s="332">
        <v>17.099979999999999</v>
      </c>
      <c r="C4218" t="s">
        <v>19058</v>
      </c>
    </row>
    <row r="4219" spans="1:3">
      <c r="A4219" s="345" t="s">
        <v>2417</v>
      </c>
      <c r="B4219" s="332">
        <v>17.099979999999999</v>
      </c>
      <c r="C4219" t="s">
        <v>19059</v>
      </c>
    </row>
    <row r="4220" spans="1:3">
      <c r="A4220" s="345" t="s">
        <v>2418</v>
      </c>
      <c r="B4220" s="332">
        <v>17.099979999999999</v>
      </c>
      <c r="C4220" t="s">
        <v>19060</v>
      </c>
    </row>
    <row r="4221" spans="1:3">
      <c r="A4221" s="345" t="s">
        <v>2419</v>
      </c>
      <c r="B4221" s="332">
        <v>17.099979999999999</v>
      </c>
      <c r="C4221" t="s">
        <v>19061</v>
      </c>
    </row>
    <row r="4222" spans="1:3">
      <c r="A4222" s="345" t="s">
        <v>2420</v>
      </c>
      <c r="B4222" s="332">
        <v>17.099979999999999</v>
      </c>
      <c r="C4222" t="s">
        <v>12922</v>
      </c>
    </row>
    <row r="4223" spans="1:3">
      <c r="A4223" s="345" t="s">
        <v>2421</v>
      </c>
      <c r="B4223" s="332">
        <v>17.099979999999999</v>
      </c>
      <c r="C4223" t="s">
        <v>19062</v>
      </c>
    </row>
    <row r="4224" spans="1:3">
      <c r="A4224" s="345" t="s">
        <v>2422</v>
      </c>
      <c r="B4224" s="332">
        <v>17.099979999999999</v>
      </c>
      <c r="C4224" t="s">
        <v>19063</v>
      </c>
    </row>
    <row r="4225" spans="1:3">
      <c r="A4225" s="345" t="s">
        <v>2423</v>
      </c>
      <c r="B4225" s="332">
        <v>26.702279999999998</v>
      </c>
      <c r="C4225" t="s">
        <v>19064</v>
      </c>
    </row>
    <row r="4226" spans="1:3">
      <c r="A4226" s="345" t="s">
        <v>2424</v>
      </c>
      <c r="B4226" s="332">
        <v>26.702279999999998</v>
      </c>
      <c r="C4226" t="s">
        <v>19065</v>
      </c>
    </row>
    <row r="4227" spans="1:3">
      <c r="A4227" s="345" t="s">
        <v>2425</v>
      </c>
      <c r="B4227" s="332">
        <v>26.702279999999998</v>
      </c>
      <c r="C4227" t="s">
        <v>12923</v>
      </c>
    </row>
    <row r="4228" spans="1:3">
      <c r="A4228" s="345" t="s">
        <v>2426</v>
      </c>
      <c r="B4228" s="332">
        <v>26.702279999999998</v>
      </c>
      <c r="C4228" t="s">
        <v>19066</v>
      </c>
    </row>
    <row r="4229" spans="1:3">
      <c r="A4229" s="345" t="s">
        <v>2427</v>
      </c>
      <c r="B4229" s="332">
        <v>26.702279999999998</v>
      </c>
      <c r="C4229" t="s">
        <v>12924</v>
      </c>
    </row>
    <row r="4230" spans="1:3">
      <c r="A4230" s="345" t="s">
        <v>2428</v>
      </c>
      <c r="B4230" s="332">
        <v>26.702279999999998</v>
      </c>
      <c r="C4230" t="s">
        <v>19067</v>
      </c>
    </row>
    <row r="4231" spans="1:3">
      <c r="A4231" s="345" t="s">
        <v>2429</v>
      </c>
      <c r="B4231" s="332">
        <v>26.702279999999998</v>
      </c>
      <c r="C4231" t="s">
        <v>19068</v>
      </c>
    </row>
    <row r="4232" spans="1:3">
      <c r="A4232" s="345" t="s">
        <v>2430</v>
      </c>
      <c r="B4232" s="332">
        <v>15.42287</v>
      </c>
      <c r="C4232" t="s">
        <v>12925</v>
      </c>
    </row>
    <row r="4233" spans="1:3">
      <c r="A4233" s="345" t="s">
        <v>2431</v>
      </c>
      <c r="B4233" s="332">
        <v>15.42287</v>
      </c>
      <c r="C4233" t="s">
        <v>12926</v>
      </c>
    </row>
    <row r="4234" spans="1:3">
      <c r="A4234" s="345" t="s">
        <v>2432</v>
      </c>
      <c r="B4234" s="332">
        <v>15.42287</v>
      </c>
      <c r="C4234" t="s">
        <v>12927</v>
      </c>
    </row>
    <row r="4235" spans="1:3">
      <c r="A4235" s="345" t="s">
        <v>2433</v>
      </c>
      <c r="B4235" s="332">
        <v>15.42287</v>
      </c>
      <c r="C4235" t="s">
        <v>12928</v>
      </c>
    </row>
    <row r="4236" spans="1:3">
      <c r="A4236" s="345" t="s">
        <v>2434</v>
      </c>
      <c r="B4236" s="332">
        <v>14.86384</v>
      </c>
      <c r="C4236" t="s">
        <v>12929</v>
      </c>
    </row>
    <row r="4237" spans="1:3">
      <c r="A4237" s="345" t="s">
        <v>2435</v>
      </c>
      <c r="B4237" s="332">
        <v>15.42287</v>
      </c>
      <c r="C4237" t="s">
        <v>12930</v>
      </c>
    </row>
    <row r="4238" spans="1:3">
      <c r="A4238" s="345" t="s">
        <v>2436</v>
      </c>
      <c r="B4238" s="332">
        <v>23.446709999999999</v>
      </c>
      <c r="C4238" t="s">
        <v>12931</v>
      </c>
    </row>
    <row r="4239" spans="1:3">
      <c r="A4239" s="345" t="s">
        <v>2437</v>
      </c>
      <c r="B4239" s="332">
        <v>23.446709999999999</v>
      </c>
      <c r="C4239" t="s">
        <v>12932</v>
      </c>
    </row>
    <row r="4240" spans="1:3">
      <c r="A4240" s="345" t="s">
        <v>2438</v>
      </c>
      <c r="B4240" s="332">
        <v>23.446709999999999</v>
      </c>
      <c r="C4240" t="s">
        <v>12933</v>
      </c>
    </row>
    <row r="4241" spans="1:3">
      <c r="A4241" s="345" t="s">
        <v>2439</v>
      </c>
      <c r="B4241" s="332">
        <v>23.446709999999999</v>
      </c>
      <c r="C4241" t="s">
        <v>12934</v>
      </c>
    </row>
    <row r="4242" spans="1:3">
      <c r="A4242" s="345" t="s">
        <v>2440</v>
      </c>
      <c r="B4242" s="332">
        <v>22.624590000000001</v>
      </c>
      <c r="C4242" t="s">
        <v>12935</v>
      </c>
    </row>
    <row r="4243" spans="1:3">
      <c r="A4243" s="345" t="s">
        <v>2441</v>
      </c>
      <c r="B4243" s="332">
        <v>23.446709999999999</v>
      </c>
      <c r="C4243" t="s">
        <v>12936</v>
      </c>
    </row>
    <row r="4244" spans="1:3">
      <c r="A4244" s="345" t="s">
        <v>2442</v>
      </c>
      <c r="B4244" s="332">
        <v>15.85036</v>
      </c>
      <c r="C4244" t="s">
        <v>12937</v>
      </c>
    </row>
    <row r="4245" spans="1:3">
      <c r="A4245" s="345" t="s">
        <v>2443</v>
      </c>
      <c r="B4245" s="332">
        <v>15.85036</v>
      </c>
      <c r="C4245" t="s">
        <v>12938</v>
      </c>
    </row>
    <row r="4246" spans="1:3">
      <c r="A4246" s="345" t="s">
        <v>2444</v>
      </c>
      <c r="B4246" s="332">
        <v>15.85036</v>
      </c>
      <c r="C4246" t="s">
        <v>12939</v>
      </c>
    </row>
    <row r="4247" spans="1:3">
      <c r="A4247" s="345" t="s">
        <v>2445</v>
      </c>
      <c r="B4247" s="332">
        <v>15.85036</v>
      </c>
      <c r="C4247" t="s">
        <v>12940</v>
      </c>
    </row>
    <row r="4248" spans="1:3">
      <c r="A4248" s="345" t="s">
        <v>2446</v>
      </c>
      <c r="B4248" s="332">
        <v>15.85036</v>
      </c>
      <c r="C4248" t="s">
        <v>12941</v>
      </c>
    </row>
    <row r="4249" spans="1:3">
      <c r="A4249" s="345" t="s">
        <v>2447</v>
      </c>
      <c r="B4249" s="332">
        <v>15.85036</v>
      </c>
      <c r="C4249" t="s">
        <v>12942</v>
      </c>
    </row>
    <row r="4250" spans="1:3">
      <c r="A4250" s="345" t="s">
        <v>2448</v>
      </c>
      <c r="B4250" s="332">
        <v>24.7621</v>
      </c>
      <c r="C4250" t="s">
        <v>12943</v>
      </c>
    </row>
    <row r="4251" spans="1:3">
      <c r="A4251" s="345" t="s">
        <v>2449</v>
      </c>
      <c r="B4251" s="332">
        <v>24.7621</v>
      </c>
      <c r="C4251" t="s">
        <v>12944</v>
      </c>
    </row>
    <row r="4252" spans="1:3">
      <c r="A4252" s="345" t="s">
        <v>2450</v>
      </c>
      <c r="B4252" s="332">
        <v>24.7621</v>
      </c>
      <c r="C4252" t="s">
        <v>12945</v>
      </c>
    </row>
    <row r="4253" spans="1:3">
      <c r="A4253" s="345" t="s">
        <v>2451</v>
      </c>
      <c r="B4253" s="332">
        <v>24.7621</v>
      </c>
      <c r="C4253" t="s">
        <v>12946</v>
      </c>
    </row>
    <row r="4254" spans="1:3">
      <c r="A4254" s="345" t="s">
        <v>2452</v>
      </c>
      <c r="B4254" s="332">
        <v>24.7621</v>
      </c>
      <c r="C4254" t="s">
        <v>12947</v>
      </c>
    </row>
    <row r="4255" spans="1:3">
      <c r="A4255" s="345" t="s">
        <v>2453</v>
      </c>
      <c r="B4255" s="332">
        <v>24.7621</v>
      </c>
      <c r="C4255" t="s">
        <v>12948</v>
      </c>
    </row>
    <row r="4256" spans="1:3">
      <c r="A4256" s="345" t="s">
        <v>2454</v>
      </c>
      <c r="B4256" s="332">
        <v>17.099979999999999</v>
      </c>
      <c r="C4256" t="s">
        <v>12949</v>
      </c>
    </row>
    <row r="4257" spans="1:3">
      <c r="A4257" s="345" t="s">
        <v>2455</v>
      </c>
      <c r="B4257" s="332">
        <v>17.099979999999999</v>
      </c>
      <c r="C4257" t="s">
        <v>12950</v>
      </c>
    </row>
    <row r="4258" spans="1:3">
      <c r="A4258" s="345" t="s">
        <v>2456</v>
      </c>
      <c r="B4258" s="332">
        <v>17.099979999999999</v>
      </c>
      <c r="C4258" t="s">
        <v>12951</v>
      </c>
    </row>
    <row r="4259" spans="1:3">
      <c r="A4259" s="345" t="s">
        <v>2457</v>
      </c>
      <c r="B4259" s="332">
        <v>17.099979999999999</v>
      </c>
      <c r="C4259" t="s">
        <v>12952</v>
      </c>
    </row>
    <row r="4260" spans="1:3">
      <c r="A4260" s="345" t="s">
        <v>2458</v>
      </c>
      <c r="B4260" s="332">
        <v>17.099979999999999</v>
      </c>
      <c r="C4260" t="s">
        <v>12953</v>
      </c>
    </row>
    <row r="4261" spans="1:3">
      <c r="A4261" s="345" t="s">
        <v>2459</v>
      </c>
      <c r="B4261" s="332">
        <v>17.099979999999999</v>
      </c>
      <c r="C4261" t="s">
        <v>12954</v>
      </c>
    </row>
    <row r="4262" spans="1:3">
      <c r="A4262" s="345" t="s">
        <v>2460</v>
      </c>
      <c r="B4262" s="332">
        <v>26.702279999999998</v>
      </c>
      <c r="C4262" t="s">
        <v>12955</v>
      </c>
    </row>
    <row r="4263" spans="1:3">
      <c r="A4263" s="345" t="s">
        <v>2461</v>
      </c>
      <c r="B4263" s="332">
        <v>26.702279999999998</v>
      </c>
      <c r="C4263" t="s">
        <v>12956</v>
      </c>
    </row>
    <row r="4264" spans="1:3">
      <c r="A4264" s="345" t="s">
        <v>2462</v>
      </c>
      <c r="B4264" s="332">
        <v>26.702279999999998</v>
      </c>
      <c r="C4264" t="s">
        <v>12957</v>
      </c>
    </row>
    <row r="4265" spans="1:3">
      <c r="A4265" s="345" t="s">
        <v>2463</v>
      </c>
      <c r="B4265" s="332">
        <v>26.702279999999998</v>
      </c>
      <c r="C4265" t="s">
        <v>12958</v>
      </c>
    </row>
    <row r="4266" spans="1:3">
      <c r="A4266" s="345" t="s">
        <v>2464</v>
      </c>
      <c r="B4266" s="332">
        <v>26.702279999999998</v>
      </c>
      <c r="C4266" t="s">
        <v>12959</v>
      </c>
    </row>
    <row r="4267" spans="1:3">
      <c r="A4267" s="345" t="s">
        <v>2465</v>
      </c>
      <c r="B4267" s="332">
        <v>26.702279999999998</v>
      </c>
      <c r="C4267" t="s">
        <v>12960</v>
      </c>
    </row>
    <row r="4268" spans="1:3">
      <c r="A4268" s="345" t="s">
        <v>19069</v>
      </c>
      <c r="B4268" s="332">
        <v>763.03593000000001</v>
      </c>
      <c r="C4268" t="s">
        <v>19070</v>
      </c>
    </row>
    <row r="4269" spans="1:3">
      <c r="A4269" s="345" t="s">
        <v>19071</v>
      </c>
      <c r="B4269" s="332">
        <v>0</v>
      </c>
      <c r="C4269" t="s">
        <v>19072</v>
      </c>
    </row>
    <row r="4270" spans="1:3">
      <c r="A4270" s="345" t="s">
        <v>2466</v>
      </c>
      <c r="B4270" s="332">
        <v>31.939150000000001</v>
      </c>
      <c r="C4270" t="s">
        <v>12961</v>
      </c>
    </row>
    <row r="4271" spans="1:3">
      <c r="A4271" s="345" t="s">
        <v>2467</v>
      </c>
      <c r="B4271" s="332">
        <v>597.67723999999998</v>
      </c>
      <c r="C4271" t="s">
        <v>12962</v>
      </c>
    </row>
    <row r="4272" spans="1:3">
      <c r="A4272" s="345" t="s">
        <v>2468</v>
      </c>
      <c r="B4272" s="332">
        <v>523.78057000000001</v>
      </c>
      <c r="C4272" t="s">
        <v>12963</v>
      </c>
    </row>
    <row r="4273" spans="1:3">
      <c r="A4273" s="345" t="s">
        <v>2469</v>
      </c>
      <c r="B4273" s="332">
        <v>14.60074</v>
      </c>
      <c r="C4273" t="s">
        <v>12964</v>
      </c>
    </row>
    <row r="4274" spans="1:3">
      <c r="A4274" s="345" t="s">
        <v>2470</v>
      </c>
      <c r="B4274" s="332">
        <v>20.756630000000001</v>
      </c>
      <c r="C4274" t="s">
        <v>12965</v>
      </c>
    </row>
    <row r="4275" spans="1:3">
      <c r="A4275" s="345" t="s">
        <v>2471</v>
      </c>
      <c r="B4275" s="332">
        <v>13.452170000000001</v>
      </c>
      <c r="C4275" t="s">
        <v>12966</v>
      </c>
    </row>
    <row r="4276" spans="1:3">
      <c r="A4276" s="345" t="s">
        <v>2472</v>
      </c>
      <c r="B4276" s="332">
        <v>341.34195</v>
      </c>
      <c r="C4276" t="s">
        <v>12967</v>
      </c>
    </row>
    <row r="4277" spans="1:3">
      <c r="A4277" s="345" t="s">
        <v>2473</v>
      </c>
      <c r="B4277" s="332">
        <v>615.04178999999999</v>
      </c>
      <c r="C4277" t="s">
        <v>12968</v>
      </c>
    </row>
    <row r="4278" spans="1:3">
      <c r="A4278" s="345" t="s">
        <v>2474</v>
      </c>
      <c r="B4278" s="332">
        <v>352.31876</v>
      </c>
      <c r="C4278" t="s">
        <v>12969</v>
      </c>
    </row>
    <row r="4279" spans="1:3">
      <c r="A4279" s="345" t="s">
        <v>2475</v>
      </c>
      <c r="B4279" s="332">
        <v>25.360240000000001</v>
      </c>
      <c r="C4279" t="s">
        <v>12970</v>
      </c>
    </row>
    <row r="4280" spans="1:3">
      <c r="A4280" s="345" t="s">
        <v>8949</v>
      </c>
      <c r="B4280" s="332">
        <v>841.26314000000002</v>
      </c>
      <c r="C4280" t="s">
        <v>12971</v>
      </c>
    </row>
    <row r="4281" spans="1:3">
      <c r="A4281" s="345" t="s">
        <v>2476</v>
      </c>
      <c r="B4281" s="332">
        <v>125.24764</v>
      </c>
      <c r="C4281" t="s">
        <v>12972</v>
      </c>
    </row>
    <row r="4282" spans="1:3">
      <c r="A4282" s="345" t="s">
        <v>2477</v>
      </c>
      <c r="B4282" s="332">
        <v>181.49753000000001</v>
      </c>
      <c r="C4282" t="s">
        <v>12973</v>
      </c>
    </row>
    <row r="4283" spans="1:3">
      <c r="A4283" s="345" t="s">
        <v>7670</v>
      </c>
      <c r="B4283" s="332">
        <v>517.94020999999998</v>
      </c>
      <c r="C4283" t="s">
        <v>12974</v>
      </c>
    </row>
    <row r="4284" spans="1:3">
      <c r="A4284" s="345" t="s">
        <v>2478</v>
      </c>
      <c r="B4284" s="332">
        <v>9619.5291300000008</v>
      </c>
      <c r="C4284" t="s">
        <v>12975</v>
      </c>
    </row>
    <row r="4285" spans="1:3">
      <c r="A4285" s="345" t="s">
        <v>2479</v>
      </c>
      <c r="B4285" s="332">
        <v>26.537849999999999</v>
      </c>
      <c r="C4285" t="s">
        <v>12976</v>
      </c>
    </row>
    <row r="4286" spans="1:3">
      <c r="A4286" s="345" t="s">
        <v>2480</v>
      </c>
      <c r="B4286" s="332">
        <v>31.34723</v>
      </c>
      <c r="C4286" t="s">
        <v>12977</v>
      </c>
    </row>
    <row r="4287" spans="1:3">
      <c r="A4287" s="345" t="s">
        <v>2481</v>
      </c>
      <c r="B4287" s="332">
        <v>30.484010000000001</v>
      </c>
      <c r="C4287" t="s">
        <v>12978</v>
      </c>
    </row>
    <row r="4288" spans="1:3">
      <c r="A4288" s="345" t="s">
        <v>2482</v>
      </c>
      <c r="B4288" s="332">
        <v>45.208080000000002</v>
      </c>
      <c r="C4288" t="s">
        <v>12979</v>
      </c>
    </row>
    <row r="4289" spans="1:3">
      <c r="A4289" s="345" t="s">
        <v>2483</v>
      </c>
      <c r="B4289" s="332">
        <v>27.611910000000002</v>
      </c>
      <c r="C4289" t="s">
        <v>12980</v>
      </c>
    </row>
    <row r="4290" spans="1:3">
      <c r="A4290" s="345" t="s">
        <v>2484</v>
      </c>
      <c r="B4290" s="332">
        <v>31.346499999999999</v>
      </c>
      <c r="C4290" t="s">
        <v>12981</v>
      </c>
    </row>
    <row r="4291" spans="1:3">
      <c r="A4291" s="345" t="s">
        <v>2485</v>
      </c>
      <c r="B4291" s="332">
        <v>646.49761999999998</v>
      </c>
      <c r="C4291" t="s">
        <v>12982</v>
      </c>
    </row>
    <row r="4292" spans="1:3">
      <c r="A4292" s="345" t="s">
        <v>19073</v>
      </c>
      <c r="B4292" s="332">
        <v>0</v>
      </c>
      <c r="C4292" t="s">
        <v>19074</v>
      </c>
    </row>
    <row r="4293" spans="1:3">
      <c r="A4293" s="345" t="s">
        <v>2486</v>
      </c>
      <c r="B4293" s="332">
        <v>20.730910000000002</v>
      </c>
      <c r="C4293" t="s">
        <v>19075</v>
      </c>
    </row>
    <row r="4294" spans="1:3">
      <c r="A4294" s="345" t="s">
        <v>19076</v>
      </c>
      <c r="B4294" s="332">
        <v>14.97235</v>
      </c>
      <c r="C4294" t="s">
        <v>19077</v>
      </c>
    </row>
    <row r="4295" spans="1:3">
      <c r="A4295" s="345" t="s">
        <v>2487</v>
      </c>
      <c r="B4295" s="332">
        <v>31.30161</v>
      </c>
      <c r="C4295" t="s">
        <v>12983</v>
      </c>
    </row>
    <row r="4296" spans="1:3">
      <c r="A4296" s="345" t="s">
        <v>19078</v>
      </c>
      <c r="B4296" s="332">
        <v>18.509689999999999</v>
      </c>
      <c r="C4296" t="s">
        <v>19079</v>
      </c>
    </row>
    <row r="4297" spans="1:3">
      <c r="A4297" s="345" t="s">
        <v>19080</v>
      </c>
      <c r="B4297" s="332">
        <v>70.601650000000006</v>
      </c>
      <c r="C4297" t="s">
        <v>19081</v>
      </c>
    </row>
    <row r="4298" spans="1:3">
      <c r="A4298" s="345" t="s">
        <v>19082</v>
      </c>
      <c r="B4298" s="332">
        <v>0</v>
      </c>
      <c r="C4298" t="s">
        <v>19083</v>
      </c>
    </row>
    <row r="4299" spans="1:3">
      <c r="A4299" s="345" t="s">
        <v>19084</v>
      </c>
      <c r="B4299" s="332">
        <v>0</v>
      </c>
      <c r="C4299" t="s">
        <v>19085</v>
      </c>
    </row>
    <row r="4300" spans="1:3">
      <c r="A4300" s="345" t="s">
        <v>19086</v>
      </c>
      <c r="B4300" s="332">
        <v>0</v>
      </c>
      <c r="C4300" t="s">
        <v>19087</v>
      </c>
    </row>
    <row r="4301" spans="1:3">
      <c r="A4301" s="345" t="s">
        <v>19088</v>
      </c>
      <c r="B4301" s="332">
        <v>0</v>
      </c>
      <c r="C4301" t="s">
        <v>19089</v>
      </c>
    </row>
    <row r="4302" spans="1:3">
      <c r="A4302" s="345" t="s">
        <v>7621</v>
      </c>
      <c r="B4302" s="332">
        <v>0</v>
      </c>
      <c r="C4302" t="s">
        <v>12984</v>
      </c>
    </row>
    <row r="4303" spans="1:3">
      <c r="A4303" s="345" t="s">
        <v>19090</v>
      </c>
      <c r="B4303" s="332">
        <v>0</v>
      </c>
      <c r="C4303" t="s">
        <v>19091</v>
      </c>
    </row>
    <row r="4304" spans="1:3">
      <c r="A4304" s="345" t="s">
        <v>2488</v>
      </c>
      <c r="B4304" s="332">
        <v>10.74944</v>
      </c>
      <c r="C4304" t="s">
        <v>19092</v>
      </c>
    </row>
    <row r="4305" spans="1:3">
      <c r="A4305" s="345" t="s">
        <v>19093</v>
      </c>
      <c r="B4305" s="332">
        <v>0</v>
      </c>
      <c r="C4305" t="s">
        <v>19094</v>
      </c>
    </row>
    <row r="4306" spans="1:3">
      <c r="A4306" s="345" t="s">
        <v>19095</v>
      </c>
      <c r="B4306" s="332">
        <v>0</v>
      </c>
      <c r="C4306" t="s">
        <v>19096</v>
      </c>
    </row>
    <row r="4307" spans="1:3">
      <c r="A4307" s="345" t="s">
        <v>2489</v>
      </c>
      <c r="B4307" s="332">
        <v>15.35619</v>
      </c>
      <c r="C4307" t="s">
        <v>12985</v>
      </c>
    </row>
    <row r="4308" spans="1:3">
      <c r="A4308" s="345" t="s">
        <v>19097</v>
      </c>
      <c r="B4308" s="332">
        <v>0</v>
      </c>
      <c r="C4308" t="s">
        <v>19098</v>
      </c>
    </row>
    <row r="4309" spans="1:3">
      <c r="A4309" s="345" t="s">
        <v>19099</v>
      </c>
      <c r="B4309" s="332">
        <v>0</v>
      </c>
      <c r="C4309" t="s">
        <v>19100</v>
      </c>
    </row>
    <row r="4310" spans="1:3">
      <c r="A4310" s="345" t="s">
        <v>19101</v>
      </c>
      <c r="B4310" s="332">
        <v>0</v>
      </c>
      <c r="C4310" t="s">
        <v>19102</v>
      </c>
    </row>
    <row r="4311" spans="1:3">
      <c r="A4311" s="345" t="s">
        <v>2490</v>
      </c>
      <c r="B4311" s="332">
        <v>42.68242</v>
      </c>
      <c r="C4311" t="s">
        <v>19103</v>
      </c>
    </row>
    <row r="4312" spans="1:3">
      <c r="A4312" s="345" t="s">
        <v>19104</v>
      </c>
      <c r="B4312" s="332">
        <v>0</v>
      </c>
      <c r="C4312" t="s">
        <v>19105</v>
      </c>
    </row>
    <row r="4313" spans="1:3">
      <c r="A4313" s="345" t="s">
        <v>19106</v>
      </c>
      <c r="B4313" s="332">
        <v>0</v>
      </c>
      <c r="C4313" t="s">
        <v>19107</v>
      </c>
    </row>
    <row r="4314" spans="1:3">
      <c r="A4314" s="345" t="s">
        <v>2491</v>
      </c>
      <c r="B4314" s="332">
        <v>18.695039999999999</v>
      </c>
      <c r="C4314" t="s">
        <v>12986</v>
      </c>
    </row>
    <row r="4315" spans="1:3">
      <c r="A4315" s="345" t="s">
        <v>19108</v>
      </c>
      <c r="B4315" s="332">
        <v>0</v>
      </c>
      <c r="C4315" t="s">
        <v>19109</v>
      </c>
    </row>
    <row r="4316" spans="1:3">
      <c r="A4316" s="345" t="s">
        <v>19110</v>
      </c>
      <c r="B4316" s="332">
        <v>0</v>
      </c>
      <c r="C4316" t="s">
        <v>19111</v>
      </c>
    </row>
    <row r="4317" spans="1:3">
      <c r="A4317" s="345" t="s">
        <v>19112</v>
      </c>
      <c r="B4317" s="332">
        <v>0</v>
      </c>
      <c r="C4317" t="s">
        <v>19113</v>
      </c>
    </row>
    <row r="4318" spans="1:3">
      <c r="A4318" s="345" t="s">
        <v>19114</v>
      </c>
      <c r="B4318" s="332">
        <v>32.07423</v>
      </c>
      <c r="C4318" t="s">
        <v>19115</v>
      </c>
    </row>
    <row r="4319" spans="1:3">
      <c r="A4319" s="345" t="s">
        <v>19116</v>
      </c>
      <c r="B4319" s="332">
        <v>32.07423</v>
      </c>
      <c r="C4319" t="s">
        <v>19117</v>
      </c>
    </row>
    <row r="4320" spans="1:3">
      <c r="A4320" s="345" t="s">
        <v>19118</v>
      </c>
      <c r="B4320" s="332">
        <v>28.081620000000001</v>
      </c>
      <c r="C4320" t="s">
        <v>19119</v>
      </c>
    </row>
    <row r="4321" spans="1:3">
      <c r="A4321" s="345" t="s">
        <v>19120</v>
      </c>
      <c r="B4321" s="332">
        <v>2392.4093800000001</v>
      </c>
      <c r="C4321" t="s">
        <v>19121</v>
      </c>
    </row>
    <row r="4322" spans="1:3">
      <c r="A4322" s="345" t="s">
        <v>7622</v>
      </c>
      <c r="B4322" s="332">
        <v>0</v>
      </c>
      <c r="C4322" t="s">
        <v>12987</v>
      </c>
    </row>
    <row r="4323" spans="1:3">
      <c r="A4323" s="345" t="s">
        <v>2492</v>
      </c>
      <c r="B4323" s="332">
        <v>0</v>
      </c>
      <c r="C4323" t="s">
        <v>12988</v>
      </c>
    </row>
    <row r="4324" spans="1:3">
      <c r="A4324" s="345" t="s">
        <v>2493</v>
      </c>
      <c r="B4324" s="332">
        <v>46.023330000000001</v>
      </c>
      <c r="C4324" t="s">
        <v>12989</v>
      </c>
    </row>
    <row r="4325" spans="1:3">
      <c r="A4325" s="345" t="s">
        <v>10023</v>
      </c>
      <c r="B4325" s="332">
        <v>0</v>
      </c>
      <c r="C4325" t="s">
        <v>12990</v>
      </c>
    </row>
    <row r="4326" spans="1:3">
      <c r="A4326" s="345" t="s">
        <v>2494</v>
      </c>
      <c r="B4326" s="332">
        <v>41.482840000000003</v>
      </c>
      <c r="C4326" t="s">
        <v>19122</v>
      </c>
    </row>
    <row r="4327" spans="1:3">
      <c r="A4327" s="345" t="s">
        <v>2495</v>
      </c>
      <c r="B4327" s="332">
        <v>0</v>
      </c>
      <c r="C4327" t="s">
        <v>19123</v>
      </c>
    </row>
    <row r="4328" spans="1:3">
      <c r="A4328" s="345" t="s">
        <v>2496</v>
      </c>
      <c r="B4328" s="332">
        <v>0</v>
      </c>
      <c r="C4328" t="s">
        <v>12991</v>
      </c>
    </row>
    <row r="4329" spans="1:3">
      <c r="A4329" s="345" t="s">
        <v>2497</v>
      </c>
      <c r="B4329" s="332">
        <v>0</v>
      </c>
      <c r="C4329" t="s">
        <v>12992</v>
      </c>
    </row>
    <row r="4330" spans="1:3">
      <c r="A4330" s="345" t="s">
        <v>2498</v>
      </c>
      <c r="B4330" s="332">
        <v>44.95232</v>
      </c>
      <c r="C4330" t="s">
        <v>12993</v>
      </c>
    </row>
    <row r="4331" spans="1:3">
      <c r="A4331" s="345" t="s">
        <v>2499</v>
      </c>
      <c r="B4331" s="332">
        <v>0</v>
      </c>
      <c r="C4331" t="s">
        <v>12994</v>
      </c>
    </row>
    <row r="4332" spans="1:3">
      <c r="A4332" s="345" t="s">
        <v>2500</v>
      </c>
      <c r="B4332" s="332">
        <v>0</v>
      </c>
      <c r="C4332" t="s">
        <v>12995</v>
      </c>
    </row>
    <row r="4333" spans="1:3">
      <c r="A4333" s="345" t="s">
        <v>2501</v>
      </c>
      <c r="B4333" s="332">
        <v>0</v>
      </c>
      <c r="C4333" t="s">
        <v>12996</v>
      </c>
    </row>
    <row r="4334" spans="1:3">
      <c r="A4334" s="345" t="s">
        <v>2502</v>
      </c>
      <c r="B4334" s="332">
        <v>0</v>
      </c>
      <c r="C4334" t="s">
        <v>12997</v>
      </c>
    </row>
    <row r="4335" spans="1:3">
      <c r="A4335" s="345" t="s">
        <v>2503</v>
      </c>
      <c r="B4335" s="332">
        <v>0</v>
      </c>
      <c r="C4335" t="s">
        <v>12998</v>
      </c>
    </row>
    <row r="4336" spans="1:3">
      <c r="A4336" s="345" t="s">
        <v>2504</v>
      </c>
      <c r="B4336" s="332">
        <v>0</v>
      </c>
      <c r="C4336" t="s">
        <v>12999</v>
      </c>
    </row>
    <row r="4337" spans="1:3">
      <c r="A4337" s="345" t="s">
        <v>2505</v>
      </c>
      <c r="B4337" s="332">
        <v>0</v>
      </c>
      <c r="C4337" t="s">
        <v>13000</v>
      </c>
    </row>
    <row r="4338" spans="1:3">
      <c r="A4338" s="345" t="s">
        <v>2506</v>
      </c>
      <c r="B4338" s="332">
        <v>0</v>
      </c>
      <c r="C4338" t="s">
        <v>13001</v>
      </c>
    </row>
    <row r="4339" spans="1:3">
      <c r="A4339" s="345" t="s">
        <v>2507</v>
      </c>
      <c r="B4339" s="332">
        <v>15.81259</v>
      </c>
      <c r="C4339" t="s">
        <v>13002</v>
      </c>
    </row>
    <row r="4340" spans="1:3">
      <c r="A4340" s="345" t="s">
        <v>2508</v>
      </c>
      <c r="B4340" s="332">
        <v>0</v>
      </c>
      <c r="C4340" t="s">
        <v>13003</v>
      </c>
    </row>
    <row r="4341" spans="1:3">
      <c r="A4341" s="345" t="s">
        <v>2509</v>
      </c>
      <c r="B4341" s="332">
        <v>0</v>
      </c>
      <c r="C4341" t="s">
        <v>13004</v>
      </c>
    </row>
    <row r="4342" spans="1:3">
      <c r="A4342" s="345" t="s">
        <v>2510</v>
      </c>
      <c r="B4342" s="332">
        <v>87.038550000000001</v>
      </c>
      <c r="C4342" t="s">
        <v>13005</v>
      </c>
    </row>
    <row r="4343" spans="1:3">
      <c r="A4343" s="345" t="s">
        <v>2511</v>
      </c>
      <c r="B4343" s="332">
        <v>87.038550000000001</v>
      </c>
      <c r="C4343" t="s">
        <v>13006</v>
      </c>
    </row>
    <row r="4344" spans="1:3">
      <c r="A4344" s="345" t="s">
        <v>2512</v>
      </c>
      <c r="B4344" s="332">
        <v>0</v>
      </c>
      <c r="C4344" t="s">
        <v>19124</v>
      </c>
    </row>
    <row r="4345" spans="1:3">
      <c r="A4345" s="345" t="s">
        <v>2513</v>
      </c>
      <c r="B4345" s="332">
        <v>87.038550000000001</v>
      </c>
      <c r="C4345" t="s">
        <v>13007</v>
      </c>
    </row>
    <row r="4346" spans="1:3">
      <c r="A4346" s="345" t="s">
        <v>2514</v>
      </c>
      <c r="B4346" s="332">
        <v>0</v>
      </c>
      <c r="C4346" t="s">
        <v>13008</v>
      </c>
    </row>
    <row r="4347" spans="1:3">
      <c r="A4347" s="345" t="s">
        <v>2515</v>
      </c>
      <c r="B4347" s="332">
        <v>93.524950000000004</v>
      </c>
      <c r="C4347" t="s">
        <v>13009</v>
      </c>
    </row>
    <row r="4348" spans="1:3">
      <c r="A4348" s="345" t="s">
        <v>2516</v>
      </c>
      <c r="B4348" s="332">
        <v>14.127599999999999</v>
      </c>
      <c r="C4348" t="s">
        <v>13010</v>
      </c>
    </row>
    <row r="4349" spans="1:3">
      <c r="A4349" s="345" t="s">
        <v>2517</v>
      </c>
      <c r="B4349" s="332">
        <v>11.884539999999999</v>
      </c>
      <c r="C4349" t="s">
        <v>13011</v>
      </c>
    </row>
    <row r="4350" spans="1:3">
      <c r="A4350" s="345" t="s">
        <v>2518</v>
      </c>
      <c r="B4350" s="332">
        <v>10.43275</v>
      </c>
      <c r="C4350" t="s">
        <v>13012</v>
      </c>
    </row>
    <row r="4351" spans="1:3">
      <c r="A4351" s="345" t="s">
        <v>2519</v>
      </c>
      <c r="B4351" s="332">
        <v>10.43275</v>
      </c>
      <c r="C4351" t="s">
        <v>13013</v>
      </c>
    </row>
    <row r="4352" spans="1:3">
      <c r="A4352" s="345" t="s">
        <v>10024</v>
      </c>
      <c r="B4352" s="332">
        <v>0</v>
      </c>
      <c r="C4352" t="s">
        <v>13014</v>
      </c>
    </row>
    <row r="4353" spans="1:3">
      <c r="A4353" s="345" t="s">
        <v>2520</v>
      </c>
      <c r="B4353" s="332">
        <v>12.09088</v>
      </c>
      <c r="C4353" t="s">
        <v>13015</v>
      </c>
    </row>
    <row r="4354" spans="1:3">
      <c r="A4354" s="345" t="s">
        <v>2521</v>
      </c>
      <c r="B4354" s="332">
        <v>41.31</v>
      </c>
      <c r="C4354" t="s">
        <v>13016</v>
      </c>
    </row>
    <row r="4355" spans="1:3">
      <c r="A4355" s="345" t="s">
        <v>2522</v>
      </c>
      <c r="B4355" s="332">
        <v>14.500819999999999</v>
      </c>
      <c r="C4355" t="s">
        <v>13017</v>
      </c>
    </row>
    <row r="4356" spans="1:3">
      <c r="A4356" s="345" t="s">
        <v>2523</v>
      </c>
      <c r="B4356" s="332">
        <v>11.641629999999999</v>
      </c>
      <c r="C4356" t="s">
        <v>13018</v>
      </c>
    </row>
    <row r="4357" spans="1:3">
      <c r="A4357" s="345" t="s">
        <v>2524</v>
      </c>
      <c r="B4357" s="332">
        <v>9.4959000000000007</v>
      </c>
      <c r="C4357" t="s">
        <v>13019</v>
      </c>
    </row>
    <row r="4358" spans="1:3">
      <c r="A4358" s="345" t="s">
        <v>2525</v>
      </c>
      <c r="B4358" s="332">
        <v>33.476520000000001</v>
      </c>
      <c r="C4358" t="s">
        <v>13020</v>
      </c>
    </row>
    <row r="4359" spans="1:3">
      <c r="A4359" s="345" t="s">
        <v>2526</v>
      </c>
      <c r="B4359" s="332">
        <v>48.441119999999998</v>
      </c>
      <c r="C4359" t="s">
        <v>13021</v>
      </c>
    </row>
    <row r="4360" spans="1:3">
      <c r="A4360" s="345" t="s">
        <v>2527</v>
      </c>
      <c r="B4360" s="332">
        <v>0</v>
      </c>
      <c r="C4360" t="s">
        <v>13021</v>
      </c>
    </row>
    <row r="4361" spans="1:3">
      <c r="A4361" s="345" t="s">
        <v>2528</v>
      </c>
      <c r="B4361" s="332">
        <v>0</v>
      </c>
      <c r="C4361" t="s">
        <v>13021</v>
      </c>
    </row>
    <row r="4362" spans="1:3">
      <c r="A4362" s="345" t="s">
        <v>2529</v>
      </c>
      <c r="B4362" s="332">
        <v>24.9709</v>
      </c>
      <c r="C4362" t="s">
        <v>19125</v>
      </c>
    </row>
    <row r="4363" spans="1:3">
      <c r="A4363" s="345" t="s">
        <v>2530</v>
      </c>
      <c r="B4363" s="332">
        <v>93.794319999999999</v>
      </c>
      <c r="C4363" t="s">
        <v>13022</v>
      </c>
    </row>
    <row r="4364" spans="1:3">
      <c r="A4364" s="345" t="s">
        <v>2531</v>
      </c>
      <c r="B4364" s="332">
        <v>99.504949999999994</v>
      </c>
      <c r="C4364" t="s">
        <v>19126</v>
      </c>
    </row>
    <row r="4365" spans="1:3">
      <c r="A4365" s="345" t="s">
        <v>2532</v>
      </c>
      <c r="B4365" s="332">
        <v>0</v>
      </c>
      <c r="C4365" t="s">
        <v>13023</v>
      </c>
    </row>
    <row r="4366" spans="1:3">
      <c r="A4366" s="345" t="s">
        <v>2533</v>
      </c>
      <c r="B4366" s="332">
        <v>0</v>
      </c>
      <c r="C4366" t="s">
        <v>19127</v>
      </c>
    </row>
    <row r="4367" spans="1:3">
      <c r="A4367" s="345" t="s">
        <v>9106</v>
      </c>
      <c r="B4367" s="332">
        <v>0</v>
      </c>
      <c r="C4367" t="s">
        <v>13024</v>
      </c>
    </row>
    <row r="4368" spans="1:3">
      <c r="A4368" s="345" t="s">
        <v>2534</v>
      </c>
      <c r="B4368" s="332">
        <v>183.09018</v>
      </c>
      <c r="C4368" t="s">
        <v>19128</v>
      </c>
    </row>
    <row r="4369" spans="1:3">
      <c r="A4369" s="345" t="s">
        <v>7515</v>
      </c>
      <c r="B4369" s="332">
        <v>0</v>
      </c>
      <c r="C4369" t="s">
        <v>19129</v>
      </c>
    </row>
    <row r="4370" spans="1:3">
      <c r="A4370" s="345" t="s">
        <v>8483</v>
      </c>
      <c r="B4370" s="332">
        <v>0</v>
      </c>
      <c r="C4370" t="s">
        <v>13025</v>
      </c>
    </row>
    <row r="4371" spans="1:3">
      <c r="A4371" s="345" t="s">
        <v>2535</v>
      </c>
      <c r="B4371" s="332">
        <v>11.516</v>
      </c>
      <c r="C4371" t="s">
        <v>19130</v>
      </c>
    </row>
    <row r="4372" spans="1:3">
      <c r="A4372" s="345" t="s">
        <v>2536</v>
      </c>
      <c r="B4372" s="332">
        <v>11.516</v>
      </c>
      <c r="C4372" t="s">
        <v>13026</v>
      </c>
    </row>
    <row r="4373" spans="1:3">
      <c r="A4373" s="345" t="s">
        <v>2537</v>
      </c>
      <c r="B4373" s="332">
        <v>11.516</v>
      </c>
      <c r="C4373" t="s">
        <v>6421</v>
      </c>
    </row>
    <row r="4374" spans="1:3">
      <c r="A4374" s="345" t="s">
        <v>2538</v>
      </c>
      <c r="B4374" s="332">
        <v>13.20673</v>
      </c>
      <c r="C4374" t="s">
        <v>6422</v>
      </c>
    </row>
    <row r="4375" spans="1:3">
      <c r="A4375" s="345" t="s">
        <v>2539</v>
      </c>
      <c r="B4375" s="332">
        <v>16.096630000000001</v>
      </c>
      <c r="C4375" t="s">
        <v>6423</v>
      </c>
    </row>
    <row r="4376" spans="1:3">
      <c r="A4376" s="345" t="s">
        <v>2540</v>
      </c>
      <c r="B4376" s="332">
        <v>17.756589999999999</v>
      </c>
      <c r="C4376" t="s">
        <v>6424</v>
      </c>
    </row>
    <row r="4377" spans="1:3">
      <c r="A4377" s="345" t="s">
        <v>2541</v>
      </c>
      <c r="B4377" s="332">
        <v>11.516</v>
      </c>
      <c r="C4377" t="s">
        <v>13027</v>
      </c>
    </row>
    <row r="4378" spans="1:3">
      <c r="A4378" s="345" t="s">
        <v>2542</v>
      </c>
      <c r="B4378" s="332">
        <v>13.20673</v>
      </c>
      <c r="C4378" t="s">
        <v>19131</v>
      </c>
    </row>
    <row r="4379" spans="1:3">
      <c r="A4379" s="345" t="s">
        <v>2543</v>
      </c>
      <c r="B4379" s="332">
        <v>14.86556</v>
      </c>
      <c r="C4379" t="s">
        <v>6425</v>
      </c>
    </row>
    <row r="4380" spans="1:3">
      <c r="A4380" s="345" t="s">
        <v>2544</v>
      </c>
      <c r="B4380" s="332">
        <v>17.756589999999999</v>
      </c>
      <c r="C4380" t="s">
        <v>6426</v>
      </c>
    </row>
    <row r="4381" spans="1:3">
      <c r="A4381" s="345" t="s">
        <v>2545</v>
      </c>
      <c r="B4381" s="332">
        <v>19.501470000000001</v>
      </c>
      <c r="C4381" t="s">
        <v>6427</v>
      </c>
    </row>
    <row r="4382" spans="1:3">
      <c r="A4382" s="345" t="s">
        <v>2546</v>
      </c>
      <c r="B4382" s="332">
        <v>21.31476</v>
      </c>
      <c r="C4382" t="s">
        <v>13028</v>
      </c>
    </row>
    <row r="4383" spans="1:3">
      <c r="A4383" s="345" t="s">
        <v>2547</v>
      </c>
      <c r="B4383" s="332">
        <v>15.0085</v>
      </c>
      <c r="C4383" t="s">
        <v>13029</v>
      </c>
    </row>
    <row r="4384" spans="1:3">
      <c r="A4384" s="345" t="s">
        <v>2548</v>
      </c>
      <c r="B4384" s="332">
        <v>16.556249999999999</v>
      </c>
      <c r="C4384" t="s">
        <v>13030</v>
      </c>
    </row>
    <row r="4385" spans="1:3">
      <c r="A4385" s="345" t="s">
        <v>2549</v>
      </c>
      <c r="B4385" s="332">
        <v>19.11909</v>
      </c>
      <c r="C4385" t="s">
        <v>6428</v>
      </c>
    </row>
    <row r="4386" spans="1:3">
      <c r="A4386" s="345" t="s">
        <v>2550</v>
      </c>
      <c r="B4386" s="332">
        <v>21.31476</v>
      </c>
      <c r="C4386" t="s">
        <v>6429</v>
      </c>
    </row>
    <row r="4387" spans="1:3">
      <c r="A4387" s="345" t="s">
        <v>2551</v>
      </c>
      <c r="B4387" s="332">
        <v>23.093859999999999</v>
      </c>
      <c r="C4387" t="s">
        <v>13031</v>
      </c>
    </row>
    <row r="4388" spans="1:3">
      <c r="A4388" s="345" t="s">
        <v>2552</v>
      </c>
      <c r="B4388" s="332">
        <v>19.501470000000001</v>
      </c>
      <c r="C4388" t="s">
        <v>6430</v>
      </c>
    </row>
    <row r="4389" spans="1:3">
      <c r="A4389" s="345" t="s">
        <v>2553</v>
      </c>
      <c r="B4389" s="332">
        <v>21.31476</v>
      </c>
      <c r="C4389" t="s">
        <v>6431</v>
      </c>
    </row>
    <row r="4390" spans="1:3">
      <c r="A4390" s="345" t="s">
        <v>2554</v>
      </c>
      <c r="B4390" s="332">
        <v>23.093859999999999</v>
      </c>
      <c r="C4390" t="s">
        <v>13032</v>
      </c>
    </row>
    <row r="4391" spans="1:3">
      <c r="A4391" s="345" t="s">
        <v>2555</v>
      </c>
      <c r="B4391" s="332">
        <v>24.907150000000001</v>
      </c>
      <c r="C4391" t="s">
        <v>13033</v>
      </c>
    </row>
    <row r="4392" spans="1:3">
      <c r="A4392" s="345" t="s">
        <v>2556</v>
      </c>
      <c r="B4392" s="332">
        <v>23.093859999999999</v>
      </c>
      <c r="C4392" t="s">
        <v>6432</v>
      </c>
    </row>
    <row r="4393" spans="1:3">
      <c r="A4393" s="345" t="s">
        <v>2557</v>
      </c>
      <c r="B4393" s="332">
        <v>24.907150000000001</v>
      </c>
      <c r="C4393" t="s">
        <v>6433</v>
      </c>
    </row>
    <row r="4394" spans="1:3">
      <c r="A4394" s="345" t="s">
        <v>2558</v>
      </c>
      <c r="B4394" s="332">
        <v>26.65203</v>
      </c>
      <c r="C4394" t="s">
        <v>6434</v>
      </c>
    </row>
    <row r="4395" spans="1:3">
      <c r="A4395" s="345" t="s">
        <v>2559</v>
      </c>
      <c r="B4395" s="332">
        <v>26.65203</v>
      </c>
      <c r="C4395" t="s">
        <v>6435</v>
      </c>
    </row>
    <row r="4396" spans="1:3">
      <c r="A4396" s="345" t="s">
        <v>2560</v>
      </c>
      <c r="B4396" s="332">
        <v>28.465299999999999</v>
      </c>
      <c r="C4396" t="s">
        <v>19132</v>
      </c>
    </row>
    <row r="4397" spans="1:3">
      <c r="A4397" s="345" t="s">
        <v>19133</v>
      </c>
      <c r="B4397" s="332">
        <v>27.662130000000001</v>
      </c>
      <c r="C4397" t="s">
        <v>19134</v>
      </c>
    </row>
    <row r="4398" spans="1:3">
      <c r="A4398" s="345" t="s">
        <v>19135</v>
      </c>
      <c r="B4398" s="332">
        <v>29.267990000000001</v>
      </c>
      <c r="C4398" t="s">
        <v>19136</v>
      </c>
    </row>
    <row r="4399" spans="1:3">
      <c r="A4399" s="345" t="s">
        <v>19137</v>
      </c>
      <c r="B4399" s="332">
        <v>29.216190000000001</v>
      </c>
      <c r="C4399" t="s">
        <v>19138</v>
      </c>
    </row>
    <row r="4400" spans="1:3">
      <c r="A4400" s="345" t="s">
        <v>19139</v>
      </c>
      <c r="B4400" s="332">
        <v>30.796150000000001</v>
      </c>
      <c r="C4400" t="s">
        <v>19140</v>
      </c>
    </row>
    <row r="4401" spans="1:3">
      <c r="A4401" s="345" t="s">
        <v>9441</v>
      </c>
      <c r="B4401" s="332">
        <v>36.074280000000002</v>
      </c>
      <c r="C4401" t="s">
        <v>13034</v>
      </c>
    </row>
    <row r="4402" spans="1:3">
      <c r="A4402" s="345" t="s">
        <v>19141</v>
      </c>
      <c r="B4402" s="332">
        <v>24.42454</v>
      </c>
      <c r="C4402" t="s">
        <v>19142</v>
      </c>
    </row>
    <row r="4403" spans="1:3">
      <c r="A4403" s="345" t="s">
        <v>9442</v>
      </c>
      <c r="B4403" s="332">
        <v>28.937390000000001</v>
      </c>
      <c r="C4403" t="s">
        <v>13035</v>
      </c>
    </row>
    <row r="4404" spans="1:3">
      <c r="A4404" s="345" t="s">
        <v>19143</v>
      </c>
      <c r="B4404" s="332">
        <v>26.030390000000001</v>
      </c>
      <c r="C4404" t="s">
        <v>19144</v>
      </c>
    </row>
    <row r="4405" spans="1:3">
      <c r="A4405" s="345" t="s">
        <v>19145</v>
      </c>
      <c r="B4405" s="332">
        <v>27.610330000000001</v>
      </c>
      <c r="C4405" t="s">
        <v>19146</v>
      </c>
    </row>
    <row r="4406" spans="1:3">
      <c r="A4406" s="345" t="s">
        <v>2561</v>
      </c>
      <c r="B4406" s="332">
        <v>13.582599999999999</v>
      </c>
      <c r="C4406" t="s">
        <v>13036</v>
      </c>
    </row>
    <row r="4407" spans="1:3">
      <c r="A4407" s="345" t="s">
        <v>2562</v>
      </c>
      <c r="B4407" s="332">
        <v>13.582599999999999</v>
      </c>
      <c r="C4407" t="s">
        <v>13037</v>
      </c>
    </row>
    <row r="4408" spans="1:3">
      <c r="A4408" s="345" t="s">
        <v>2563</v>
      </c>
      <c r="B4408" s="332">
        <v>13.582599999999999</v>
      </c>
      <c r="C4408" t="s">
        <v>13038</v>
      </c>
    </row>
    <row r="4409" spans="1:3">
      <c r="A4409" s="345" t="s">
        <v>2564</v>
      </c>
      <c r="B4409" s="332">
        <v>15.395910000000001</v>
      </c>
      <c r="C4409" t="s">
        <v>13039</v>
      </c>
    </row>
    <row r="4410" spans="1:3">
      <c r="A4410" s="345" t="s">
        <v>2565</v>
      </c>
      <c r="B4410" s="332">
        <v>17.14077</v>
      </c>
      <c r="C4410" t="s">
        <v>13040</v>
      </c>
    </row>
    <row r="4411" spans="1:3">
      <c r="A4411" s="345" t="s">
        <v>2566</v>
      </c>
      <c r="B4411" s="332">
        <v>18.954080000000001</v>
      </c>
      <c r="C4411" t="s">
        <v>13041</v>
      </c>
    </row>
    <row r="4412" spans="1:3">
      <c r="A4412" s="345" t="s">
        <v>2567</v>
      </c>
      <c r="B4412" s="332">
        <v>13.582599999999999</v>
      </c>
      <c r="C4412" t="s">
        <v>13042</v>
      </c>
    </row>
    <row r="4413" spans="1:3">
      <c r="A4413" s="345" t="s">
        <v>2568</v>
      </c>
      <c r="B4413" s="332">
        <v>15.395910000000001</v>
      </c>
      <c r="C4413" t="s">
        <v>13043</v>
      </c>
    </row>
    <row r="4414" spans="1:3">
      <c r="A4414" s="345" t="s">
        <v>2569</v>
      </c>
      <c r="B4414" s="332">
        <v>17.14077</v>
      </c>
      <c r="C4414" t="s">
        <v>13044</v>
      </c>
    </row>
    <row r="4415" spans="1:3">
      <c r="A4415" s="345" t="s">
        <v>2570</v>
      </c>
      <c r="B4415" s="332">
        <v>18.954080000000001</v>
      </c>
      <c r="C4415" t="s">
        <v>13045</v>
      </c>
    </row>
    <row r="4416" spans="1:3">
      <c r="A4416" s="345" t="s">
        <v>2571</v>
      </c>
      <c r="B4416" s="332">
        <v>20.733160000000002</v>
      </c>
      <c r="C4416" t="s">
        <v>13046</v>
      </c>
    </row>
    <row r="4417" spans="1:3">
      <c r="A4417" s="345" t="s">
        <v>2572</v>
      </c>
      <c r="B4417" s="332">
        <v>22.54645</v>
      </c>
      <c r="C4417" t="s">
        <v>13028</v>
      </c>
    </row>
    <row r="4418" spans="1:3">
      <c r="A4418" s="345" t="s">
        <v>2573</v>
      </c>
      <c r="B4418" s="332">
        <v>17.14077</v>
      </c>
      <c r="C4418" t="s">
        <v>13047</v>
      </c>
    </row>
    <row r="4419" spans="1:3">
      <c r="A4419" s="345" t="s">
        <v>2574</v>
      </c>
      <c r="B4419" s="332">
        <v>18.954080000000001</v>
      </c>
      <c r="C4419" t="s">
        <v>13048</v>
      </c>
    </row>
    <row r="4420" spans="1:3">
      <c r="A4420" s="345" t="s">
        <v>2575</v>
      </c>
      <c r="B4420" s="332">
        <v>20.733160000000002</v>
      </c>
      <c r="C4420" t="s">
        <v>13049</v>
      </c>
    </row>
    <row r="4421" spans="1:3">
      <c r="A4421" s="345" t="s">
        <v>2576</v>
      </c>
      <c r="B4421" s="332">
        <v>22.54645</v>
      </c>
      <c r="C4421" t="s">
        <v>13050</v>
      </c>
    </row>
    <row r="4422" spans="1:3">
      <c r="A4422" s="345" t="s">
        <v>2577</v>
      </c>
      <c r="B4422" s="332">
        <v>24.291309999999999</v>
      </c>
      <c r="C4422" t="s">
        <v>13051</v>
      </c>
    </row>
    <row r="4423" spans="1:3">
      <c r="A4423" s="345" t="s">
        <v>2578</v>
      </c>
      <c r="B4423" s="332">
        <v>20.733160000000002</v>
      </c>
      <c r="C4423" t="s">
        <v>13052</v>
      </c>
    </row>
    <row r="4424" spans="1:3">
      <c r="A4424" s="345" t="s">
        <v>2579</v>
      </c>
      <c r="B4424" s="332">
        <v>22.54645</v>
      </c>
      <c r="C4424" t="s">
        <v>13053</v>
      </c>
    </row>
    <row r="4425" spans="1:3">
      <c r="A4425" s="345" t="s">
        <v>2580</v>
      </c>
      <c r="B4425" s="332">
        <v>24.291309999999999</v>
      </c>
      <c r="C4425" t="s">
        <v>13054</v>
      </c>
    </row>
    <row r="4426" spans="1:3">
      <c r="A4426" s="345" t="s">
        <v>2581</v>
      </c>
      <c r="B4426" s="332">
        <v>26.070399999999999</v>
      </c>
      <c r="C4426" t="s">
        <v>13055</v>
      </c>
    </row>
    <row r="4427" spans="1:3">
      <c r="A4427" s="345" t="s">
        <v>2582</v>
      </c>
      <c r="B4427" s="332">
        <v>24.291309999999999</v>
      </c>
      <c r="C4427" t="s">
        <v>13056</v>
      </c>
    </row>
    <row r="4428" spans="1:3">
      <c r="A4428" s="345" t="s">
        <v>2583</v>
      </c>
      <c r="B4428" s="332">
        <v>26.070399999999999</v>
      </c>
      <c r="C4428" t="s">
        <v>13057</v>
      </c>
    </row>
    <row r="4429" spans="1:3">
      <c r="A4429" s="345" t="s">
        <v>2584</v>
      </c>
      <c r="B4429" s="332">
        <v>27.883690000000001</v>
      </c>
      <c r="C4429" t="s">
        <v>13058</v>
      </c>
    </row>
    <row r="4430" spans="1:3">
      <c r="A4430" s="345" t="s">
        <v>2585</v>
      </c>
      <c r="B4430" s="332">
        <v>27.883690000000001</v>
      </c>
      <c r="C4430" t="s">
        <v>13059</v>
      </c>
    </row>
    <row r="4431" spans="1:3">
      <c r="A4431" s="345" t="s">
        <v>2586</v>
      </c>
      <c r="B4431" s="332">
        <v>29.662790000000001</v>
      </c>
      <c r="C4431" t="s">
        <v>13060</v>
      </c>
    </row>
    <row r="4432" spans="1:3">
      <c r="A4432" s="345" t="s">
        <v>2587</v>
      </c>
      <c r="B4432" s="332">
        <v>13.582599999999999</v>
      </c>
      <c r="C4432" t="s">
        <v>13061</v>
      </c>
    </row>
    <row r="4433" spans="1:3">
      <c r="A4433" s="345" t="s">
        <v>2588</v>
      </c>
      <c r="B4433" s="332">
        <v>13.582599999999999</v>
      </c>
      <c r="C4433" t="s">
        <v>13062</v>
      </c>
    </row>
    <row r="4434" spans="1:3">
      <c r="A4434" s="345" t="s">
        <v>2589</v>
      </c>
      <c r="B4434" s="332">
        <v>15.395910000000001</v>
      </c>
      <c r="C4434" t="s">
        <v>13063</v>
      </c>
    </row>
    <row r="4435" spans="1:3">
      <c r="A4435" s="345" t="s">
        <v>2590</v>
      </c>
      <c r="B4435" s="332">
        <v>17.14077</v>
      </c>
      <c r="C4435" t="s">
        <v>13064</v>
      </c>
    </row>
    <row r="4436" spans="1:3">
      <c r="A4436" s="345" t="s">
        <v>2591</v>
      </c>
      <c r="B4436" s="332">
        <v>18.954080000000001</v>
      </c>
      <c r="C4436" t="s">
        <v>13065</v>
      </c>
    </row>
    <row r="4437" spans="1:3">
      <c r="A4437" s="345" t="s">
        <v>2592</v>
      </c>
      <c r="B4437" s="332">
        <v>13.582599999999999</v>
      </c>
      <c r="C4437" t="s">
        <v>13066</v>
      </c>
    </row>
    <row r="4438" spans="1:3">
      <c r="A4438" s="345" t="s">
        <v>2593</v>
      </c>
      <c r="B4438" s="332">
        <v>15.395910000000001</v>
      </c>
      <c r="C4438" t="s">
        <v>13067</v>
      </c>
    </row>
    <row r="4439" spans="1:3">
      <c r="A4439" s="345" t="s">
        <v>2594</v>
      </c>
      <c r="B4439" s="332">
        <v>17.14077</v>
      </c>
      <c r="C4439" t="s">
        <v>13068</v>
      </c>
    </row>
    <row r="4440" spans="1:3">
      <c r="A4440" s="345" t="s">
        <v>2595</v>
      </c>
      <c r="B4440" s="332">
        <v>18.954080000000001</v>
      </c>
      <c r="C4440" t="s">
        <v>13069</v>
      </c>
    </row>
    <row r="4441" spans="1:3">
      <c r="A4441" s="345" t="s">
        <v>2596</v>
      </c>
      <c r="B4441" s="332">
        <v>20.733160000000002</v>
      </c>
      <c r="C4441" t="s">
        <v>13070</v>
      </c>
    </row>
    <row r="4442" spans="1:3">
      <c r="A4442" s="345" t="s">
        <v>2597</v>
      </c>
      <c r="B4442" s="332">
        <v>22.54645</v>
      </c>
      <c r="C4442" t="s">
        <v>13071</v>
      </c>
    </row>
    <row r="4443" spans="1:3">
      <c r="A4443" s="345" t="s">
        <v>2598</v>
      </c>
      <c r="B4443" s="332">
        <v>17.14077</v>
      </c>
      <c r="C4443" t="s">
        <v>13072</v>
      </c>
    </row>
    <row r="4444" spans="1:3">
      <c r="A4444" s="345" t="s">
        <v>2599</v>
      </c>
      <c r="B4444" s="332">
        <v>18.954080000000001</v>
      </c>
      <c r="C4444" t="s">
        <v>13073</v>
      </c>
    </row>
    <row r="4445" spans="1:3">
      <c r="A4445" s="345" t="s">
        <v>2600</v>
      </c>
      <c r="B4445" s="332">
        <v>20.733160000000002</v>
      </c>
      <c r="C4445" t="s">
        <v>13074</v>
      </c>
    </row>
    <row r="4446" spans="1:3">
      <c r="A4446" s="345" t="s">
        <v>2601</v>
      </c>
      <c r="B4446" s="332">
        <v>22.54645</v>
      </c>
      <c r="C4446" t="s">
        <v>19147</v>
      </c>
    </row>
    <row r="4447" spans="1:3">
      <c r="A4447" s="345" t="s">
        <v>2602</v>
      </c>
      <c r="B4447" s="332">
        <v>24.291309999999999</v>
      </c>
      <c r="C4447" t="s">
        <v>13075</v>
      </c>
    </row>
    <row r="4448" spans="1:3">
      <c r="A4448" s="345" t="s">
        <v>2603</v>
      </c>
      <c r="B4448" s="332">
        <v>20.733160000000002</v>
      </c>
      <c r="C4448" t="s">
        <v>13076</v>
      </c>
    </row>
    <row r="4449" spans="1:3">
      <c r="A4449" s="345" t="s">
        <v>2604</v>
      </c>
      <c r="B4449" s="332">
        <v>22.54645</v>
      </c>
      <c r="C4449" t="s">
        <v>13077</v>
      </c>
    </row>
    <row r="4450" spans="1:3">
      <c r="A4450" s="345" t="s">
        <v>2605</v>
      </c>
      <c r="B4450" s="332">
        <v>24.291309999999999</v>
      </c>
      <c r="C4450" t="s">
        <v>13078</v>
      </c>
    </row>
    <row r="4451" spans="1:3">
      <c r="A4451" s="345" t="s">
        <v>2606</v>
      </c>
      <c r="B4451" s="332">
        <v>26.070399999999999</v>
      </c>
      <c r="C4451" t="s">
        <v>13079</v>
      </c>
    </row>
    <row r="4452" spans="1:3">
      <c r="A4452" s="345" t="s">
        <v>2607</v>
      </c>
      <c r="B4452" s="332">
        <v>24.291309999999999</v>
      </c>
      <c r="C4452" t="s">
        <v>13080</v>
      </c>
    </row>
    <row r="4453" spans="1:3">
      <c r="A4453" s="345" t="s">
        <v>2608</v>
      </c>
      <c r="B4453" s="332">
        <v>26.070399999999999</v>
      </c>
      <c r="C4453" t="s">
        <v>13081</v>
      </c>
    </row>
    <row r="4454" spans="1:3">
      <c r="A4454" s="345" t="s">
        <v>2609</v>
      </c>
      <c r="B4454" s="332">
        <v>27.883690000000001</v>
      </c>
      <c r="C4454" t="s">
        <v>13082</v>
      </c>
    </row>
    <row r="4455" spans="1:3">
      <c r="A4455" s="345" t="s">
        <v>2610</v>
      </c>
      <c r="B4455" s="332">
        <v>27.883690000000001</v>
      </c>
      <c r="C4455" t="s">
        <v>13083</v>
      </c>
    </row>
    <row r="4456" spans="1:3">
      <c r="A4456" s="345" t="s">
        <v>2611</v>
      </c>
      <c r="B4456" s="332">
        <v>29.662790000000001</v>
      </c>
      <c r="C4456" t="s">
        <v>13084</v>
      </c>
    </row>
    <row r="4457" spans="1:3">
      <c r="A4457" s="345" t="s">
        <v>2612</v>
      </c>
      <c r="B4457" s="332">
        <v>14.711639999999999</v>
      </c>
      <c r="C4457" t="s">
        <v>19148</v>
      </c>
    </row>
    <row r="4458" spans="1:3">
      <c r="A4458" s="345" t="s">
        <v>2613</v>
      </c>
      <c r="B4458" s="332">
        <v>14.711639999999999</v>
      </c>
      <c r="C4458" t="s">
        <v>19149</v>
      </c>
    </row>
    <row r="4459" spans="1:3">
      <c r="A4459" s="345" t="s">
        <v>2614</v>
      </c>
      <c r="B4459" s="332">
        <v>16.49071</v>
      </c>
      <c r="C4459" t="s">
        <v>19150</v>
      </c>
    </row>
    <row r="4460" spans="1:3">
      <c r="A4460" s="345" t="s">
        <v>2615</v>
      </c>
      <c r="B4460" s="332">
        <v>18.304010000000002</v>
      </c>
      <c r="C4460" t="s">
        <v>19151</v>
      </c>
    </row>
    <row r="4461" spans="1:3">
      <c r="A4461" s="345" t="s">
        <v>2616</v>
      </c>
      <c r="B4461" s="332">
        <v>20.083110000000001</v>
      </c>
      <c r="C4461" t="s">
        <v>19152</v>
      </c>
    </row>
    <row r="4462" spans="1:3">
      <c r="A4462" s="345" t="s">
        <v>2617</v>
      </c>
      <c r="B4462" s="332">
        <v>14.711639999999999</v>
      </c>
      <c r="C4462" t="s">
        <v>8434</v>
      </c>
    </row>
    <row r="4463" spans="1:3">
      <c r="A4463" s="345" t="s">
        <v>2618</v>
      </c>
      <c r="B4463" s="332">
        <v>16.49071</v>
      </c>
      <c r="C4463" t="s">
        <v>13085</v>
      </c>
    </row>
    <row r="4464" spans="1:3">
      <c r="A4464" s="345" t="s">
        <v>2619</v>
      </c>
      <c r="B4464" s="332">
        <v>18.304010000000002</v>
      </c>
      <c r="C4464" t="s">
        <v>6425</v>
      </c>
    </row>
    <row r="4465" spans="1:3">
      <c r="A4465" s="345" t="s">
        <v>2620</v>
      </c>
      <c r="B4465" s="332">
        <v>20.083110000000001</v>
      </c>
      <c r="C4465" t="s">
        <v>6426</v>
      </c>
    </row>
    <row r="4466" spans="1:3">
      <c r="A4466" s="345" t="s">
        <v>2621</v>
      </c>
      <c r="B4466" s="332">
        <v>21.862189999999998</v>
      </c>
      <c r="C4466" t="s">
        <v>6427</v>
      </c>
    </row>
    <row r="4467" spans="1:3">
      <c r="A4467" s="345" t="s">
        <v>2622</v>
      </c>
      <c r="B4467" s="332">
        <v>23.67549</v>
      </c>
      <c r="C4467" t="s">
        <v>8436</v>
      </c>
    </row>
    <row r="4468" spans="1:3">
      <c r="A4468" s="345" t="s">
        <v>2623</v>
      </c>
      <c r="B4468" s="332">
        <v>18.304010000000002</v>
      </c>
      <c r="C4468" t="s">
        <v>8437</v>
      </c>
    </row>
    <row r="4469" spans="1:3">
      <c r="A4469" s="345" t="s">
        <v>2624</v>
      </c>
      <c r="B4469" s="332">
        <v>20.083110000000001</v>
      </c>
      <c r="C4469" t="s">
        <v>8438</v>
      </c>
    </row>
    <row r="4470" spans="1:3">
      <c r="A4470" s="345" t="s">
        <v>2625</v>
      </c>
      <c r="B4470" s="332">
        <v>21.862189999999998</v>
      </c>
      <c r="C4470" t="s">
        <v>13086</v>
      </c>
    </row>
    <row r="4471" spans="1:3">
      <c r="A4471" s="345" t="s">
        <v>2626</v>
      </c>
      <c r="B4471" s="332">
        <v>23.67549</v>
      </c>
      <c r="C4471" t="s">
        <v>13087</v>
      </c>
    </row>
    <row r="4472" spans="1:3">
      <c r="A4472" s="345" t="s">
        <v>2627</v>
      </c>
      <c r="B4472" s="332">
        <v>25.48875</v>
      </c>
      <c r="C4472" t="s">
        <v>13088</v>
      </c>
    </row>
    <row r="4473" spans="1:3">
      <c r="A4473" s="345" t="s">
        <v>2628</v>
      </c>
      <c r="B4473" s="332">
        <v>21.862189999999998</v>
      </c>
      <c r="C4473" t="s">
        <v>13089</v>
      </c>
    </row>
    <row r="4474" spans="1:3">
      <c r="A4474" s="345" t="s">
        <v>2629</v>
      </c>
      <c r="B4474" s="332">
        <v>23.67549</v>
      </c>
      <c r="C4474" t="s">
        <v>6431</v>
      </c>
    </row>
    <row r="4475" spans="1:3">
      <c r="A4475" s="345" t="s">
        <v>2630</v>
      </c>
      <c r="B4475" s="332">
        <v>25.48875</v>
      </c>
      <c r="C4475" t="s">
        <v>8440</v>
      </c>
    </row>
    <row r="4476" spans="1:3">
      <c r="A4476" s="345" t="s">
        <v>2631</v>
      </c>
      <c r="B4476" s="332">
        <v>27.267849999999999</v>
      </c>
      <c r="C4476" t="s">
        <v>8441</v>
      </c>
    </row>
    <row r="4477" spans="1:3">
      <c r="A4477" s="345" t="s">
        <v>2632</v>
      </c>
      <c r="B4477" s="332">
        <v>25.48875</v>
      </c>
      <c r="C4477" t="s">
        <v>6432</v>
      </c>
    </row>
    <row r="4478" spans="1:3">
      <c r="A4478" s="345" t="s">
        <v>2633</v>
      </c>
      <c r="B4478" s="332">
        <v>27.267849999999999</v>
      </c>
      <c r="C4478" t="s">
        <v>6433</v>
      </c>
    </row>
    <row r="4479" spans="1:3">
      <c r="A4479" s="345" t="s">
        <v>2634</v>
      </c>
      <c r="B4479" s="332">
        <v>29.04693</v>
      </c>
      <c r="C4479" t="s">
        <v>6434</v>
      </c>
    </row>
    <row r="4480" spans="1:3">
      <c r="A4480" s="345" t="s">
        <v>2635</v>
      </c>
      <c r="B4480" s="332">
        <v>29.04693</v>
      </c>
      <c r="C4480" t="s">
        <v>6435</v>
      </c>
    </row>
    <row r="4481" spans="1:3">
      <c r="A4481" s="345" t="s">
        <v>2636</v>
      </c>
      <c r="B4481" s="332">
        <v>30.82602</v>
      </c>
      <c r="C4481" t="s">
        <v>8442</v>
      </c>
    </row>
    <row r="4482" spans="1:3">
      <c r="A4482" s="345" t="s">
        <v>2637</v>
      </c>
      <c r="B4482" s="332">
        <v>27.561879999999999</v>
      </c>
      <c r="C4482" t="s">
        <v>13090</v>
      </c>
    </row>
    <row r="4483" spans="1:3">
      <c r="A4483" s="345" t="s">
        <v>2638</v>
      </c>
      <c r="B4483" s="332">
        <v>27.561879999999999</v>
      </c>
      <c r="C4483" t="s">
        <v>13091</v>
      </c>
    </row>
    <row r="4484" spans="1:3">
      <c r="A4484" s="345" t="s">
        <v>2639</v>
      </c>
      <c r="B4484" s="332">
        <v>27.561879999999999</v>
      </c>
      <c r="C4484" t="s">
        <v>6446</v>
      </c>
    </row>
    <row r="4485" spans="1:3">
      <c r="A4485" s="345" t="s">
        <v>2640</v>
      </c>
      <c r="B4485" s="332">
        <v>29.220690000000001</v>
      </c>
      <c r="C4485" t="s">
        <v>13092</v>
      </c>
    </row>
    <row r="4486" spans="1:3">
      <c r="A4486" s="345" t="s">
        <v>2641</v>
      </c>
      <c r="B4486" s="332">
        <v>27.561879999999999</v>
      </c>
      <c r="C4486" t="s">
        <v>13093</v>
      </c>
    </row>
    <row r="4487" spans="1:3">
      <c r="A4487" s="345" t="s">
        <v>2642</v>
      </c>
      <c r="B4487" s="332">
        <v>27.561879999999999</v>
      </c>
      <c r="C4487" t="s">
        <v>6447</v>
      </c>
    </row>
    <row r="4488" spans="1:3">
      <c r="A4488" s="345" t="s">
        <v>2643</v>
      </c>
      <c r="B4488" s="332">
        <v>29.220690000000001</v>
      </c>
      <c r="C4488" t="s">
        <v>13094</v>
      </c>
    </row>
    <row r="4489" spans="1:3">
      <c r="A4489" s="345" t="s">
        <v>2644</v>
      </c>
      <c r="B4489" s="332">
        <v>30.87951</v>
      </c>
      <c r="C4489" t="s">
        <v>6448</v>
      </c>
    </row>
    <row r="4490" spans="1:3">
      <c r="A4490" s="345" t="s">
        <v>2645</v>
      </c>
      <c r="B4490" s="332">
        <v>5.5741199999999997</v>
      </c>
      <c r="C4490" t="s">
        <v>13095</v>
      </c>
    </row>
    <row r="4491" spans="1:3">
      <c r="A4491" s="345" t="s">
        <v>2646</v>
      </c>
      <c r="B4491" s="332">
        <v>29.220690000000001</v>
      </c>
      <c r="C4491" t="s">
        <v>13096</v>
      </c>
    </row>
    <row r="4492" spans="1:3">
      <c r="A4492" s="345" t="s">
        <v>2647</v>
      </c>
      <c r="B4492" s="332">
        <v>30.87951</v>
      </c>
      <c r="C4492" t="s">
        <v>13097</v>
      </c>
    </row>
    <row r="4493" spans="1:3">
      <c r="A4493" s="345" t="s">
        <v>2648</v>
      </c>
      <c r="B4493" s="332">
        <v>32.570210000000003</v>
      </c>
      <c r="C4493" t="s">
        <v>13098</v>
      </c>
    </row>
    <row r="4494" spans="1:3">
      <c r="A4494" s="345" t="s">
        <v>2649</v>
      </c>
      <c r="B4494" s="332">
        <v>31.46123</v>
      </c>
      <c r="C4494" t="s">
        <v>13099</v>
      </c>
    </row>
    <row r="4495" spans="1:3">
      <c r="A4495" s="345" t="s">
        <v>2650</v>
      </c>
      <c r="B4495" s="332">
        <v>30.87951</v>
      </c>
      <c r="C4495" t="s">
        <v>13100</v>
      </c>
    </row>
    <row r="4496" spans="1:3">
      <c r="A4496" s="345" t="s">
        <v>2651</v>
      </c>
      <c r="B4496" s="332">
        <v>32.570210000000003</v>
      </c>
      <c r="C4496" t="s">
        <v>13101</v>
      </c>
    </row>
    <row r="4497" spans="1:3">
      <c r="A4497" s="345" t="s">
        <v>2652</v>
      </c>
      <c r="B4497" s="332">
        <v>34.229030000000002</v>
      </c>
      <c r="C4497" t="s">
        <v>13102</v>
      </c>
    </row>
    <row r="4498" spans="1:3">
      <c r="A4498" s="345" t="s">
        <v>2653</v>
      </c>
      <c r="B4498" s="332">
        <v>38.558190000000003</v>
      </c>
      <c r="C4498" t="s">
        <v>13103</v>
      </c>
    </row>
    <row r="4499" spans="1:3">
      <c r="A4499" s="345" t="s">
        <v>2654</v>
      </c>
      <c r="B4499" s="332">
        <v>40.337269999999997</v>
      </c>
      <c r="C4499" t="s">
        <v>13104</v>
      </c>
    </row>
    <row r="4500" spans="1:3">
      <c r="A4500" s="345" t="s">
        <v>2655</v>
      </c>
      <c r="B4500" s="332">
        <v>38.558190000000003</v>
      </c>
      <c r="C4500" t="s">
        <v>13105</v>
      </c>
    </row>
    <row r="4501" spans="1:3">
      <c r="A4501" s="345" t="s">
        <v>2656</v>
      </c>
      <c r="B4501" s="332">
        <v>40.337269999999997</v>
      </c>
      <c r="C4501" t="s">
        <v>13106</v>
      </c>
    </row>
    <row r="4502" spans="1:3">
      <c r="A4502" s="345" t="s">
        <v>2657</v>
      </c>
      <c r="B4502" s="332">
        <v>42.150550000000003</v>
      </c>
      <c r="C4502" t="s">
        <v>13107</v>
      </c>
    </row>
    <row r="4503" spans="1:3">
      <c r="A4503" s="345" t="s">
        <v>2658</v>
      </c>
      <c r="B4503" s="332">
        <v>40.337269999999997</v>
      </c>
      <c r="C4503" t="s">
        <v>13108</v>
      </c>
    </row>
    <row r="4504" spans="1:3">
      <c r="A4504" s="345" t="s">
        <v>2659</v>
      </c>
      <c r="B4504" s="332">
        <v>42.150550000000003</v>
      </c>
      <c r="C4504" t="s">
        <v>13109</v>
      </c>
    </row>
    <row r="4505" spans="1:3">
      <c r="A4505" s="345" t="s">
        <v>2660</v>
      </c>
      <c r="B4505" s="332">
        <v>43.929639999999999</v>
      </c>
      <c r="C4505" t="s">
        <v>13110</v>
      </c>
    </row>
    <row r="4506" spans="1:3">
      <c r="A4506" s="345" t="s">
        <v>2661</v>
      </c>
      <c r="B4506" s="332">
        <v>40.337269999999997</v>
      </c>
      <c r="C4506" t="s">
        <v>13111</v>
      </c>
    </row>
    <row r="4507" spans="1:3">
      <c r="A4507" s="345" t="s">
        <v>2662</v>
      </c>
      <c r="B4507" s="332">
        <v>42.150550000000003</v>
      </c>
      <c r="C4507" t="s">
        <v>13112</v>
      </c>
    </row>
    <row r="4508" spans="1:3">
      <c r="A4508" s="345" t="s">
        <v>19153</v>
      </c>
      <c r="B4508" s="332">
        <v>43.581850000000003</v>
      </c>
      <c r="C4508" t="s">
        <v>19154</v>
      </c>
    </row>
    <row r="4509" spans="1:3">
      <c r="A4509" s="345" t="s">
        <v>9443</v>
      </c>
      <c r="B4509" s="332">
        <v>50.078180000000003</v>
      </c>
      <c r="C4509" t="s">
        <v>13113</v>
      </c>
    </row>
    <row r="4510" spans="1:3">
      <c r="A4510" s="345" t="s">
        <v>19155</v>
      </c>
      <c r="B4510" s="332">
        <v>44.938029999999998</v>
      </c>
      <c r="C4510" t="s">
        <v>19156</v>
      </c>
    </row>
    <row r="4511" spans="1:3">
      <c r="A4511" s="345" t="s">
        <v>19157</v>
      </c>
      <c r="B4511" s="332">
        <v>46.517969999999998</v>
      </c>
      <c r="C4511" t="s">
        <v>19158</v>
      </c>
    </row>
    <row r="4512" spans="1:3">
      <c r="A4512" s="345" t="s">
        <v>9444</v>
      </c>
      <c r="B4512" s="332">
        <v>53.556640000000002</v>
      </c>
      <c r="C4512" t="s">
        <v>13114</v>
      </c>
    </row>
    <row r="4513" spans="1:3">
      <c r="A4513" s="345" t="s">
        <v>7639</v>
      </c>
      <c r="B4513" s="332">
        <v>43.03125</v>
      </c>
      <c r="C4513" t="s">
        <v>13115</v>
      </c>
    </row>
    <row r="4514" spans="1:3">
      <c r="A4514" s="345" t="s">
        <v>9445</v>
      </c>
      <c r="B4514" s="332">
        <v>46.449759999999998</v>
      </c>
      <c r="C4514" t="s">
        <v>13116</v>
      </c>
    </row>
    <row r="4515" spans="1:3">
      <c r="A4515" s="345" t="s">
        <v>19159</v>
      </c>
      <c r="B4515" s="332">
        <v>41.752209999999998</v>
      </c>
      <c r="C4515" t="s">
        <v>19160</v>
      </c>
    </row>
    <row r="4516" spans="1:3">
      <c r="A4516" s="345" t="s">
        <v>9446</v>
      </c>
      <c r="B4516" s="332">
        <v>48.218969999999999</v>
      </c>
      <c r="C4516" t="s">
        <v>13117</v>
      </c>
    </row>
    <row r="4517" spans="1:3">
      <c r="A4517" s="345" t="s">
        <v>2663</v>
      </c>
      <c r="B4517" s="332">
        <v>30.75759</v>
      </c>
      <c r="C4517" t="s">
        <v>13118</v>
      </c>
    </row>
    <row r="4518" spans="1:3">
      <c r="A4518" s="345" t="s">
        <v>2664</v>
      </c>
      <c r="B4518" s="332">
        <v>30.75759</v>
      </c>
      <c r="C4518" t="s">
        <v>13119</v>
      </c>
    </row>
    <row r="4519" spans="1:3">
      <c r="A4519" s="345" t="s">
        <v>2665</v>
      </c>
      <c r="B4519" s="332">
        <v>30.75759</v>
      </c>
      <c r="C4519" t="s">
        <v>13120</v>
      </c>
    </row>
    <row r="4520" spans="1:3">
      <c r="A4520" s="345" t="s">
        <v>2666</v>
      </c>
      <c r="B4520" s="332">
        <v>32.570880000000002</v>
      </c>
      <c r="C4520" t="s">
        <v>13121</v>
      </c>
    </row>
    <row r="4521" spans="1:3">
      <c r="A4521" s="345" t="s">
        <v>2667</v>
      </c>
      <c r="B4521" s="332">
        <v>30.75759</v>
      </c>
      <c r="C4521" t="s">
        <v>13122</v>
      </c>
    </row>
    <row r="4522" spans="1:3">
      <c r="A4522" s="345" t="s">
        <v>2668</v>
      </c>
      <c r="B4522" s="332">
        <v>30.75759</v>
      </c>
      <c r="C4522" t="s">
        <v>13123</v>
      </c>
    </row>
    <row r="4523" spans="1:3">
      <c r="A4523" s="345" t="s">
        <v>2669</v>
      </c>
      <c r="B4523" s="332">
        <v>32.570880000000002</v>
      </c>
      <c r="C4523" t="s">
        <v>13124</v>
      </c>
    </row>
    <row r="4524" spans="1:3">
      <c r="A4524" s="345" t="s">
        <v>2670</v>
      </c>
      <c r="B4524" s="332">
        <v>34.349989999999998</v>
      </c>
      <c r="C4524" t="s">
        <v>13125</v>
      </c>
    </row>
    <row r="4525" spans="1:3">
      <c r="A4525" s="345" t="s">
        <v>2671</v>
      </c>
      <c r="B4525" s="332">
        <v>30.75759</v>
      </c>
      <c r="C4525" t="s">
        <v>13126</v>
      </c>
    </row>
    <row r="4526" spans="1:3">
      <c r="A4526" s="345" t="s">
        <v>2672</v>
      </c>
      <c r="B4526" s="332">
        <v>32.570880000000002</v>
      </c>
      <c r="C4526" t="s">
        <v>13127</v>
      </c>
    </row>
    <row r="4527" spans="1:3">
      <c r="A4527" s="345" t="s">
        <v>2673</v>
      </c>
      <c r="B4527" s="332">
        <v>34.349989999999998</v>
      </c>
      <c r="C4527" t="s">
        <v>13128</v>
      </c>
    </row>
    <row r="4528" spans="1:3">
      <c r="A4528" s="345" t="s">
        <v>2674</v>
      </c>
      <c r="B4528" s="332">
        <v>36.129049999999999</v>
      </c>
      <c r="C4528" t="s">
        <v>13129</v>
      </c>
    </row>
    <row r="4529" spans="1:3">
      <c r="A4529" s="345" t="s">
        <v>2675</v>
      </c>
      <c r="B4529" s="332">
        <v>34.349989999999998</v>
      </c>
      <c r="C4529" t="s">
        <v>13130</v>
      </c>
    </row>
    <row r="4530" spans="1:3">
      <c r="A4530" s="345" t="s">
        <v>2676</v>
      </c>
      <c r="B4530" s="332">
        <v>34.349989999999998</v>
      </c>
      <c r="C4530" t="s">
        <v>13131</v>
      </c>
    </row>
    <row r="4531" spans="1:3">
      <c r="A4531" s="345" t="s">
        <v>2677</v>
      </c>
      <c r="B4531" s="332">
        <v>36.129049999999999</v>
      </c>
      <c r="C4531" t="s">
        <v>13132</v>
      </c>
    </row>
    <row r="4532" spans="1:3">
      <c r="A4532" s="345" t="s">
        <v>2678</v>
      </c>
      <c r="B4532" s="332">
        <v>37.90813</v>
      </c>
      <c r="C4532" t="s">
        <v>13133</v>
      </c>
    </row>
    <row r="4533" spans="1:3">
      <c r="A4533" s="345" t="s">
        <v>2679</v>
      </c>
      <c r="B4533" s="332">
        <v>39.721420000000002</v>
      </c>
      <c r="C4533" t="s">
        <v>13134</v>
      </c>
    </row>
    <row r="4534" spans="1:3">
      <c r="A4534" s="345" t="s">
        <v>2680</v>
      </c>
      <c r="B4534" s="332">
        <v>41.500520000000002</v>
      </c>
      <c r="C4534" t="s">
        <v>13135</v>
      </c>
    </row>
    <row r="4535" spans="1:3">
      <c r="A4535" s="345" t="s">
        <v>2681</v>
      </c>
      <c r="B4535" s="332">
        <v>39.755629999999996</v>
      </c>
      <c r="C4535" t="s">
        <v>13136</v>
      </c>
    </row>
    <row r="4536" spans="1:3">
      <c r="A4536" s="345" t="s">
        <v>2682</v>
      </c>
      <c r="B4536" s="332">
        <v>41.534739999999999</v>
      </c>
      <c r="C4536" t="s">
        <v>13137</v>
      </c>
    </row>
    <row r="4537" spans="1:3">
      <c r="A4537" s="345" t="s">
        <v>2683</v>
      </c>
      <c r="B4537" s="332">
        <v>43.313809999999997</v>
      </c>
      <c r="C4537" t="s">
        <v>13138</v>
      </c>
    </row>
    <row r="4538" spans="1:3">
      <c r="A4538" s="345" t="s">
        <v>2684</v>
      </c>
      <c r="B4538" s="332">
        <v>41.534739999999999</v>
      </c>
      <c r="C4538" t="s">
        <v>13139</v>
      </c>
    </row>
    <row r="4539" spans="1:3">
      <c r="A4539" s="345" t="s">
        <v>2685</v>
      </c>
      <c r="B4539" s="332">
        <v>43.313809999999997</v>
      </c>
      <c r="C4539" t="s">
        <v>13140</v>
      </c>
    </row>
    <row r="4540" spans="1:3">
      <c r="A4540" s="345" t="s">
        <v>2686</v>
      </c>
      <c r="B4540" s="332">
        <v>45.0929</v>
      </c>
      <c r="C4540" t="s">
        <v>13141</v>
      </c>
    </row>
    <row r="4541" spans="1:3">
      <c r="A4541" s="345" t="s">
        <v>2687</v>
      </c>
      <c r="B4541" s="332">
        <v>41.534739999999999</v>
      </c>
      <c r="C4541" t="s">
        <v>13142</v>
      </c>
    </row>
    <row r="4542" spans="1:3">
      <c r="A4542" s="345" t="s">
        <v>2688</v>
      </c>
      <c r="B4542" s="332">
        <v>43.313809999999997</v>
      </c>
      <c r="C4542" t="s">
        <v>13143</v>
      </c>
    </row>
    <row r="4543" spans="1:3">
      <c r="A4543" s="345" t="s">
        <v>19161</v>
      </c>
      <c r="B4543" s="332">
        <v>10.26394</v>
      </c>
      <c r="C4543" t="s">
        <v>19162</v>
      </c>
    </row>
    <row r="4544" spans="1:3">
      <c r="A4544" s="345" t="s">
        <v>2689</v>
      </c>
      <c r="B4544" s="332">
        <v>10.16525</v>
      </c>
      <c r="C4544" t="s">
        <v>13144</v>
      </c>
    </row>
    <row r="4545" spans="1:3">
      <c r="A4545" s="345" t="s">
        <v>2690</v>
      </c>
      <c r="B4545" s="332">
        <v>12.07724</v>
      </c>
      <c r="C4545" t="s">
        <v>13145</v>
      </c>
    </row>
    <row r="4546" spans="1:3">
      <c r="A4546" s="345" t="s">
        <v>2691</v>
      </c>
      <c r="B4546" s="332">
        <v>13.85632</v>
      </c>
      <c r="C4546" t="s">
        <v>13146</v>
      </c>
    </row>
    <row r="4547" spans="1:3">
      <c r="A4547" s="345" t="s">
        <v>2692</v>
      </c>
      <c r="B4547" s="332">
        <v>15.669600000000001</v>
      </c>
      <c r="C4547" t="s">
        <v>13147</v>
      </c>
    </row>
    <row r="4548" spans="1:3">
      <c r="A4548" s="345" t="s">
        <v>2693</v>
      </c>
      <c r="B4548" s="332">
        <v>17.414459999999998</v>
      </c>
      <c r="C4548" t="s">
        <v>13148</v>
      </c>
    </row>
    <row r="4549" spans="1:3">
      <c r="A4549" s="345" t="s">
        <v>2694</v>
      </c>
      <c r="B4549" s="332">
        <v>19.3781</v>
      </c>
      <c r="C4549" t="s">
        <v>13149</v>
      </c>
    </row>
    <row r="4550" spans="1:3">
      <c r="A4550" s="345" t="s">
        <v>2695</v>
      </c>
      <c r="B4550" s="332">
        <v>21.00685</v>
      </c>
      <c r="C4550" t="s">
        <v>13150</v>
      </c>
    </row>
    <row r="4551" spans="1:3">
      <c r="A4551" s="345" t="s">
        <v>19163</v>
      </c>
      <c r="B4551" s="332">
        <v>20.876110000000001</v>
      </c>
      <c r="C4551" t="s">
        <v>19164</v>
      </c>
    </row>
    <row r="4552" spans="1:3">
      <c r="A4552" s="345" t="s">
        <v>2696</v>
      </c>
      <c r="B4552" s="332">
        <v>24.56503</v>
      </c>
      <c r="C4552" t="s">
        <v>13151</v>
      </c>
    </row>
    <row r="4553" spans="1:3">
      <c r="A4553" s="345" t="s">
        <v>2697</v>
      </c>
      <c r="B4553" s="332">
        <v>11.46138</v>
      </c>
      <c r="C4553" t="s">
        <v>13152</v>
      </c>
    </row>
    <row r="4554" spans="1:3">
      <c r="A4554" s="345" t="s">
        <v>2698</v>
      </c>
      <c r="B4554" s="332">
        <v>11.46138</v>
      </c>
      <c r="C4554" t="s">
        <v>13153</v>
      </c>
    </row>
    <row r="4555" spans="1:3">
      <c r="A4555" s="345" t="s">
        <v>2699</v>
      </c>
      <c r="B4555" s="332">
        <v>13.24048</v>
      </c>
      <c r="C4555" t="s">
        <v>13154</v>
      </c>
    </row>
    <row r="4556" spans="1:3">
      <c r="A4556" s="345" t="s">
        <v>19165</v>
      </c>
      <c r="B4556" s="332">
        <v>15.01956</v>
      </c>
      <c r="C4556" t="s">
        <v>19166</v>
      </c>
    </row>
    <row r="4557" spans="1:3">
      <c r="A4557" s="345" t="s">
        <v>2700</v>
      </c>
      <c r="B4557" s="332">
        <v>16.798649999999999</v>
      </c>
      <c r="C4557" t="s">
        <v>13155</v>
      </c>
    </row>
    <row r="4558" spans="1:3">
      <c r="A4558" s="345" t="s">
        <v>2701</v>
      </c>
      <c r="B4558" s="332">
        <v>18.611920000000001</v>
      </c>
      <c r="C4558" t="s">
        <v>13156</v>
      </c>
    </row>
    <row r="4559" spans="1:3">
      <c r="A4559" s="345" t="s">
        <v>2702</v>
      </c>
      <c r="B4559" s="332">
        <v>20.391010000000001</v>
      </c>
      <c r="C4559" t="s">
        <v>13157</v>
      </c>
    </row>
    <row r="4560" spans="1:3">
      <c r="A4560" s="345" t="s">
        <v>2703</v>
      </c>
      <c r="B4560" s="332">
        <v>22.170100000000001</v>
      </c>
      <c r="C4560" t="s">
        <v>13158</v>
      </c>
    </row>
    <row r="4561" spans="1:3">
      <c r="A4561" s="345" t="s">
        <v>2704</v>
      </c>
      <c r="B4561" s="332">
        <v>23.949179999999998</v>
      </c>
      <c r="C4561" t="s">
        <v>13159</v>
      </c>
    </row>
    <row r="4562" spans="1:3">
      <c r="A4562" s="345" t="s">
        <v>2705</v>
      </c>
      <c r="B4562" s="332">
        <v>25.76249</v>
      </c>
      <c r="C4562" t="s">
        <v>13160</v>
      </c>
    </row>
    <row r="4563" spans="1:3">
      <c r="A4563" s="345" t="s">
        <v>2706</v>
      </c>
      <c r="B4563" s="332">
        <v>18.744199999999999</v>
      </c>
      <c r="C4563" t="s">
        <v>13161</v>
      </c>
    </row>
    <row r="4564" spans="1:3">
      <c r="A4564" s="345" t="s">
        <v>2707</v>
      </c>
      <c r="B4564" s="332">
        <v>18.744199999999999</v>
      </c>
      <c r="C4564" t="s">
        <v>13162</v>
      </c>
    </row>
    <row r="4565" spans="1:3">
      <c r="A4565" s="345" t="s">
        <v>2708</v>
      </c>
      <c r="B4565" s="332">
        <v>18.744199999999999</v>
      </c>
      <c r="C4565" t="s">
        <v>13163</v>
      </c>
    </row>
    <row r="4566" spans="1:3">
      <c r="A4566" s="345" t="s">
        <v>2709</v>
      </c>
      <c r="B4566" s="332">
        <v>20.487079999999999</v>
      </c>
      <c r="C4566" t="s">
        <v>13164</v>
      </c>
    </row>
    <row r="4567" spans="1:3">
      <c r="A4567" s="345" t="s">
        <v>2710</v>
      </c>
      <c r="B4567" s="332">
        <v>22.164200000000001</v>
      </c>
      <c r="C4567" t="s">
        <v>13165</v>
      </c>
    </row>
    <row r="4568" spans="1:3">
      <c r="A4568" s="345" t="s">
        <v>2711</v>
      </c>
      <c r="B4568" s="332">
        <v>23.90709</v>
      </c>
      <c r="C4568" t="s">
        <v>13166</v>
      </c>
    </row>
    <row r="4569" spans="1:3">
      <c r="A4569" s="345" t="s">
        <v>2712</v>
      </c>
      <c r="B4569" s="332">
        <v>18.744199999999999</v>
      </c>
      <c r="C4569" t="s">
        <v>13167</v>
      </c>
    </row>
    <row r="4570" spans="1:3">
      <c r="A4570" s="345" t="s">
        <v>2713</v>
      </c>
      <c r="B4570" s="332">
        <v>20.487079999999999</v>
      </c>
      <c r="C4570" t="s">
        <v>13168</v>
      </c>
    </row>
    <row r="4571" spans="1:3">
      <c r="A4571" s="345" t="s">
        <v>2714</v>
      </c>
      <c r="B4571" s="332">
        <v>22.164200000000001</v>
      </c>
      <c r="C4571" t="s">
        <v>13169</v>
      </c>
    </row>
    <row r="4572" spans="1:3">
      <c r="A4572" s="345" t="s">
        <v>2715</v>
      </c>
      <c r="B4572" s="332">
        <v>23.90709</v>
      </c>
      <c r="C4572" t="s">
        <v>13170</v>
      </c>
    </row>
    <row r="4573" spans="1:3">
      <c r="A4573" s="345" t="s">
        <v>2716</v>
      </c>
      <c r="B4573" s="332">
        <v>25.617090000000001</v>
      </c>
      <c r="C4573" t="s">
        <v>13171</v>
      </c>
    </row>
    <row r="4574" spans="1:3">
      <c r="A4574" s="345" t="s">
        <v>2717</v>
      </c>
      <c r="B4574" s="332">
        <v>27.359970000000001</v>
      </c>
      <c r="C4574" t="s">
        <v>13172</v>
      </c>
    </row>
    <row r="4575" spans="1:3">
      <c r="A4575" s="345" t="s">
        <v>2718</v>
      </c>
      <c r="B4575" s="332">
        <v>22.164200000000001</v>
      </c>
      <c r="C4575" t="s">
        <v>13173</v>
      </c>
    </row>
    <row r="4576" spans="1:3">
      <c r="A4576" s="345" t="s">
        <v>2719</v>
      </c>
      <c r="B4576" s="332">
        <v>23.90709</v>
      </c>
      <c r="C4576" t="s">
        <v>13174</v>
      </c>
    </row>
    <row r="4577" spans="1:3">
      <c r="A4577" s="345" t="s">
        <v>2720</v>
      </c>
      <c r="B4577" s="332">
        <v>25.617090000000001</v>
      </c>
      <c r="C4577" t="s">
        <v>13175</v>
      </c>
    </row>
    <row r="4578" spans="1:3">
      <c r="A4578" s="345" t="s">
        <v>2721</v>
      </c>
      <c r="B4578" s="332">
        <v>27.359970000000001</v>
      </c>
      <c r="C4578" t="s">
        <v>13176</v>
      </c>
    </row>
    <row r="4579" spans="1:3">
      <c r="A4579" s="345" t="s">
        <v>2722</v>
      </c>
      <c r="B4579" s="332">
        <v>29.03708</v>
      </c>
      <c r="C4579" t="s">
        <v>13177</v>
      </c>
    </row>
    <row r="4580" spans="1:3">
      <c r="A4580" s="345" t="s">
        <v>2723</v>
      </c>
      <c r="B4580" s="332">
        <v>25.617090000000001</v>
      </c>
      <c r="C4580" t="s">
        <v>13178</v>
      </c>
    </row>
    <row r="4581" spans="1:3">
      <c r="A4581" s="345" t="s">
        <v>2724</v>
      </c>
      <c r="B4581" s="332">
        <v>27.359970000000001</v>
      </c>
      <c r="C4581" t="s">
        <v>13179</v>
      </c>
    </row>
    <row r="4582" spans="1:3">
      <c r="A4582" s="345" t="s">
        <v>2725</v>
      </c>
      <c r="B4582" s="332">
        <v>29.03708</v>
      </c>
      <c r="C4582" t="s">
        <v>13180</v>
      </c>
    </row>
    <row r="4583" spans="1:3">
      <c r="A4583" s="345" t="s">
        <v>2726</v>
      </c>
      <c r="B4583" s="332">
        <v>30.747070000000001</v>
      </c>
      <c r="C4583" t="s">
        <v>13181</v>
      </c>
    </row>
    <row r="4584" spans="1:3">
      <c r="A4584" s="345" t="s">
        <v>2727</v>
      </c>
      <c r="B4584" s="332">
        <v>29.03708</v>
      </c>
      <c r="C4584" t="s">
        <v>13182</v>
      </c>
    </row>
    <row r="4585" spans="1:3">
      <c r="A4585" s="345" t="s">
        <v>2728</v>
      </c>
      <c r="B4585" s="332">
        <v>30.747070000000001</v>
      </c>
      <c r="C4585" t="s">
        <v>13183</v>
      </c>
    </row>
    <row r="4586" spans="1:3">
      <c r="A4586" s="345" t="s">
        <v>2729</v>
      </c>
      <c r="B4586" s="332">
        <v>32.48997</v>
      </c>
      <c r="C4586" t="s">
        <v>13184</v>
      </c>
    </row>
    <row r="4587" spans="1:3">
      <c r="A4587" s="345" t="s">
        <v>2730</v>
      </c>
      <c r="B4587" s="332">
        <v>32.48997</v>
      </c>
      <c r="C4587" t="s">
        <v>13185</v>
      </c>
    </row>
    <row r="4588" spans="1:3">
      <c r="A4588" s="345" t="s">
        <v>2731</v>
      </c>
      <c r="B4588" s="332">
        <v>34.199959999999997</v>
      </c>
      <c r="C4588" t="s">
        <v>13186</v>
      </c>
    </row>
    <row r="4589" spans="1:3">
      <c r="A4589" s="345" t="s">
        <v>2732</v>
      </c>
      <c r="B4589" s="332">
        <v>19.829409999999999</v>
      </c>
      <c r="C4589" t="s">
        <v>13187</v>
      </c>
    </row>
    <row r="4590" spans="1:3">
      <c r="A4590" s="345" t="s">
        <v>2733</v>
      </c>
      <c r="B4590" s="332">
        <v>19.829409999999999</v>
      </c>
      <c r="C4590" t="s">
        <v>13188</v>
      </c>
    </row>
    <row r="4591" spans="1:3">
      <c r="A4591" s="345" t="s">
        <v>2734</v>
      </c>
      <c r="B4591" s="332">
        <v>21.53941</v>
      </c>
      <c r="C4591" t="s">
        <v>13189</v>
      </c>
    </row>
    <row r="4592" spans="1:3">
      <c r="A4592" s="345" t="s">
        <v>2735</v>
      </c>
      <c r="B4592" s="332">
        <v>23.28227</v>
      </c>
      <c r="C4592" t="s">
        <v>13190</v>
      </c>
    </row>
    <row r="4593" spans="1:3">
      <c r="A4593" s="345" t="s">
        <v>2736</v>
      </c>
      <c r="B4593" s="332">
        <v>24.992280000000001</v>
      </c>
      <c r="C4593" t="s">
        <v>13191</v>
      </c>
    </row>
    <row r="4594" spans="1:3">
      <c r="A4594" s="345" t="s">
        <v>2737</v>
      </c>
      <c r="B4594" s="332">
        <v>19.829409999999999</v>
      </c>
      <c r="C4594" t="s">
        <v>13192</v>
      </c>
    </row>
    <row r="4595" spans="1:3">
      <c r="A4595" s="345" t="s">
        <v>2738</v>
      </c>
      <c r="B4595" s="332">
        <v>21.53941</v>
      </c>
      <c r="C4595" t="s">
        <v>13193</v>
      </c>
    </row>
    <row r="4596" spans="1:3">
      <c r="A4596" s="345" t="s">
        <v>2739</v>
      </c>
      <c r="B4596" s="332">
        <v>23.28227</v>
      </c>
      <c r="C4596" t="s">
        <v>13194</v>
      </c>
    </row>
    <row r="4597" spans="1:3">
      <c r="A4597" s="345" t="s">
        <v>2740</v>
      </c>
      <c r="B4597" s="332">
        <v>24.992280000000001</v>
      </c>
      <c r="C4597" t="s">
        <v>13195</v>
      </c>
    </row>
    <row r="4598" spans="1:3">
      <c r="A4598" s="345" t="s">
        <v>2741</v>
      </c>
      <c r="B4598" s="332">
        <v>26.702279999999998</v>
      </c>
      <c r="C4598" t="s">
        <v>13196</v>
      </c>
    </row>
    <row r="4599" spans="1:3">
      <c r="A4599" s="345" t="s">
        <v>2742</v>
      </c>
      <c r="B4599" s="332">
        <v>28.445160000000001</v>
      </c>
      <c r="C4599" t="s">
        <v>13197</v>
      </c>
    </row>
    <row r="4600" spans="1:3">
      <c r="A4600" s="345" t="s">
        <v>2743</v>
      </c>
      <c r="B4600" s="332">
        <v>23.28227</v>
      </c>
      <c r="C4600" t="s">
        <v>13198</v>
      </c>
    </row>
    <row r="4601" spans="1:3">
      <c r="A4601" s="345" t="s">
        <v>2744</v>
      </c>
      <c r="B4601" s="332">
        <v>24.992280000000001</v>
      </c>
      <c r="C4601" t="s">
        <v>13199</v>
      </c>
    </row>
    <row r="4602" spans="1:3">
      <c r="A4602" s="345" t="s">
        <v>2745</v>
      </c>
      <c r="B4602" s="332">
        <v>26.702279999999998</v>
      </c>
      <c r="C4602" t="s">
        <v>13200</v>
      </c>
    </row>
    <row r="4603" spans="1:3">
      <c r="A4603" s="345" t="s">
        <v>2746</v>
      </c>
      <c r="B4603" s="332">
        <v>28.445160000000001</v>
      </c>
      <c r="C4603" t="s">
        <v>13201</v>
      </c>
    </row>
    <row r="4604" spans="1:3">
      <c r="A4604" s="345" t="s">
        <v>2747</v>
      </c>
      <c r="B4604" s="332">
        <v>30.18806</v>
      </c>
      <c r="C4604" t="s">
        <v>13202</v>
      </c>
    </row>
    <row r="4605" spans="1:3">
      <c r="A4605" s="345" t="s">
        <v>2748</v>
      </c>
      <c r="B4605" s="332">
        <v>26.702279999999998</v>
      </c>
      <c r="C4605" t="s">
        <v>13203</v>
      </c>
    </row>
    <row r="4606" spans="1:3">
      <c r="A4606" s="345" t="s">
        <v>2749</v>
      </c>
      <c r="B4606" s="332">
        <v>28.445160000000001</v>
      </c>
      <c r="C4606" t="s">
        <v>13204</v>
      </c>
    </row>
    <row r="4607" spans="1:3">
      <c r="A4607" s="345" t="s">
        <v>2750</v>
      </c>
      <c r="B4607" s="332">
        <v>30.18806</v>
      </c>
      <c r="C4607" t="s">
        <v>13205</v>
      </c>
    </row>
    <row r="4608" spans="1:3">
      <c r="A4608" s="345" t="s">
        <v>2751</v>
      </c>
      <c r="B4608" s="332">
        <v>31.898029999999999</v>
      </c>
      <c r="C4608" t="s">
        <v>13206</v>
      </c>
    </row>
    <row r="4609" spans="1:3">
      <c r="A4609" s="345" t="s">
        <v>2752</v>
      </c>
      <c r="B4609" s="332">
        <v>30.18806</v>
      </c>
      <c r="C4609" t="s">
        <v>13207</v>
      </c>
    </row>
    <row r="4610" spans="1:3">
      <c r="A4610" s="345" t="s">
        <v>2753</v>
      </c>
      <c r="B4610" s="332">
        <v>31.898029999999999</v>
      </c>
      <c r="C4610" t="s">
        <v>13208</v>
      </c>
    </row>
    <row r="4611" spans="1:3">
      <c r="A4611" s="345" t="s">
        <v>2754</v>
      </c>
      <c r="B4611" s="332">
        <v>33.608040000000003</v>
      </c>
      <c r="C4611" t="s">
        <v>13209</v>
      </c>
    </row>
    <row r="4612" spans="1:3">
      <c r="A4612" s="345" t="s">
        <v>2755</v>
      </c>
      <c r="B4612" s="332">
        <v>33.608040000000003</v>
      </c>
      <c r="C4612" t="s">
        <v>13210</v>
      </c>
    </row>
    <row r="4613" spans="1:3">
      <c r="A4613" s="345" t="s">
        <v>2756</v>
      </c>
      <c r="B4613" s="332">
        <v>35.318040000000003</v>
      </c>
      <c r="C4613" t="s">
        <v>13211</v>
      </c>
    </row>
    <row r="4614" spans="1:3">
      <c r="A4614" s="345" t="s">
        <v>2757</v>
      </c>
      <c r="B4614" s="332">
        <v>35.25226</v>
      </c>
      <c r="C4614" t="s">
        <v>13212</v>
      </c>
    </row>
    <row r="4615" spans="1:3">
      <c r="A4615" s="345" t="s">
        <v>2758</v>
      </c>
      <c r="B4615" s="332">
        <v>35.25226</v>
      </c>
      <c r="C4615" t="s">
        <v>13213</v>
      </c>
    </row>
    <row r="4616" spans="1:3">
      <c r="A4616" s="345" t="s">
        <v>2759</v>
      </c>
      <c r="B4616" s="332">
        <v>35.25226</v>
      </c>
      <c r="C4616" t="s">
        <v>13214</v>
      </c>
    </row>
    <row r="4617" spans="1:3">
      <c r="A4617" s="345" t="s">
        <v>2760</v>
      </c>
      <c r="B4617" s="332">
        <v>36.995150000000002</v>
      </c>
      <c r="C4617" t="s">
        <v>13215</v>
      </c>
    </row>
    <row r="4618" spans="1:3">
      <c r="A4618" s="345" t="s">
        <v>2761</v>
      </c>
      <c r="B4618" s="332">
        <v>35.25226</v>
      </c>
      <c r="C4618" t="s">
        <v>13216</v>
      </c>
    </row>
    <row r="4619" spans="1:3">
      <c r="A4619" s="345" t="s">
        <v>2762</v>
      </c>
      <c r="B4619" s="332">
        <v>35.25226</v>
      </c>
      <c r="C4619" t="s">
        <v>13217</v>
      </c>
    </row>
    <row r="4620" spans="1:3">
      <c r="A4620" s="345" t="s">
        <v>2763</v>
      </c>
      <c r="B4620" s="332">
        <v>36.995150000000002</v>
      </c>
      <c r="C4620" t="s">
        <v>13218</v>
      </c>
    </row>
    <row r="4621" spans="1:3">
      <c r="A4621" s="345" t="s">
        <v>2764</v>
      </c>
      <c r="B4621" s="332">
        <v>38.705150000000003</v>
      </c>
      <c r="C4621" t="s">
        <v>13219</v>
      </c>
    </row>
    <row r="4622" spans="1:3">
      <c r="A4622" s="345" t="s">
        <v>2765</v>
      </c>
      <c r="B4622" s="332">
        <v>35.25226</v>
      </c>
      <c r="C4622" t="s">
        <v>13220</v>
      </c>
    </row>
    <row r="4623" spans="1:3">
      <c r="A4623" s="345" t="s">
        <v>2766</v>
      </c>
      <c r="B4623" s="332">
        <v>36.995150000000002</v>
      </c>
      <c r="C4623" t="s">
        <v>13221</v>
      </c>
    </row>
    <row r="4624" spans="1:3">
      <c r="A4624" s="345" t="s">
        <v>2767</v>
      </c>
      <c r="B4624" s="332">
        <v>38.705150000000003</v>
      </c>
      <c r="C4624" t="s">
        <v>13222</v>
      </c>
    </row>
    <row r="4625" spans="1:3">
      <c r="A4625" s="345" t="s">
        <v>2768</v>
      </c>
      <c r="B4625" s="332">
        <v>40.41516</v>
      </c>
      <c r="C4625" t="s">
        <v>13223</v>
      </c>
    </row>
    <row r="4626" spans="1:3">
      <c r="A4626" s="345" t="s">
        <v>2769</v>
      </c>
      <c r="B4626" s="332">
        <v>38.705150000000003</v>
      </c>
      <c r="C4626" t="s">
        <v>13224</v>
      </c>
    </row>
    <row r="4627" spans="1:3">
      <c r="A4627" s="345" t="s">
        <v>2770</v>
      </c>
      <c r="B4627" s="332">
        <v>38.705150000000003</v>
      </c>
      <c r="C4627" t="s">
        <v>13225</v>
      </c>
    </row>
    <row r="4628" spans="1:3">
      <c r="A4628" s="345" t="s">
        <v>2771</v>
      </c>
      <c r="B4628" s="332">
        <v>40.41516</v>
      </c>
      <c r="C4628" t="s">
        <v>13226</v>
      </c>
    </row>
    <row r="4629" spans="1:3">
      <c r="A4629" s="345" t="s">
        <v>2772</v>
      </c>
      <c r="B4629" s="332">
        <v>42.125160000000001</v>
      </c>
      <c r="C4629" t="s">
        <v>13227</v>
      </c>
    </row>
    <row r="4630" spans="1:3">
      <c r="A4630" s="345" t="s">
        <v>2773</v>
      </c>
      <c r="B4630" s="332">
        <v>43.868020000000001</v>
      </c>
      <c r="C4630" t="s">
        <v>13228</v>
      </c>
    </row>
    <row r="4631" spans="1:3">
      <c r="A4631" s="345" t="s">
        <v>2774</v>
      </c>
      <c r="B4631" s="332">
        <v>45.578029999999998</v>
      </c>
      <c r="C4631" t="s">
        <v>13229</v>
      </c>
    </row>
    <row r="4632" spans="1:3">
      <c r="A4632" s="345" t="s">
        <v>2775</v>
      </c>
      <c r="B4632" s="332">
        <v>43.900919999999999</v>
      </c>
      <c r="C4632" t="s">
        <v>13230</v>
      </c>
    </row>
    <row r="4633" spans="1:3">
      <c r="A4633" s="345" t="s">
        <v>2776</v>
      </c>
      <c r="B4633" s="332">
        <v>45.610909999999997</v>
      </c>
      <c r="C4633" t="s">
        <v>13231</v>
      </c>
    </row>
    <row r="4634" spans="1:3">
      <c r="A4634" s="345" t="s">
        <v>2777</v>
      </c>
      <c r="B4634" s="332">
        <v>47.320920000000001</v>
      </c>
      <c r="C4634" t="s">
        <v>13232</v>
      </c>
    </row>
    <row r="4635" spans="1:3">
      <c r="A4635" s="345" t="s">
        <v>2778</v>
      </c>
      <c r="B4635" s="332">
        <v>45.610909999999997</v>
      </c>
      <c r="C4635" t="s">
        <v>13233</v>
      </c>
    </row>
    <row r="4636" spans="1:3">
      <c r="A4636" s="345" t="s">
        <v>2779</v>
      </c>
      <c r="B4636" s="332">
        <v>47.320920000000001</v>
      </c>
      <c r="C4636" t="s">
        <v>13234</v>
      </c>
    </row>
    <row r="4637" spans="1:3">
      <c r="A4637" s="345" t="s">
        <v>2780</v>
      </c>
      <c r="B4637" s="332">
        <v>49.030920000000002</v>
      </c>
      <c r="C4637" t="s">
        <v>13235</v>
      </c>
    </row>
    <row r="4638" spans="1:3">
      <c r="A4638" s="345" t="s">
        <v>2781</v>
      </c>
      <c r="B4638" s="332">
        <v>45.610909999999997</v>
      </c>
      <c r="C4638" t="s">
        <v>13236</v>
      </c>
    </row>
    <row r="4639" spans="1:3">
      <c r="A4639" s="345" t="s">
        <v>2782</v>
      </c>
      <c r="B4639" s="332">
        <v>47.320920000000001</v>
      </c>
      <c r="C4639" t="s">
        <v>13237</v>
      </c>
    </row>
    <row r="4640" spans="1:3">
      <c r="A4640" s="345" t="s">
        <v>2783</v>
      </c>
      <c r="B4640" s="332">
        <v>16.705359999999999</v>
      </c>
      <c r="C4640" t="s">
        <v>13238</v>
      </c>
    </row>
    <row r="4641" spans="1:3">
      <c r="A4641" s="345" t="s">
        <v>2784</v>
      </c>
      <c r="B4641" s="332">
        <v>16.705359999999999</v>
      </c>
      <c r="C4641" t="s">
        <v>13239</v>
      </c>
    </row>
    <row r="4642" spans="1:3">
      <c r="A4642" s="345" t="s">
        <v>2785</v>
      </c>
      <c r="B4642" s="332">
        <v>18.41535</v>
      </c>
      <c r="C4642" t="s">
        <v>13240</v>
      </c>
    </row>
    <row r="4643" spans="1:3">
      <c r="A4643" s="345" t="s">
        <v>2786</v>
      </c>
      <c r="B4643" s="332">
        <v>20.125360000000001</v>
      </c>
      <c r="C4643" t="s">
        <v>13241</v>
      </c>
    </row>
    <row r="4644" spans="1:3">
      <c r="A4644" s="345" t="s">
        <v>2787</v>
      </c>
      <c r="B4644" s="332">
        <v>21.835360000000001</v>
      </c>
      <c r="C4644" t="s">
        <v>13242</v>
      </c>
    </row>
    <row r="4645" spans="1:3">
      <c r="A4645" s="345" t="s">
        <v>2788</v>
      </c>
      <c r="B4645" s="332">
        <v>23.57826</v>
      </c>
      <c r="C4645" t="s">
        <v>13243</v>
      </c>
    </row>
    <row r="4646" spans="1:3">
      <c r="A4646" s="345" t="s">
        <v>2789</v>
      </c>
      <c r="B4646" s="332">
        <v>25.288229999999999</v>
      </c>
      <c r="C4646" t="s">
        <v>13244</v>
      </c>
    </row>
    <row r="4647" spans="1:3">
      <c r="A4647" s="345" t="s">
        <v>2790</v>
      </c>
      <c r="B4647" s="332">
        <v>26.99823</v>
      </c>
      <c r="C4647" t="s">
        <v>13245</v>
      </c>
    </row>
    <row r="4648" spans="1:3">
      <c r="A4648" s="345" t="s">
        <v>2791</v>
      </c>
      <c r="B4648" s="332">
        <v>28.70823</v>
      </c>
      <c r="C4648" t="s">
        <v>13246</v>
      </c>
    </row>
    <row r="4649" spans="1:3">
      <c r="A4649" s="345" t="s">
        <v>2792</v>
      </c>
      <c r="B4649" s="332">
        <v>30.45112</v>
      </c>
      <c r="C4649" t="s">
        <v>13247</v>
      </c>
    </row>
    <row r="4650" spans="1:3">
      <c r="A4650" s="345" t="s">
        <v>2793</v>
      </c>
      <c r="B4650" s="332">
        <v>2.8000099999999999</v>
      </c>
      <c r="C4650" t="s">
        <v>13248</v>
      </c>
    </row>
    <row r="4651" spans="1:3">
      <c r="A4651" s="345" t="s">
        <v>2794</v>
      </c>
      <c r="B4651" s="332">
        <v>4.4565700000000001</v>
      </c>
      <c r="C4651" t="s">
        <v>19167</v>
      </c>
    </row>
    <row r="4652" spans="1:3">
      <c r="A4652" s="345" t="s">
        <v>2795</v>
      </c>
      <c r="B4652" s="332">
        <v>4.4565700000000001</v>
      </c>
      <c r="C4652" t="s">
        <v>13249</v>
      </c>
    </row>
    <row r="4653" spans="1:3">
      <c r="A4653" s="345" t="s">
        <v>2796</v>
      </c>
      <c r="B4653" s="332">
        <v>4.4565700000000001</v>
      </c>
      <c r="C4653" t="s">
        <v>19168</v>
      </c>
    </row>
    <row r="4654" spans="1:3">
      <c r="A4654" s="345" t="s">
        <v>9447</v>
      </c>
      <c r="B4654" s="332">
        <v>82.273089999999996</v>
      </c>
      <c r="C4654" t="s">
        <v>13250</v>
      </c>
    </row>
    <row r="4655" spans="1:3">
      <c r="A4655" s="345" t="s">
        <v>2797</v>
      </c>
      <c r="B4655" s="332">
        <v>0</v>
      </c>
      <c r="C4655" t="s">
        <v>19169</v>
      </c>
    </row>
    <row r="4656" spans="1:3">
      <c r="A4656" s="345" t="s">
        <v>2798</v>
      </c>
      <c r="B4656" s="332">
        <v>0</v>
      </c>
      <c r="C4656" t="s">
        <v>19169</v>
      </c>
    </row>
    <row r="4657" spans="1:3">
      <c r="A4657" s="345" t="s">
        <v>2799</v>
      </c>
      <c r="B4657" s="332">
        <v>0</v>
      </c>
      <c r="C4657" t="s">
        <v>13251</v>
      </c>
    </row>
    <row r="4658" spans="1:3">
      <c r="A4658" s="345" t="s">
        <v>2800</v>
      </c>
      <c r="B4658" s="332">
        <v>11.39242</v>
      </c>
      <c r="C4658" t="s">
        <v>6586</v>
      </c>
    </row>
    <row r="4659" spans="1:3">
      <c r="A4659" s="345" t="s">
        <v>2801</v>
      </c>
      <c r="B4659" s="332">
        <v>11.72484</v>
      </c>
      <c r="C4659" t="s">
        <v>13252</v>
      </c>
    </row>
    <row r="4660" spans="1:3">
      <c r="A4660" s="345" t="s">
        <v>2802</v>
      </c>
      <c r="B4660" s="332">
        <v>10.174670000000001</v>
      </c>
      <c r="C4660" t="s">
        <v>19170</v>
      </c>
    </row>
    <row r="4661" spans="1:3">
      <c r="A4661" s="345" t="s">
        <v>2803</v>
      </c>
      <c r="B4661" s="332">
        <v>10.589930000000001</v>
      </c>
      <c r="C4661" t="s">
        <v>19171</v>
      </c>
    </row>
    <row r="4662" spans="1:3">
      <c r="A4662" s="345" t="s">
        <v>2804</v>
      </c>
      <c r="B4662" s="332">
        <v>15.03622</v>
      </c>
      <c r="C4662" t="s">
        <v>13253</v>
      </c>
    </row>
    <row r="4663" spans="1:3">
      <c r="A4663" s="345" t="s">
        <v>2805</v>
      </c>
      <c r="B4663" s="332">
        <v>14.31739</v>
      </c>
      <c r="C4663" t="s">
        <v>13254</v>
      </c>
    </row>
    <row r="4664" spans="1:3">
      <c r="A4664" s="345" t="s">
        <v>2806</v>
      </c>
      <c r="B4664" s="332">
        <v>8.8414400000000004</v>
      </c>
      <c r="C4664" t="s">
        <v>13255</v>
      </c>
    </row>
    <row r="4665" spans="1:3">
      <c r="A4665" s="345" t="s">
        <v>2807</v>
      </c>
      <c r="B4665" s="332">
        <v>1.0639000000000001</v>
      </c>
      <c r="C4665" t="s">
        <v>19172</v>
      </c>
    </row>
    <row r="4666" spans="1:3">
      <c r="A4666" s="345" t="s">
        <v>2808</v>
      </c>
      <c r="B4666" s="332">
        <v>20.08484</v>
      </c>
      <c r="C4666" t="s">
        <v>13256</v>
      </c>
    </row>
    <row r="4667" spans="1:3">
      <c r="A4667" s="345" t="s">
        <v>2809</v>
      </c>
      <c r="B4667" s="332">
        <v>18.81644</v>
      </c>
      <c r="C4667" t="s">
        <v>13257</v>
      </c>
    </row>
    <row r="4668" spans="1:3">
      <c r="A4668" s="345" t="s">
        <v>7516</v>
      </c>
      <c r="B4668" s="332">
        <v>18.792259999999999</v>
      </c>
      <c r="C4668" t="s">
        <v>13258</v>
      </c>
    </row>
    <row r="4669" spans="1:3">
      <c r="A4669" s="345" t="s">
        <v>7517</v>
      </c>
      <c r="B4669" s="332">
        <v>21.616869999999999</v>
      </c>
      <c r="C4669" t="s">
        <v>13259</v>
      </c>
    </row>
    <row r="4670" spans="1:3">
      <c r="A4670" s="345" t="s">
        <v>7518</v>
      </c>
      <c r="B4670" s="332">
        <v>21.616869999999999</v>
      </c>
      <c r="C4670" t="s">
        <v>13260</v>
      </c>
    </row>
    <row r="4671" spans="1:3">
      <c r="A4671" s="345" t="s">
        <v>8141</v>
      </c>
      <c r="B4671" s="332">
        <v>14.267150000000001</v>
      </c>
      <c r="C4671" t="s">
        <v>13261</v>
      </c>
    </row>
    <row r="4672" spans="1:3">
      <c r="A4672" s="345" t="s">
        <v>8142</v>
      </c>
      <c r="B4672" s="332">
        <v>14.267150000000001</v>
      </c>
      <c r="C4672" t="s">
        <v>13262</v>
      </c>
    </row>
    <row r="4673" spans="1:3">
      <c r="A4673" s="345" t="s">
        <v>8143</v>
      </c>
      <c r="B4673" s="332">
        <v>16.68824</v>
      </c>
      <c r="C4673" t="s">
        <v>13263</v>
      </c>
    </row>
    <row r="4674" spans="1:3">
      <c r="A4674" s="345" t="s">
        <v>8144</v>
      </c>
      <c r="B4674" s="332">
        <v>22.856249999999999</v>
      </c>
      <c r="C4674" t="s">
        <v>13264</v>
      </c>
    </row>
    <row r="4675" spans="1:3">
      <c r="A4675" s="345" t="s">
        <v>8145</v>
      </c>
      <c r="B4675" s="332">
        <v>19.10932</v>
      </c>
      <c r="C4675" t="s">
        <v>13265</v>
      </c>
    </row>
    <row r="4676" spans="1:3">
      <c r="A4676" s="345" t="s">
        <v>8146</v>
      </c>
      <c r="B4676" s="332">
        <v>20.435169999999999</v>
      </c>
      <c r="C4676" t="s">
        <v>13266</v>
      </c>
    </row>
    <row r="4677" spans="1:3">
      <c r="A4677" s="345" t="s">
        <v>8147</v>
      </c>
      <c r="B4677" s="332">
        <v>21.55922</v>
      </c>
      <c r="C4677" t="s">
        <v>13267</v>
      </c>
    </row>
    <row r="4678" spans="1:3">
      <c r="A4678" s="345" t="s">
        <v>8148</v>
      </c>
      <c r="B4678" s="332">
        <v>21.55922</v>
      </c>
      <c r="C4678" t="s">
        <v>13268</v>
      </c>
    </row>
    <row r="4679" spans="1:3">
      <c r="A4679" s="345" t="s">
        <v>8149</v>
      </c>
      <c r="B4679" s="332">
        <v>23.980319999999999</v>
      </c>
      <c r="C4679" t="s">
        <v>13269</v>
      </c>
    </row>
    <row r="4680" spans="1:3">
      <c r="A4680" s="345" t="s">
        <v>8150</v>
      </c>
      <c r="B4680" s="332">
        <v>30.119520000000001</v>
      </c>
      <c r="C4680" t="s">
        <v>13270</v>
      </c>
    </row>
    <row r="4681" spans="1:3">
      <c r="A4681" s="345" t="s">
        <v>8151</v>
      </c>
      <c r="B4681" s="332">
        <v>28.822500000000002</v>
      </c>
      <c r="C4681" t="s">
        <v>13271</v>
      </c>
    </row>
    <row r="4682" spans="1:3">
      <c r="A4682" s="345" t="s">
        <v>8152</v>
      </c>
      <c r="B4682" s="332">
        <v>34.99051</v>
      </c>
      <c r="C4682" t="s">
        <v>13272</v>
      </c>
    </row>
    <row r="4683" spans="1:3">
      <c r="A4683" s="345" t="s">
        <v>8153</v>
      </c>
      <c r="B4683" s="332">
        <v>33.664659999999998</v>
      </c>
      <c r="C4683" t="s">
        <v>13273</v>
      </c>
    </row>
    <row r="4684" spans="1:3">
      <c r="A4684" s="345" t="s">
        <v>8154</v>
      </c>
      <c r="B4684" s="332">
        <v>39.832689999999999</v>
      </c>
      <c r="C4684" t="s">
        <v>13274</v>
      </c>
    </row>
    <row r="4685" spans="1:3">
      <c r="A4685" s="345" t="s">
        <v>8155</v>
      </c>
      <c r="B4685" s="332">
        <v>25.940239999999999</v>
      </c>
      <c r="C4685" t="s">
        <v>13275</v>
      </c>
    </row>
    <row r="4686" spans="1:3">
      <c r="A4686" s="345" t="s">
        <v>8358</v>
      </c>
      <c r="B4686" s="332">
        <v>2.6228600000000002</v>
      </c>
      <c r="C4686" t="s">
        <v>13276</v>
      </c>
    </row>
    <row r="4687" spans="1:3">
      <c r="A4687" s="345" t="s">
        <v>7802</v>
      </c>
      <c r="B4687" s="332">
        <v>26.18967</v>
      </c>
      <c r="C4687" t="s">
        <v>13277</v>
      </c>
    </row>
    <row r="4688" spans="1:3">
      <c r="A4688" s="345" t="s">
        <v>7803</v>
      </c>
      <c r="B4688" s="332">
        <v>30.580670000000001</v>
      </c>
      <c r="C4688" t="s">
        <v>13278</v>
      </c>
    </row>
    <row r="4689" spans="1:3">
      <c r="A4689" s="345" t="s">
        <v>8156</v>
      </c>
      <c r="B4689" s="332">
        <v>28.361339999999998</v>
      </c>
      <c r="C4689" t="s">
        <v>13279</v>
      </c>
    </row>
    <row r="4690" spans="1:3">
      <c r="A4690" s="345" t="s">
        <v>8157</v>
      </c>
      <c r="B4690" s="332">
        <v>33.03058</v>
      </c>
      <c r="C4690" t="s">
        <v>13280</v>
      </c>
    </row>
    <row r="4691" spans="1:3">
      <c r="A4691" s="345" t="s">
        <v>8158</v>
      </c>
      <c r="B4691" s="332">
        <v>30.782419999999998</v>
      </c>
      <c r="C4691" t="s">
        <v>13281</v>
      </c>
    </row>
    <row r="4692" spans="1:3">
      <c r="A4692" s="345" t="s">
        <v>8159</v>
      </c>
      <c r="B4692" s="332">
        <v>35.451680000000003</v>
      </c>
      <c r="C4692" t="s">
        <v>13282</v>
      </c>
    </row>
    <row r="4693" spans="1:3">
      <c r="A4693" s="345" t="s">
        <v>8160</v>
      </c>
      <c r="B4693" s="332">
        <v>33.203519999999997</v>
      </c>
      <c r="C4693" t="s">
        <v>13283</v>
      </c>
    </row>
    <row r="4694" spans="1:3">
      <c r="A4694" s="345" t="s">
        <v>8161</v>
      </c>
      <c r="B4694" s="332">
        <v>33.203519999999997</v>
      </c>
      <c r="C4694" t="s">
        <v>13284</v>
      </c>
    </row>
    <row r="4695" spans="1:3">
      <c r="A4695" s="345" t="s">
        <v>8162</v>
      </c>
      <c r="B4695" s="332">
        <v>35.624600000000001</v>
      </c>
      <c r="C4695" t="s">
        <v>13285</v>
      </c>
    </row>
    <row r="4696" spans="1:3">
      <c r="A4696" s="345" t="s">
        <v>8163</v>
      </c>
      <c r="B4696" s="332">
        <v>40.293849999999999</v>
      </c>
      <c r="C4696" t="s">
        <v>13286</v>
      </c>
    </row>
    <row r="4697" spans="1:3">
      <c r="A4697" s="345" t="s">
        <v>8164</v>
      </c>
      <c r="B4697" s="332">
        <v>38.045699999999997</v>
      </c>
      <c r="C4697" t="s">
        <v>13287</v>
      </c>
    </row>
    <row r="4698" spans="1:3">
      <c r="A4698" s="345" t="s">
        <v>8165</v>
      </c>
      <c r="B4698" s="332">
        <v>50.381729999999997</v>
      </c>
      <c r="C4698" t="s">
        <v>13288</v>
      </c>
    </row>
    <row r="4699" spans="1:3">
      <c r="A4699" s="345" t="s">
        <v>8166</v>
      </c>
      <c r="B4699" s="332">
        <v>30.782419999999998</v>
      </c>
      <c r="C4699" t="s">
        <v>13289</v>
      </c>
    </row>
    <row r="4700" spans="1:3">
      <c r="A4700" s="345" t="s">
        <v>8167</v>
      </c>
      <c r="B4700" s="332">
        <v>30.782419999999998</v>
      </c>
      <c r="C4700" t="s">
        <v>13290</v>
      </c>
    </row>
    <row r="4701" spans="1:3">
      <c r="A4701" s="345" t="s">
        <v>8168</v>
      </c>
      <c r="B4701" s="332">
        <v>33.203519999999997</v>
      </c>
      <c r="C4701" t="s">
        <v>13291</v>
      </c>
    </row>
    <row r="4702" spans="1:3">
      <c r="A4702" s="345" t="s">
        <v>8169</v>
      </c>
      <c r="B4702" s="332">
        <v>37.872750000000003</v>
      </c>
      <c r="C4702" t="s">
        <v>13292</v>
      </c>
    </row>
    <row r="4703" spans="1:3">
      <c r="A4703" s="345" t="s">
        <v>8170</v>
      </c>
      <c r="B4703" s="332">
        <v>35.624600000000001</v>
      </c>
      <c r="C4703" t="s">
        <v>13293</v>
      </c>
    </row>
    <row r="4704" spans="1:3">
      <c r="A4704" s="345" t="s">
        <v>8171</v>
      </c>
      <c r="B4704" s="332">
        <v>40.293849999999999</v>
      </c>
      <c r="C4704" t="s">
        <v>13294</v>
      </c>
    </row>
    <row r="4705" spans="1:3">
      <c r="A4705" s="345" t="s">
        <v>8172</v>
      </c>
      <c r="B4705" s="332">
        <v>38.045699999999997</v>
      </c>
      <c r="C4705" t="s">
        <v>13295</v>
      </c>
    </row>
    <row r="4706" spans="1:3">
      <c r="A4706" s="345" t="s">
        <v>8173</v>
      </c>
      <c r="B4706" s="332">
        <v>42.714930000000003</v>
      </c>
      <c r="C4706" t="s">
        <v>13296</v>
      </c>
    </row>
    <row r="4707" spans="1:3">
      <c r="A4707" s="345" t="s">
        <v>8174</v>
      </c>
      <c r="B4707" s="332">
        <v>40.524419999999999</v>
      </c>
      <c r="C4707" t="s">
        <v>13297</v>
      </c>
    </row>
    <row r="4708" spans="1:3">
      <c r="A4708" s="345" t="s">
        <v>8175</v>
      </c>
      <c r="B4708" s="332">
        <v>45.136029999999998</v>
      </c>
      <c r="C4708" t="s">
        <v>13290</v>
      </c>
    </row>
    <row r="4709" spans="1:3">
      <c r="A4709" s="345" t="s">
        <v>8176</v>
      </c>
      <c r="B4709" s="332">
        <v>35.624600000000001</v>
      </c>
      <c r="C4709" t="s">
        <v>13298</v>
      </c>
    </row>
    <row r="4710" spans="1:3">
      <c r="A4710" s="345" t="s">
        <v>8177</v>
      </c>
      <c r="B4710" s="332">
        <v>40.293849999999999</v>
      </c>
      <c r="C4710" t="s">
        <v>13299</v>
      </c>
    </row>
    <row r="4711" spans="1:3">
      <c r="A4711" s="345" t="s">
        <v>8178</v>
      </c>
      <c r="B4711" s="332">
        <v>38.045699999999997</v>
      </c>
      <c r="C4711" t="s">
        <v>13300</v>
      </c>
    </row>
    <row r="4712" spans="1:3">
      <c r="A4712" s="345" t="s">
        <v>8179</v>
      </c>
      <c r="B4712" s="332">
        <v>42.714930000000003</v>
      </c>
      <c r="C4712" t="s">
        <v>13301</v>
      </c>
    </row>
    <row r="4713" spans="1:3">
      <c r="A4713" s="345" t="s">
        <v>8180</v>
      </c>
      <c r="B4713" s="332">
        <v>40.524419999999999</v>
      </c>
      <c r="C4713" t="s">
        <v>13302</v>
      </c>
    </row>
    <row r="4714" spans="1:3">
      <c r="A4714" s="345" t="s">
        <v>8181</v>
      </c>
      <c r="B4714" s="332">
        <v>45.136029999999998</v>
      </c>
      <c r="C4714" t="s">
        <v>13303</v>
      </c>
    </row>
    <row r="4715" spans="1:3">
      <c r="A4715" s="345" t="s">
        <v>8182</v>
      </c>
      <c r="B4715" s="332">
        <v>42.945520000000002</v>
      </c>
      <c r="C4715" t="s">
        <v>13304</v>
      </c>
    </row>
    <row r="4716" spans="1:3">
      <c r="A4716" s="345" t="s">
        <v>8183</v>
      </c>
      <c r="B4716" s="332">
        <v>47.557110000000002</v>
      </c>
      <c r="C4716" t="s">
        <v>13305</v>
      </c>
    </row>
    <row r="4717" spans="1:3">
      <c r="A4717" s="345" t="s">
        <v>8184</v>
      </c>
      <c r="B4717" s="332">
        <v>45.366610000000001</v>
      </c>
      <c r="C4717" t="s">
        <v>13306</v>
      </c>
    </row>
    <row r="4718" spans="1:3">
      <c r="A4718" s="345" t="s">
        <v>8185</v>
      </c>
      <c r="B4718" s="332">
        <v>57.644979999999997</v>
      </c>
      <c r="C4718" t="s">
        <v>13307</v>
      </c>
    </row>
    <row r="4719" spans="1:3">
      <c r="A4719" s="345" t="s">
        <v>8186</v>
      </c>
      <c r="B4719" s="332">
        <v>59.345529999999997</v>
      </c>
      <c r="C4719" t="s">
        <v>13308</v>
      </c>
    </row>
    <row r="4720" spans="1:3">
      <c r="A4720" s="345" t="s">
        <v>8187</v>
      </c>
      <c r="B4720" s="332">
        <v>71.623909999999995</v>
      </c>
      <c r="C4720" t="s">
        <v>13309</v>
      </c>
    </row>
    <row r="4721" spans="1:3">
      <c r="A4721" s="345" t="s">
        <v>8188</v>
      </c>
      <c r="B4721" s="332">
        <v>40.524419999999999</v>
      </c>
      <c r="C4721" t="s">
        <v>13310</v>
      </c>
    </row>
    <row r="4722" spans="1:3">
      <c r="A4722" s="345" t="s">
        <v>8189</v>
      </c>
      <c r="B4722" s="332">
        <v>45.136029999999998</v>
      </c>
      <c r="C4722" t="s">
        <v>13311</v>
      </c>
    </row>
    <row r="4723" spans="1:3">
      <c r="A4723" s="345" t="s">
        <v>8190</v>
      </c>
      <c r="B4723" s="332">
        <v>42.945520000000002</v>
      </c>
      <c r="C4723" t="s">
        <v>13312</v>
      </c>
    </row>
    <row r="4724" spans="1:3">
      <c r="A4724" s="345" t="s">
        <v>8191</v>
      </c>
      <c r="B4724" s="332">
        <v>47.557110000000002</v>
      </c>
      <c r="C4724" t="s">
        <v>13313</v>
      </c>
    </row>
    <row r="4725" spans="1:3">
      <c r="A4725" s="345" t="s">
        <v>8192</v>
      </c>
      <c r="B4725" s="332">
        <v>45.366610000000001</v>
      </c>
      <c r="C4725" t="s">
        <v>13314</v>
      </c>
    </row>
    <row r="4726" spans="1:3">
      <c r="A4726" s="345" t="s">
        <v>8193</v>
      </c>
      <c r="B4726" s="332">
        <v>50.007040000000003</v>
      </c>
      <c r="C4726" t="s">
        <v>13315</v>
      </c>
    </row>
    <row r="4727" spans="1:3">
      <c r="A4727" s="345" t="s">
        <v>8194</v>
      </c>
      <c r="B4727" s="332">
        <v>59.345529999999997</v>
      </c>
      <c r="C4727" t="s">
        <v>13316</v>
      </c>
    </row>
    <row r="4728" spans="1:3">
      <c r="A4728" s="345" t="s">
        <v>8195</v>
      </c>
      <c r="B4728" s="332">
        <v>71.623909999999995</v>
      </c>
      <c r="C4728" t="s">
        <v>13317</v>
      </c>
    </row>
    <row r="4729" spans="1:3">
      <c r="A4729" s="345" t="s">
        <v>8196</v>
      </c>
      <c r="B4729" s="332">
        <v>66.003519999999995</v>
      </c>
      <c r="C4729" t="s">
        <v>13318</v>
      </c>
    </row>
    <row r="4730" spans="1:3">
      <c r="A4730" s="345" t="s">
        <v>8197</v>
      </c>
      <c r="B4730" s="332">
        <v>78.310730000000007</v>
      </c>
      <c r="C4730" t="s">
        <v>13319</v>
      </c>
    </row>
    <row r="4731" spans="1:3">
      <c r="A4731" s="345" t="s">
        <v>8198</v>
      </c>
      <c r="B4731" s="332">
        <v>45.366610000000001</v>
      </c>
      <c r="C4731" t="s">
        <v>13320</v>
      </c>
    </row>
    <row r="4732" spans="1:3">
      <c r="A4732" s="345" t="s">
        <v>8199</v>
      </c>
      <c r="B4732" s="332">
        <v>50.007040000000003</v>
      </c>
      <c r="C4732" t="s">
        <v>13321</v>
      </c>
    </row>
    <row r="4733" spans="1:3">
      <c r="A4733" s="345" t="s">
        <v>8200</v>
      </c>
      <c r="B4733" s="332">
        <v>59.345529999999997</v>
      </c>
      <c r="C4733" t="s">
        <v>13322</v>
      </c>
    </row>
    <row r="4734" spans="1:3">
      <c r="A4734" s="345" t="s">
        <v>8201</v>
      </c>
      <c r="B4734" s="332">
        <v>71.623909999999995</v>
      </c>
      <c r="C4734" t="s">
        <v>13323</v>
      </c>
    </row>
    <row r="4735" spans="1:3">
      <c r="A4735" s="345" t="s">
        <v>8202</v>
      </c>
      <c r="B4735" s="332">
        <v>59.345529999999997</v>
      </c>
      <c r="C4735" t="s">
        <v>13324</v>
      </c>
    </row>
    <row r="4736" spans="1:3">
      <c r="A4736" s="345" t="s">
        <v>8203</v>
      </c>
      <c r="B4736" s="332">
        <v>71.623909999999995</v>
      </c>
      <c r="C4736" t="s">
        <v>13325</v>
      </c>
    </row>
    <row r="4737" spans="1:3">
      <c r="A4737" s="345" t="s">
        <v>8204</v>
      </c>
      <c r="B4737" s="332">
        <v>66.003519999999995</v>
      </c>
      <c r="C4737" t="s">
        <v>13326</v>
      </c>
    </row>
    <row r="4738" spans="1:3">
      <c r="A4738" s="345" t="s">
        <v>8205</v>
      </c>
      <c r="B4738" s="332">
        <v>78.310730000000007</v>
      </c>
      <c r="C4738" t="s">
        <v>13327</v>
      </c>
    </row>
    <row r="4739" spans="1:3">
      <c r="A4739" s="345" t="s">
        <v>8206</v>
      </c>
      <c r="B4739" s="332">
        <v>66.003519999999995</v>
      </c>
      <c r="C4739" t="s">
        <v>13328</v>
      </c>
    </row>
    <row r="4740" spans="1:3">
      <c r="A4740" s="345" t="s">
        <v>8207</v>
      </c>
      <c r="B4740" s="332">
        <v>78.310730000000007</v>
      </c>
      <c r="C4740" t="s">
        <v>13329</v>
      </c>
    </row>
    <row r="4741" spans="1:3">
      <c r="A4741" s="345" t="s">
        <v>8208</v>
      </c>
      <c r="B4741" s="332">
        <v>72.690330000000003</v>
      </c>
      <c r="C4741" t="s">
        <v>13330</v>
      </c>
    </row>
    <row r="4742" spans="1:3">
      <c r="A4742" s="345" t="s">
        <v>8209</v>
      </c>
      <c r="B4742" s="332">
        <v>84.997550000000004</v>
      </c>
      <c r="C4742" t="s">
        <v>13331</v>
      </c>
    </row>
    <row r="4743" spans="1:3">
      <c r="A4743" s="345" t="s">
        <v>8210</v>
      </c>
      <c r="B4743" s="332">
        <v>72.690330000000003</v>
      </c>
      <c r="C4743" t="s">
        <v>13332</v>
      </c>
    </row>
    <row r="4744" spans="1:3">
      <c r="A4744" s="345" t="s">
        <v>8211</v>
      </c>
      <c r="B4744" s="332">
        <v>84.997550000000004</v>
      </c>
      <c r="C4744" t="s">
        <v>13333</v>
      </c>
    </row>
    <row r="4745" spans="1:3">
      <c r="A4745" s="345" t="s">
        <v>7804</v>
      </c>
      <c r="B4745" s="332">
        <v>41.33146</v>
      </c>
      <c r="C4745" t="s">
        <v>13334</v>
      </c>
    </row>
    <row r="4746" spans="1:3">
      <c r="A4746" s="345" t="s">
        <v>7805</v>
      </c>
      <c r="B4746" s="332">
        <v>53.609839999999998</v>
      </c>
      <c r="C4746" t="s">
        <v>13335</v>
      </c>
    </row>
    <row r="4747" spans="1:3">
      <c r="A4747" s="345" t="s">
        <v>8212</v>
      </c>
      <c r="B4747" s="332">
        <v>43.752540000000003</v>
      </c>
      <c r="C4747" t="s">
        <v>13336</v>
      </c>
    </row>
    <row r="4748" spans="1:3">
      <c r="A4748" s="345" t="s">
        <v>8213</v>
      </c>
      <c r="B4748" s="332">
        <v>56.030929999999998</v>
      </c>
      <c r="C4748" t="s">
        <v>13337</v>
      </c>
    </row>
    <row r="4749" spans="1:3">
      <c r="A4749" s="345" t="s">
        <v>8214</v>
      </c>
      <c r="B4749" s="332">
        <v>46.173639999999999</v>
      </c>
      <c r="C4749" t="s">
        <v>13338</v>
      </c>
    </row>
    <row r="4750" spans="1:3">
      <c r="A4750" s="345" t="s">
        <v>8215</v>
      </c>
      <c r="B4750" s="332">
        <v>58.452010000000001</v>
      </c>
      <c r="C4750" t="s">
        <v>13339</v>
      </c>
    </row>
    <row r="4751" spans="1:3">
      <c r="A4751" s="345" t="s">
        <v>8216</v>
      </c>
      <c r="B4751" s="332">
        <v>43.752540000000003</v>
      </c>
      <c r="C4751" t="s">
        <v>13340</v>
      </c>
    </row>
    <row r="4752" spans="1:3">
      <c r="A4752" s="345" t="s">
        <v>8217</v>
      </c>
      <c r="B4752" s="332">
        <v>56.030929999999998</v>
      </c>
      <c r="C4752" t="s">
        <v>13341</v>
      </c>
    </row>
    <row r="4753" spans="1:3">
      <c r="A4753" s="345" t="s">
        <v>8218</v>
      </c>
      <c r="B4753" s="332">
        <v>46.173639999999999</v>
      </c>
      <c r="C4753" t="s">
        <v>13342</v>
      </c>
    </row>
    <row r="4754" spans="1:3">
      <c r="A4754" s="345" t="s">
        <v>8219</v>
      </c>
      <c r="B4754" s="332">
        <v>58.452010000000001</v>
      </c>
      <c r="C4754" t="s">
        <v>13343</v>
      </c>
    </row>
    <row r="4755" spans="1:3">
      <c r="A4755" s="345" t="s">
        <v>7806</v>
      </c>
      <c r="B4755" s="332">
        <v>48.594720000000002</v>
      </c>
      <c r="C4755" t="s">
        <v>13344</v>
      </c>
    </row>
    <row r="4756" spans="1:3">
      <c r="A4756" s="345" t="s">
        <v>8220</v>
      </c>
      <c r="B4756" s="332">
        <v>60.873100000000001</v>
      </c>
      <c r="C4756" t="s">
        <v>13345</v>
      </c>
    </row>
    <row r="4757" spans="1:3">
      <c r="A4757" s="345" t="s">
        <v>8221</v>
      </c>
      <c r="B4757" s="332">
        <v>46.173639999999999</v>
      </c>
      <c r="C4757" t="s">
        <v>13346</v>
      </c>
    </row>
    <row r="4758" spans="1:3">
      <c r="A4758" s="345" t="s">
        <v>8222</v>
      </c>
      <c r="B4758" s="332">
        <v>58.452010000000001</v>
      </c>
      <c r="C4758" t="s">
        <v>13347</v>
      </c>
    </row>
    <row r="4759" spans="1:3">
      <c r="A4759" s="345" t="s">
        <v>8223</v>
      </c>
      <c r="B4759" s="332">
        <v>48.594720000000002</v>
      </c>
      <c r="C4759" t="s">
        <v>13348</v>
      </c>
    </row>
    <row r="4760" spans="1:3">
      <c r="A4760" s="345" t="s">
        <v>8224</v>
      </c>
      <c r="B4760" s="332">
        <v>60.873100000000001</v>
      </c>
      <c r="C4760" t="s">
        <v>13349</v>
      </c>
    </row>
    <row r="4761" spans="1:3">
      <c r="A4761" s="345" t="s">
        <v>8225</v>
      </c>
      <c r="B4761" s="332">
        <v>51.015819999999998</v>
      </c>
      <c r="C4761" t="s">
        <v>13350</v>
      </c>
    </row>
    <row r="4762" spans="1:3">
      <c r="A4762" s="345" t="s">
        <v>8226</v>
      </c>
      <c r="B4762" s="332">
        <v>63.294199999999996</v>
      </c>
      <c r="C4762" t="s">
        <v>13351</v>
      </c>
    </row>
    <row r="4763" spans="1:3">
      <c r="A4763" s="345" t="s">
        <v>8227</v>
      </c>
      <c r="B4763" s="332">
        <v>53.436900000000001</v>
      </c>
      <c r="C4763" t="s">
        <v>13352</v>
      </c>
    </row>
    <row r="4764" spans="1:3">
      <c r="A4764" s="345" t="s">
        <v>8228</v>
      </c>
      <c r="B4764" s="332">
        <v>65.715280000000007</v>
      </c>
      <c r="C4764" t="s">
        <v>13353</v>
      </c>
    </row>
    <row r="4765" spans="1:3">
      <c r="A4765" s="345" t="s">
        <v>8229</v>
      </c>
      <c r="B4765" s="332">
        <v>55.320900000000002</v>
      </c>
      <c r="C4765" t="s">
        <v>13354</v>
      </c>
    </row>
    <row r="4766" spans="1:3">
      <c r="A4766" s="345" t="s">
        <v>8230</v>
      </c>
      <c r="B4766" s="332">
        <v>68.165210000000002</v>
      </c>
      <c r="C4766" t="s">
        <v>13355</v>
      </c>
    </row>
    <row r="4767" spans="1:3">
      <c r="A4767" s="345" t="s">
        <v>8231</v>
      </c>
      <c r="B4767" s="332">
        <v>60.728999999999999</v>
      </c>
      <c r="C4767" t="s">
        <v>13356</v>
      </c>
    </row>
    <row r="4768" spans="1:3">
      <c r="A4768" s="345" t="s">
        <v>8232</v>
      </c>
      <c r="B4768" s="332">
        <v>73.007390000000001</v>
      </c>
      <c r="C4768" t="s">
        <v>13357</v>
      </c>
    </row>
    <row r="4769" spans="1:3">
      <c r="A4769" s="345" t="s">
        <v>8233</v>
      </c>
      <c r="B4769" s="332">
        <v>74.707899999999995</v>
      </c>
      <c r="C4769" t="s">
        <v>13358</v>
      </c>
    </row>
    <row r="4770" spans="1:3">
      <c r="A4770" s="345" t="s">
        <v>8234</v>
      </c>
      <c r="B4770" s="332">
        <v>86.986289999999997</v>
      </c>
      <c r="C4770" t="s">
        <v>13359</v>
      </c>
    </row>
    <row r="4771" spans="1:3">
      <c r="A4771" s="345" t="s">
        <v>8235</v>
      </c>
      <c r="B4771" s="332">
        <v>53.436900000000001</v>
      </c>
      <c r="C4771" t="s">
        <v>13360</v>
      </c>
    </row>
    <row r="4772" spans="1:3">
      <c r="A4772" s="345" t="s">
        <v>8236</v>
      </c>
      <c r="B4772" s="332">
        <v>65.715280000000007</v>
      </c>
      <c r="C4772" t="s">
        <v>13361</v>
      </c>
    </row>
    <row r="4773" spans="1:3">
      <c r="A4773" s="345" t="s">
        <v>8237</v>
      </c>
      <c r="B4773" s="332">
        <v>55.857990000000001</v>
      </c>
      <c r="C4773" t="s">
        <v>13362</v>
      </c>
    </row>
    <row r="4774" spans="1:3">
      <c r="A4774" s="345" t="s">
        <v>8238</v>
      </c>
      <c r="B4774" s="332">
        <v>68.165210000000002</v>
      </c>
      <c r="C4774" t="s">
        <v>13363</v>
      </c>
    </row>
    <row r="4775" spans="1:3">
      <c r="A4775" s="345" t="s">
        <v>8239</v>
      </c>
      <c r="B4775" s="332">
        <v>58.307920000000003</v>
      </c>
      <c r="C4775" t="s">
        <v>13364</v>
      </c>
    </row>
    <row r="4776" spans="1:3">
      <c r="A4776" s="345" t="s">
        <v>8240</v>
      </c>
      <c r="B4776" s="332">
        <v>70.586299999999994</v>
      </c>
      <c r="C4776" t="s">
        <v>13365</v>
      </c>
    </row>
    <row r="4777" spans="1:3">
      <c r="A4777" s="345" t="s">
        <v>8241</v>
      </c>
      <c r="B4777" s="332">
        <v>74.707899999999995</v>
      </c>
      <c r="C4777" t="s">
        <v>13366</v>
      </c>
    </row>
    <row r="4778" spans="1:3">
      <c r="A4778" s="345" t="s">
        <v>8242</v>
      </c>
      <c r="B4778" s="332">
        <v>86.986289999999997</v>
      </c>
      <c r="C4778" t="s">
        <v>13367</v>
      </c>
    </row>
    <row r="4779" spans="1:3">
      <c r="A4779" s="345" t="s">
        <v>8243</v>
      </c>
      <c r="B4779" s="332">
        <v>81.394720000000007</v>
      </c>
      <c r="C4779" t="s">
        <v>13368</v>
      </c>
    </row>
    <row r="4780" spans="1:3">
      <c r="A4780" s="345" t="s">
        <v>8244</v>
      </c>
      <c r="B4780" s="332">
        <v>93.673100000000005</v>
      </c>
      <c r="C4780" t="s">
        <v>13369</v>
      </c>
    </row>
    <row r="4781" spans="1:3">
      <c r="A4781" s="345" t="s">
        <v>8245</v>
      </c>
      <c r="B4781" s="332">
        <v>55.857990000000001</v>
      </c>
      <c r="C4781" t="s">
        <v>13370</v>
      </c>
    </row>
    <row r="4782" spans="1:3">
      <c r="A4782" s="345" t="s">
        <v>8246</v>
      </c>
      <c r="B4782" s="332">
        <v>68.165210000000002</v>
      </c>
      <c r="C4782" t="s">
        <v>13371</v>
      </c>
    </row>
    <row r="4783" spans="1:3">
      <c r="A4783" s="345" t="s">
        <v>8247</v>
      </c>
      <c r="B4783" s="332">
        <v>58.307920000000003</v>
      </c>
      <c r="C4783" t="s">
        <v>13372</v>
      </c>
    </row>
    <row r="4784" spans="1:3">
      <c r="A4784" s="345" t="s">
        <v>8248</v>
      </c>
      <c r="B4784" s="332">
        <v>70.586299999999994</v>
      </c>
      <c r="C4784" t="s">
        <v>13373</v>
      </c>
    </row>
    <row r="4785" spans="1:3">
      <c r="A4785" s="345" t="s">
        <v>8249</v>
      </c>
      <c r="B4785" s="332">
        <v>60.728999999999999</v>
      </c>
      <c r="C4785" t="s">
        <v>13374</v>
      </c>
    </row>
    <row r="4786" spans="1:3">
      <c r="A4786" s="345" t="s">
        <v>8250</v>
      </c>
      <c r="B4786" s="332">
        <v>73.007390000000001</v>
      </c>
      <c r="C4786" t="s">
        <v>13375</v>
      </c>
    </row>
    <row r="4787" spans="1:3">
      <c r="A4787" s="345" t="s">
        <v>8251</v>
      </c>
      <c r="B4787" s="332">
        <v>74.707899999999995</v>
      </c>
      <c r="C4787" t="s">
        <v>13376</v>
      </c>
    </row>
    <row r="4788" spans="1:3">
      <c r="A4788" s="345" t="s">
        <v>8252</v>
      </c>
      <c r="B4788" s="332">
        <v>86.986289999999997</v>
      </c>
      <c r="C4788" t="s">
        <v>13377</v>
      </c>
    </row>
    <row r="4789" spans="1:3">
      <c r="A4789" s="345" t="s">
        <v>8253</v>
      </c>
      <c r="B4789" s="332">
        <v>58.307920000000003</v>
      </c>
      <c r="C4789" t="s">
        <v>13378</v>
      </c>
    </row>
    <row r="4790" spans="1:3">
      <c r="A4790" s="345" t="s">
        <v>8254</v>
      </c>
      <c r="B4790" s="332">
        <v>70.586299999999994</v>
      </c>
      <c r="C4790" t="s">
        <v>13379</v>
      </c>
    </row>
    <row r="4791" spans="1:3">
      <c r="A4791" s="345" t="s">
        <v>8255</v>
      </c>
      <c r="B4791" s="332">
        <v>60.728999999999999</v>
      </c>
      <c r="C4791" t="s">
        <v>13380</v>
      </c>
    </row>
    <row r="4792" spans="1:3">
      <c r="A4792" s="345" t="s">
        <v>8256</v>
      </c>
      <c r="B4792" s="332">
        <v>73.007390000000001</v>
      </c>
      <c r="C4792" t="s">
        <v>13381</v>
      </c>
    </row>
    <row r="4793" spans="1:3">
      <c r="A4793" s="345" t="s">
        <v>7519</v>
      </c>
      <c r="B4793" s="332">
        <v>3.7181099999999998</v>
      </c>
      <c r="C4793" t="s">
        <v>13382</v>
      </c>
    </row>
    <row r="4794" spans="1:3">
      <c r="A4794" s="345" t="s">
        <v>7520</v>
      </c>
      <c r="B4794" s="332">
        <v>3.7181099999999998</v>
      </c>
      <c r="C4794" t="s">
        <v>13383</v>
      </c>
    </row>
    <row r="4795" spans="1:3">
      <c r="A4795" s="345" t="s">
        <v>2810</v>
      </c>
      <c r="B4795" s="332">
        <v>12.0533</v>
      </c>
      <c r="C4795" t="s">
        <v>7675</v>
      </c>
    </row>
    <row r="4796" spans="1:3">
      <c r="A4796" s="345" t="s">
        <v>2811</v>
      </c>
      <c r="B4796" s="332">
        <v>6.0396000000000001</v>
      </c>
      <c r="C4796" t="s">
        <v>6589</v>
      </c>
    </row>
    <row r="4797" spans="1:3">
      <c r="A4797" s="345" t="s">
        <v>2812</v>
      </c>
      <c r="B4797" s="332">
        <v>10.926970000000001</v>
      </c>
      <c r="C4797" t="s">
        <v>6476</v>
      </c>
    </row>
    <row r="4798" spans="1:3">
      <c r="A4798" s="345" t="s">
        <v>2813</v>
      </c>
      <c r="B4798" s="332">
        <v>10.56992</v>
      </c>
      <c r="C4798" t="s">
        <v>6477</v>
      </c>
    </row>
    <row r="4799" spans="1:3">
      <c r="A4799" s="345" t="s">
        <v>2814</v>
      </c>
      <c r="B4799" s="332">
        <v>13.99403</v>
      </c>
      <c r="C4799" t="s">
        <v>6437</v>
      </c>
    </row>
    <row r="4800" spans="1:3">
      <c r="A4800" s="345" t="s">
        <v>2815</v>
      </c>
      <c r="B4800" s="332">
        <v>13.313840000000001</v>
      </c>
      <c r="C4800" t="s">
        <v>6438</v>
      </c>
    </row>
    <row r="4801" spans="1:3">
      <c r="A4801" s="345" t="s">
        <v>2816</v>
      </c>
      <c r="B4801" s="332">
        <v>14.589729999999999</v>
      </c>
      <c r="C4801" t="s">
        <v>10064</v>
      </c>
    </row>
    <row r="4802" spans="1:3">
      <c r="A4802" s="345" t="s">
        <v>19173</v>
      </c>
      <c r="B4802" s="332">
        <v>17.561640000000001</v>
      </c>
      <c r="C4802" t="s">
        <v>19174</v>
      </c>
    </row>
    <row r="4803" spans="1:3">
      <c r="A4803" s="345" t="s">
        <v>2817</v>
      </c>
      <c r="B4803" s="332">
        <v>22.681139999999999</v>
      </c>
      <c r="C4803" t="s">
        <v>6478</v>
      </c>
    </row>
    <row r="4804" spans="1:3">
      <c r="A4804" s="345" t="s">
        <v>2818</v>
      </c>
      <c r="B4804" s="332">
        <v>14.440810000000001</v>
      </c>
      <c r="C4804" t="s">
        <v>6439</v>
      </c>
    </row>
    <row r="4805" spans="1:3">
      <c r="A4805" s="345" t="s">
        <v>2819</v>
      </c>
      <c r="B4805" s="332">
        <v>17.24184</v>
      </c>
      <c r="C4805" t="s">
        <v>6479</v>
      </c>
    </row>
    <row r="4806" spans="1:3">
      <c r="A4806" s="345" t="s">
        <v>2820</v>
      </c>
      <c r="B4806" s="332">
        <v>20.242999999999999</v>
      </c>
      <c r="C4806" t="s">
        <v>6480</v>
      </c>
    </row>
    <row r="4807" spans="1:3">
      <c r="A4807" s="345" t="s">
        <v>2821</v>
      </c>
      <c r="B4807" s="332">
        <v>11.16114</v>
      </c>
      <c r="C4807" t="s">
        <v>6440</v>
      </c>
    </row>
    <row r="4808" spans="1:3">
      <c r="A4808" s="345" t="s">
        <v>2822</v>
      </c>
      <c r="B4808" s="332">
        <v>6.7437300000000002</v>
      </c>
      <c r="C4808" t="s">
        <v>6443</v>
      </c>
    </row>
    <row r="4809" spans="1:3">
      <c r="A4809" s="345" t="s">
        <v>2823</v>
      </c>
      <c r="B4809" s="332">
        <v>13.172650000000001</v>
      </c>
      <c r="C4809" t="s">
        <v>6441</v>
      </c>
    </row>
    <row r="4810" spans="1:3">
      <c r="A4810" s="345" t="s">
        <v>2824</v>
      </c>
      <c r="B4810" s="332">
        <v>11.471270000000001</v>
      </c>
      <c r="C4810" t="s">
        <v>6444</v>
      </c>
    </row>
    <row r="4811" spans="1:3">
      <c r="A4811" s="345" t="s">
        <v>2825</v>
      </c>
      <c r="B4811" s="332">
        <v>11.93618</v>
      </c>
      <c r="C4811" t="s">
        <v>6442</v>
      </c>
    </row>
    <row r="4812" spans="1:3">
      <c r="A4812" s="345" t="s">
        <v>2826</v>
      </c>
      <c r="B4812" s="332">
        <v>11.781090000000001</v>
      </c>
      <c r="C4812" t="s">
        <v>6445</v>
      </c>
    </row>
    <row r="4813" spans="1:3">
      <c r="A4813" s="345" t="s">
        <v>2827</v>
      </c>
      <c r="B4813" s="332">
        <v>1.0639000000000001</v>
      </c>
      <c r="C4813" t="s">
        <v>13384</v>
      </c>
    </row>
    <row r="4814" spans="1:3">
      <c r="A4814" s="345" t="s">
        <v>2828</v>
      </c>
      <c r="B4814" s="332">
        <v>11.23061</v>
      </c>
      <c r="C4814" t="s">
        <v>6587</v>
      </c>
    </row>
    <row r="4815" spans="1:3">
      <c r="A4815" s="345" t="s">
        <v>2829</v>
      </c>
      <c r="B4815" s="332">
        <v>10.86777</v>
      </c>
      <c r="C4815" t="s">
        <v>6436</v>
      </c>
    </row>
    <row r="4816" spans="1:3">
      <c r="A4816" s="345" t="s">
        <v>2830</v>
      </c>
      <c r="B4816" s="332">
        <v>11.794320000000001</v>
      </c>
      <c r="C4816" t="s">
        <v>6588</v>
      </c>
    </row>
    <row r="4817" spans="1:3">
      <c r="A4817" s="345" t="s">
        <v>2831</v>
      </c>
      <c r="B4817" s="332">
        <v>11.875220000000001</v>
      </c>
      <c r="C4817" t="s">
        <v>6590</v>
      </c>
    </row>
    <row r="4818" spans="1:3">
      <c r="A4818" s="345" t="s">
        <v>2832</v>
      </c>
      <c r="B4818" s="332">
        <v>2.85162</v>
      </c>
      <c r="C4818" t="s">
        <v>19175</v>
      </c>
    </row>
    <row r="4819" spans="1:3">
      <c r="A4819" s="345" t="s">
        <v>2833</v>
      </c>
      <c r="B4819" s="332">
        <v>20.246960000000001</v>
      </c>
      <c r="C4819" t="s">
        <v>19176</v>
      </c>
    </row>
    <row r="4820" spans="1:3">
      <c r="A4820" s="345" t="s">
        <v>2834</v>
      </c>
      <c r="B4820" s="332">
        <v>20.722249999999999</v>
      </c>
      <c r="C4820" t="s">
        <v>19177</v>
      </c>
    </row>
    <row r="4821" spans="1:3">
      <c r="A4821" s="345" t="s">
        <v>17475</v>
      </c>
      <c r="B4821" s="332">
        <v>11.99342</v>
      </c>
      <c r="C4821" t="s">
        <v>17476</v>
      </c>
    </row>
    <row r="4822" spans="1:3">
      <c r="A4822" s="345" t="s">
        <v>17477</v>
      </c>
      <c r="B4822" s="332">
        <v>15.4201</v>
      </c>
      <c r="C4822" t="s">
        <v>17478</v>
      </c>
    </row>
    <row r="4823" spans="1:3">
      <c r="A4823" s="345" t="s">
        <v>17479</v>
      </c>
      <c r="B4823" s="332">
        <v>22.27347</v>
      </c>
      <c r="C4823" t="s">
        <v>17480</v>
      </c>
    </row>
    <row r="4824" spans="1:3">
      <c r="A4824" s="345" t="s">
        <v>2835</v>
      </c>
      <c r="B4824" s="332">
        <v>16.548079999999999</v>
      </c>
      <c r="C4824" t="s">
        <v>19178</v>
      </c>
    </row>
    <row r="4825" spans="1:3">
      <c r="A4825" s="345" t="s">
        <v>2836</v>
      </c>
      <c r="B4825" s="332">
        <v>17.24184</v>
      </c>
      <c r="C4825" t="s">
        <v>19179</v>
      </c>
    </row>
    <row r="4826" spans="1:3">
      <c r="A4826" s="345" t="s">
        <v>2837</v>
      </c>
      <c r="B4826" s="332">
        <v>19.43882</v>
      </c>
      <c r="C4826" t="s">
        <v>19180</v>
      </c>
    </row>
    <row r="4827" spans="1:3">
      <c r="A4827" s="345" t="s">
        <v>17710</v>
      </c>
      <c r="B4827" s="332">
        <v>11.83671</v>
      </c>
      <c r="C4827" t="s">
        <v>17711</v>
      </c>
    </row>
    <row r="4828" spans="1:3">
      <c r="A4828" s="345" t="s">
        <v>17712</v>
      </c>
      <c r="B4828" s="332">
        <v>12.09572</v>
      </c>
      <c r="C4828" t="s">
        <v>17713</v>
      </c>
    </row>
    <row r="4829" spans="1:3">
      <c r="A4829" s="345" t="s">
        <v>17714</v>
      </c>
      <c r="B4829" s="332">
        <v>12.38062</v>
      </c>
      <c r="C4829" t="s">
        <v>17715</v>
      </c>
    </row>
    <row r="4830" spans="1:3">
      <c r="A4830" s="345" t="s">
        <v>19181</v>
      </c>
      <c r="B4830" s="332">
        <v>11.677239999999999</v>
      </c>
      <c r="C4830" t="s">
        <v>19182</v>
      </c>
    </row>
    <row r="4831" spans="1:3">
      <c r="A4831" s="345" t="s">
        <v>19183</v>
      </c>
      <c r="B4831" s="332">
        <v>7.4511799999999999</v>
      </c>
      <c r="C4831" t="s">
        <v>19184</v>
      </c>
    </row>
    <row r="4832" spans="1:3">
      <c r="A4832" s="345" t="s">
        <v>2838</v>
      </c>
      <c r="B4832" s="332">
        <v>13.260579999999999</v>
      </c>
      <c r="C4832" t="s">
        <v>19185</v>
      </c>
    </row>
    <row r="4833" spans="1:3">
      <c r="A4833" s="345" t="s">
        <v>2839</v>
      </c>
      <c r="B4833" s="332">
        <v>17.535399999999999</v>
      </c>
      <c r="C4833" t="s">
        <v>13385</v>
      </c>
    </row>
    <row r="4834" spans="1:3">
      <c r="A4834" s="345" t="s">
        <v>19186</v>
      </c>
      <c r="B4834" s="332">
        <v>0</v>
      </c>
      <c r="C4834" t="s">
        <v>19187</v>
      </c>
    </row>
    <row r="4835" spans="1:3">
      <c r="A4835" s="345" t="s">
        <v>19188</v>
      </c>
      <c r="B4835" s="332">
        <v>1137.92156</v>
      </c>
      <c r="C4835" t="s">
        <v>19189</v>
      </c>
    </row>
    <row r="4836" spans="1:3">
      <c r="A4836" s="345" t="s">
        <v>19190</v>
      </c>
      <c r="B4836" s="332">
        <v>129.07198</v>
      </c>
      <c r="C4836" t="s">
        <v>19191</v>
      </c>
    </row>
    <row r="4837" spans="1:3">
      <c r="A4837" s="345" t="s">
        <v>19192</v>
      </c>
      <c r="B4837" s="332">
        <v>210.46132</v>
      </c>
      <c r="C4837" t="s">
        <v>19193</v>
      </c>
    </row>
    <row r="4838" spans="1:3">
      <c r="A4838" s="345" t="s">
        <v>19194</v>
      </c>
      <c r="B4838" s="332">
        <v>289.38431000000003</v>
      </c>
      <c r="C4838" t="s">
        <v>19195</v>
      </c>
    </row>
    <row r="4839" spans="1:3">
      <c r="A4839" s="345" t="s">
        <v>19196</v>
      </c>
      <c r="B4839" s="332">
        <v>56.282609999999998</v>
      </c>
      <c r="C4839" t="s">
        <v>19197</v>
      </c>
    </row>
    <row r="4840" spans="1:3">
      <c r="A4840" s="345" t="s">
        <v>2840</v>
      </c>
      <c r="B4840" s="332">
        <v>22.764050000000001</v>
      </c>
      <c r="C4840" t="s">
        <v>13386</v>
      </c>
    </row>
    <row r="4841" spans="1:3">
      <c r="A4841" s="345" t="s">
        <v>19198</v>
      </c>
      <c r="B4841" s="332">
        <v>868.71518000000003</v>
      </c>
      <c r="C4841" t="s">
        <v>19199</v>
      </c>
    </row>
    <row r="4842" spans="1:3">
      <c r="A4842" s="345" t="s">
        <v>19200</v>
      </c>
      <c r="B4842" s="332">
        <v>754.89518999999996</v>
      </c>
      <c r="C4842" t="s">
        <v>19201</v>
      </c>
    </row>
    <row r="4843" spans="1:3">
      <c r="A4843" s="345" t="s">
        <v>19202</v>
      </c>
      <c r="B4843" s="332">
        <v>759.76093000000003</v>
      </c>
      <c r="C4843" t="s">
        <v>19203</v>
      </c>
    </row>
    <row r="4844" spans="1:3">
      <c r="A4844" s="345" t="s">
        <v>19204</v>
      </c>
      <c r="B4844" s="332">
        <v>9.5365300000000008</v>
      </c>
      <c r="C4844" t="s">
        <v>19205</v>
      </c>
    </row>
    <row r="4845" spans="1:3">
      <c r="A4845" s="345" t="s">
        <v>19206</v>
      </c>
      <c r="B4845" s="332">
        <v>9.5365300000000008</v>
      </c>
      <c r="C4845" t="s">
        <v>19207</v>
      </c>
    </row>
    <row r="4846" spans="1:3">
      <c r="A4846" s="345" t="s">
        <v>19208</v>
      </c>
      <c r="B4846" s="332">
        <v>0</v>
      </c>
      <c r="C4846" t="s">
        <v>19209</v>
      </c>
    </row>
    <row r="4847" spans="1:3">
      <c r="A4847" s="345" t="s">
        <v>19210</v>
      </c>
      <c r="B4847" s="332">
        <v>34.815669999999997</v>
      </c>
      <c r="C4847" t="s">
        <v>19211</v>
      </c>
    </row>
    <row r="4848" spans="1:3">
      <c r="A4848" s="345" t="s">
        <v>19212</v>
      </c>
      <c r="B4848" s="332">
        <v>34.815669999999997</v>
      </c>
      <c r="C4848" t="s">
        <v>19213</v>
      </c>
    </row>
    <row r="4849" spans="1:3">
      <c r="A4849" s="345" t="s">
        <v>19214</v>
      </c>
      <c r="B4849" s="332">
        <v>4.9430899999999998</v>
      </c>
      <c r="C4849" t="s">
        <v>19215</v>
      </c>
    </row>
    <row r="4850" spans="1:3">
      <c r="A4850" s="345" t="s">
        <v>19216</v>
      </c>
      <c r="B4850" s="332">
        <v>580.73698999999999</v>
      </c>
      <c r="C4850" t="s">
        <v>19217</v>
      </c>
    </row>
    <row r="4851" spans="1:3">
      <c r="A4851" s="345" t="s">
        <v>8257</v>
      </c>
      <c r="B4851" s="332">
        <v>587.89242000000002</v>
      </c>
      <c r="C4851" t="s">
        <v>13387</v>
      </c>
    </row>
    <row r="4852" spans="1:3">
      <c r="A4852" s="345" t="s">
        <v>6990</v>
      </c>
      <c r="B4852" s="332">
        <v>691.98496999999998</v>
      </c>
      <c r="C4852" t="s">
        <v>13388</v>
      </c>
    </row>
    <row r="4853" spans="1:3">
      <c r="A4853" s="345" t="s">
        <v>8258</v>
      </c>
      <c r="B4853" s="332">
        <v>587.89242000000002</v>
      </c>
      <c r="C4853" t="s">
        <v>13389</v>
      </c>
    </row>
    <row r="4854" spans="1:3">
      <c r="A4854" s="345" t="s">
        <v>8259</v>
      </c>
      <c r="B4854" s="332">
        <v>587.89242000000002</v>
      </c>
      <c r="C4854" t="s">
        <v>13390</v>
      </c>
    </row>
    <row r="4855" spans="1:3">
      <c r="A4855" s="345" t="s">
        <v>6991</v>
      </c>
      <c r="B4855" s="332">
        <v>1050.52656</v>
      </c>
      <c r="C4855" t="s">
        <v>13391</v>
      </c>
    </row>
    <row r="4856" spans="1:3">
      <c r="A4856" s="345" t="s">
        <v>6992</v>
      </c>
      <c r="B4856" s="332">
        <v>992.59226999999998</v>
      </c>
      <c r="C4856" t="s">
        <v>13392</v>
      </c>
    </row>
    <row r="4857" spans="1:3">
      <c r="A4857" s="345" t="s">
        <v>19218</v>
      </c>
      <c r="B4857" s="332">
        <v>606.18642</v>
      </c>
      <c r="C4857" t="s">
        <v>19219</v>
      </c>
    </row>
    <row r="4858" spans="1:3">
      <c r="A4858" s="345" t="s">
        <v>19220</v>
      </c>
      <c r="B4858" s="332">
        <v>537.96735999999999</v>
      </c>
      <c r="C4858" t="s">
        <v>19221</v>
      </c>
    </row>
    <row r="4859" spans="1:3">
      <c r="A4859" s="345" t="s">
        <v>19222</v>
      </c>
      <c r="B4859" s="332">
        <v>511.16088999999999</v>
      </c>
      <c r="C4859" t="s">
        <v>19223</v>
      </c>
    </row>
    <row r="4860" spans="1:3">
      <c r="A4860" s="345" t="s">
        <v>19224</v>
      </c>
      <c r="B4860" s="332">
        <v>541.98455999999999</v>
      </c>
      <c r="C4860" t="s">
        <v>19225</v>
      </c>
    </row>
    <row r="4861" spans="1:3">
      <c r="A4861" s="345" t="s">
        <v>19226</v>
      </c>
      <c r="B4861" s="332">
        <v>494.65490999999997</v>
      </c>
      <c r="C4861" t="s">
        <v>19227</v>
      </c>
    </row>
    <row r="4862" spans="1:3">
      <c r="A4862" s="345" t="s">
        <v>19228</v>
      </c>
      <c r="B4862" s="332">
        <v>613.94066999999995</v>
      </c>
      <c r="C4862" t="s">
        <v>19229</v>
      </c>
    </row>
    <row r="4863" spans="1:3">
      <c r="A4863" s="345" t="s">
        <v>19230</v>
      </c>
      <c r="B4863" s="332">
        <v>53.576540000000001</v>
      </c>
      <c r="C4863" t="s">
        <v>19231</v>
      </c>
    </row>
    <row r="4864" spans="1:3">
      <c r="A4864" s="345" t="s">
        <v>19232</v>
      </c>
      <c r="B4864" s="332">
        <v>54.855730000000001</v>
      </c>
      <c r="C4864" t="s">
        <v>19233</v>
      </c>
    </row>
    <row r="4865" spans="1:3">
      <c r="A4865" s="345" t="s">
        <v>19234</v>
      </c>
      <c r="B4865" s="332">
        <v>683.57754</v>
      </c>
      <c r="C4865" t="s">
        <v>19235</v>
      </c>
    </row>
    <row r="4866" spans="1:3">
      <c r="A4866" s="345" t="s">
        <v>19236</v>
      </c>
      <c r="B4866" s="332">
        <v>1436.1418200000001</v>
      </c>
      <c r="C4866" t="s">
        <v>19237</v>
      </c>
    </row>
    <row r="4867" spans="1:3">
      <c r="A4867" s="345" t="s">
        <v>19238</v>
      </c>
      <c r="B4867" s="332">
        <v>1452.5453500000001</v>
      </c>
      <c r="C4867" t="s">
        <v>19239</v>
      </c>
    </row>
    <row r="4868" spans="1:3">
      <c r="A4868" s="345" t="s">
        <v>19240</v>
      </c>
      <c r="B4868" s="332">
        <v>1452.5453500000001</v>
      </c>
      <c r="C4868" t="s">
        <v>19241</v>
      </c>
    </row>
    <row r="4869" spans="1:3">
      <c r="A4869" s="345" t="s">
        <v>19242</v>
      </c>
      <c r="B4869" s="332">
        <v>1447.5239999999999</v>
      </c>
      <c r="C4869" t="s">
        <v>19243</v>
      </c>
    </row>
    <row r="4870" spans="1:3">
      <c r="A4870" s="345" t="s">
        <v>19244</v>
      </c>
      <c r="B4870" s="332">
        <v>1423.7557899999999</v>
      </c>
      <c r="C4870" t="s">
        <v>19245</v>
      </c>
    </row>
    <row r="4871" spans="1:3">
      <c r="A4871" s="345" t="s">
        <v>19246</v>
      </c>
      <c r="B4871" s="332">
        <v>1452.5453500000001</v>
      </c>
      <c r="C4871" t="s">
        <v>19247</v>
      </c>
    </row>
    <row r="4872" spans="1:3">
      <c r="A4872" s="345" t="s">
        <v>19248</v>
      </c>
      <c r="B4872" s="332">
        <v>1423.7557899999999</v>
      </c>
      <c r="C4872" t="s">
        <v>19249</v>
      </c>
    </row>
    <row r="4873" spans="1:3">
      <c r="A4873" s="345" t="s">
        <v>19250</v>
      </c>
      <c r="B4873" s="332">
        <v>708.25446999999997</v>
      </c>
      <c r="C4873" t="s">
        <v>19251</v>
      </c>
    </row>
    <row r="4874" spans="1:3">
      <c r="A4874" s="345" t="s">
        <v>19252</v>
      </c>
      <c r="B4874" s="332">
        <v>751.21271000000002</v>
      </c>
      <c r="C4874" t="s">
        <v>19253</v>
      </c>
    </row>
    <row r="4875" spans="1:3">
      <c r="A4875" s="345" t="s">
        <v>19254</v>
      </c>
      <c r="B4875" s="332">
        <v>681.55561999999998</v>
      </c>
      <c r="C4875" t="s">
        <v>19255</v>
      </c>
    </row>
    <row r="4876" spans="1:3">
      <c r="A4876" s="345" t="s">
        <v>19256</v>
      </c>
      <c r="B4876" s="332">
        <v>514.30858000000001</v>
      </c>
      <c r="C4876" t="s">
        <v>19257</v>
      </c>
    </row>
    <row r="4877" spans="1:3">
      <c r="A4877" s="345" t="s">
        <v>19258</v>
      </c>
      <c r="B4877" s="332">
        <v>330.73230999999998</v>
      </c>
      <c r="C4877" t="s">
        <v>19259</v>
      </c>
    </row>
    <row r="4878" spans="1:3">
      <c r="A4878" s="345" t="s">
        <v>19260</v>
      </c>
      <c r="B4878" s="332">
        <v>263.44297999999998</v>
      </c>
      <c r="C4878" t="s">
        <v>19261</v>
      </c>
    </row>
    <row r="4879" spans="1:3">
      <c r="A4879" s="345" t="s">
        <v>19262</v>
      </c>
      <c r="B4879" s="332">
        <v>29.513480000000001</v>
      </c>
      <c r="C4879" t="s">
        <v>19263</v>
      </c>
    </row>
    <row r="4880" spans="1:3">
      <c r="A4880" s="345" t="s">
        <v>19264</v>
      </c>
      <c r="B4880" s="332">
        <v>350.83384000000001</v>
      </c>
      <c r="C4880" t="s">
        <v>19265</v>
      </c>
    </row>
    <row r="4881" spans="1:3">
      <c r="A4881" s="345" t="s">
        <v>19266</v>
      </c>
      <c r="B4881" s="332">
        <v>300.60748999999998</v>
      </c>
      <c r="C4881" t="s">
        <v>19267</v>
      </c>
    </row>
    <row r="4882" spans="1:3">
      <c r="A4882" s="345" t="s">
        <v>19268</v>
      </c>
      <c r="B4882" s="332">
        <v>220.25654</v>
      </c>
      <c r="C4882" t="s">
        <v>19269</v>
      </c>
    </row>
    <row r="4883" spans="1:3">
      <c r="A4883" s="345" t="s">
        <v>19270</v>
      </c>
      <c r="B4883" s="332">
        <v>140.86171999999999</v>
      </c>
      <c r="C4883" t="s">
        <v>19271</v>
      </c>
    </row>
    <row r="4884" spans="1:3">
      <c r="A4884" s="345" t="s">
        <v>19272</v>
      </c>
      <c r="B4884" s="332">
        <v>18.689509999999999</v>
      </c>
      <c r="C4884" t="s">
        <v>19273</v>
      </c>
    </row>
    <row r="4885" spans="1:3">
      <c r="A4885" s="345" t="s">
        <v>19274</v>
      </c>
      <c r="B4885" s="332">
        <v>55.370339999999999</v>
      </c>
      <c r="C4885" t="s">
        <v>19275</v>
      </c>
    </row>
    <row r="4886" spans="1:3">
      <c r="A4886" s="345" t="s">
        <v>19276</v>
      </c>
      <c r="B4886" s="332">
        <v>1.1357999999999999</v>
      </c>
      <c r="C4886" t="s">
        <v>19277</v>
      </c>
    </row>
    <row r="4887" spans="1:3">
      <c r="A4887" s="345" t="s">
        <v>19278</v>
      </c>
      <c r="B4887" s="332">
        <v>5.1581400000000004</v>
      </c>
      <c r="C4887" t="s">
        <v>19279</v>
      </c>
    </row>
    <row r="4888" spans="1:3">
      <c r="A4888" s="345" t="s">
        <v>19280</v>
      </c>
      <c r="B4888" s="332">
        <v>5.1581400000000004</v>
      </c>
      <c r="C4888" t="s">
        <v>19281</v>
      </c>
    </row>
    <row r="4889" spans="1:3">
      <c r="A4889" s="345" t="s">
        <v>19282</v>
      </c>
      <c r="B4889" s="332">
        <v>639.25852999999995</v>
      </c>
      <c r="C4889" t="s">
        <v>19283</v>
      </c>
    </row>
    <row r="4890" spans="1:3">
      <c r="A4890" s="345" t="s">
        <v>19284</v>
      </c>
      <c r="B4890" s="332">
        <v>482.73124000000001</v>
      </c>
      <c r="C4890" t="s">
        <v>19285</v>
      </c>
    </row>
    <row r="4891" spans="1:3">
      <c r="A4891" s="345" t="s">
        <v>2841</v>
      </c>
      <c r="B4891" s="332">
        <v>31.802630000000001</v>
      </c>
      <c r="C4891" t="s">
        <v>13393</v>
      </c>
    </row>
    <row r="4892" spans="1:3">
      <c r="A4892" s="345" t="s">
        <v>2842</v>
      </c>
      <c r="B4892" s="332">
        <v>31.802630000000001</v>
      </c>
      <c r="C4892" t="s">
        <v>17253</v>
      </c>
    </row>
    <row r="4893" spans="1:3">
      <c r="A4893" s="345" t="s">
        <v>19286</v>
      </c>
      <c r="B4893" s="332">
        <v>30.694220000000001</v>
      </c>
      <c r="C4893" t="s">
        <v>19287</v>
      </c>
    </row>
    <row r="4894" spans="1:3">
      <c r="A4894" s="345" t="s">
        <v>2843</v>
      </c>
      <c r="B4894" s="332">
        <v>31.802630000000001</v>
      </c>
      <c r="C4894" t="s">
        <v>19288</v>
      </c>
    </row>
    <row r="4895" spans="1:3">
      <c r="A4895" s="345" t="s">
        <v>19289</v>
      </c>
      <c r="B4895" s="332">
        <v>0</v>
      </c>
      <c r="C4895" t="s">
        <v>18516</v>
      </c>
    </row>
    <row r="4896" spans="1:3">
      <c r="A4896" s="345" t="s">
        <v>19290</v>
      </c>
      <c r="B4896" s="332">
        <v>862.82039999999995</v>
      </c>
      <c r="C4896" t="s">
        <v>19291</v>
      </c>
    </row>
    <row r="4897" spans="1:3">
      <c r="A4897" s="345" t="s">
        <v>19292</v>
      </c>
      <c r="B4897" s="332">
        <v>890.57203000000004</v>
      </c>
      <c r="C4897" t="s">
        <v>19293</v>
      </c>
    </row>
    <row r="4898" spans="1:3">
      <c r="A4898" s="345" t="s">
        <v>19294</v>
      </c>
      <c r="B4898" s="332">
        <v>981.58911000000001</v>
      </c>
      <c r="C4898" t="s">
        <v>19295</v>
      </c>
    </row>
    <row r="4899" spans="1:3">
      <c r="A4899" s="345" t="s">
        <v>19296</v>
      </c>
      <c r="B4899" s="332">
        <v>1072.4766400000001</v>
      </c>
      <c r="C4899" t="s">
        <v>19297</v>
      </c>
    </row>
    <row r="4900" spans="1:3">
      <c r="A4900" s="345" t="s">
        <v>19298</v>
      </c>
      <c r="B4900" s="332">
        <v>2.0717300000000001</v>
      </c>
      <c r="C4900" t="s">
        <v>19299</v>
      </c>
    </row>
    <row r="4901" spans="1:3">
      <c r="A4901" s="345" t="s">
        <v>2844</v>
      </c>
      <c r="B4901" s="332">
        <v>28.45514</v>
      </c>
      <c r="C4901" t="s">
        <v>13394</v>
      </c>
    </row>
    <row r="4902" spans="1:3">
      <c r="A4902" s="345" t="s">
        <v>2845</v>
      </c>
      <c r="B4902" s="332">
        <v>28.45514</v>
      </c>
      <c r="C4902" t="s">
        <v>13395</v>
      </c>
    </row>
    <row r="4903" spans="1:3">
      <c r="A4903" s="345" t="s">
        <v>19300</v>
      </c>
      <c r="B4903" s="332">
        <v>31.802630000000001</v>
      </c>
      <c r="C4903" t="s">
        <v>19301</v>
      </c>
    </row>
    <row r="4904" spans="1:3">
      <c r="A4904" s="345" t="s">
        <v>19302</v>
      </c>
      <c r="B4904" s="332">
        <v>303.63184999999999</v>
      </c>
      <c r="C4904" t="s">
        <v>19303</v>
      </c>
    </row>
    <row r="4905" spans="1:3">
      <c r="A4905" s="345" t="s">
        <v>19304</v>
      </c>
      <c r="B4905" s="332">
        <v>0</v>
      </c>
      <c r="C4905" t="s">
        <v>19305</v>
      </c>
    </row>
    <row r="4906" spans="1:3">
      <c r="A4906" s="345" t="s">
        <v>19306</v>
      </c>
      <c r="B4906" s="332">
        <v>287.29163999999997</v>
      </c>
      <c r="C4906" t="s">
        <v>19307</v>
      </c>
    </row>
    <row r="4907" spans="1:3">
      <c r="A4907" s="345" t="s">
        <v>19308</v>
      </c>
      <c r="B4907" s="332">
        <v>769.31448999999998</v>
      </c>
      <c r="C4907" t="s">
        <v>19309</v>
      </c>
    </row>
    <row r="4908" spans="1:3">
      <c r="A4908" s="345" t="s">
        <v>19310</v>
      </c>
      <c r="B4908" s="332">
        <v>1212.00721</v>
      </c>
      <c r="C4908" t="s">
        <v>19311</v>
      </c>
    </row>
    <row r="4909" spans="1:3">
      <c r="A4909" s="345" t="s">
        <v>19312</v>
      </c>
      <c r="B4909" s="332">
        <v>31.802630000000001</v>
      </c>
      <c r="C4909" t="s">
        <v>19313</v>
      </c>
    </row>
    <row r="4910" spans="1:3">
      <c r="A4910" s="345" t="s">
        <v>19314</v>
      </c>
      <c r="B4910" s="332">
        <v>31.802630000000001</v>
      </c>
      <c r="C4910" t="s">
        <v>19315</v>
      </c>
    </row>
    <row r="4911" spans="1:3">
      <c r="A4911" s="345" t="s">
        <v>19316</v>
      </c>
      <c r="B4911" s="332">
        <v>2.1621600000000001</v>
      </c>
      <c r="C4911" t="s">
        <v>19317</v>
      </c>
    </row>
    <row r="4912" spans="1:3">
      <c r="A4912" s="345" t="s">
        <v>19318</v>
      </c>
      <c r="B4912" s="332">
        <v>2.7656100000000001</v>
      </c>
      <c r="C4912" t="s">
        <v>19317</v>
      </c>
    </row>
    <row r="4913" spans="1:3">
      <c r="A4913" s="345" t="s">
        <v>19319</v>
      </c>
      <c r="B4913" s="332">
        <v>6.5095900000000002</v>
      </c>
      <c r="C4913" t="s">
        <v>19320</v>
      </c>
    </row>
    <row r="4914" spans="1:3">
      <c r="A4914" s="345" t="s">
        <v>2846</v>
      </c>
      <c r="B4914" s="332">
        <v>6.5095900000000002</v>
      </c>
      <c r="C4914" t="s">
        <v>13396</v>
      </c>
    </row>
    <row r="4915" spans="1:3">
      <c r="A4915" s="345" t="s">
        <v>19321</v>
      </c>
      <c r="B4915" s="332">
        <v>5.9321099999999998</v>
      </c>
      <c r="C4915" t="s">
        <v>19322</v>
      </c>
    </row>
    <row r="4916" spans="1:3">
      <c r="A4916" s="345" t="s">
        <v>2847</v>
      </c>
      <c r="B4916" s="332">
        <v>6.1671399999999998</v>
      </c>
      <c r="C4916" t="s">
        <v>19323</v>
      </c>
    </row>
    <row r="4917" spans="1:3">
      <c r="A4917" s="345" t="s">
        <v>19324</v>
      </c>
      <c r="B4917" s="332">
        <v>5.1649099999999999</v>
      </c>
      <c r="C4917" t="s">
        <v>19325</v>
      </c>
    </row>
    <row r="4918" spans="1:3">
      <c r="A4918" s="345" t="s">
        <v>19326</v>
      </c>
      <c r="B4918" s="332">
        <v>3.74885</v>
      </c>
      <c r="C4918" t="s">
        <v>19327</v>
      </c>
    </row>
    <row r="4919" spans="1:3">
      <c r="A4919" s="345" t="s">
        <v>19328</v>
      </c>
      <c r="B4919" s="332">
        <v>3.74885</v>
      </c>
      <c r="C4919" t="s">
        <v>19329</v>
      </c>
    </row>
    <row r="4920" spans="1:3">
      <c r="A4920" s="345" t="s">
        <v>7521</v>
      </c>
      <c r="B4920" s="332">
        <v>10.00142</v>
      </c>
      <c r="C4920" t="s">
        <v>13397</v>
      </c>
    </row>
    <row r="4921" spans="1:3">
      <c r="A4921" s="345" t="s">
        <v>19330</v>
      </c>
      <c r="B4921" s="332">
        <v>12.428100000000001</v>
      </c>
      <c r="C4921" t="s">
        <v>19331</v>
      </c>
    </row>
    <row r="4922" spans="1:3">
      <c r="A4922" s="345" t="s">
        <v>2848</v>
      </c>
      <c r="B4922" s="332">
        <v>12.482329999999999</v>
      </c>
      <c r="C4922" t="s">
        <v>13398</v>
      </c>
    </row>
    <row r="4923" spans="1:3">
      <c r="A4923" s="345" t="s">
        <v>2849</v>
      </c>
      <c r="B4923" s="332">
        <v>12.482329999999999</v>
      </c>
      <c r="C4923" t="s">
        <v>13399</v>
      </c>
    </row>
    <row r="4924" spans="1:3">
      <c r="A4924" s="345" t="s">
        <v>2850</v>
      </c>
      <c r="B4924" s="332">
        <v>12.546849999999999</v>
      </c>
      <c r="C4924" t="s">
        <v>13400</v>
      </c>
    </row>
    <row r="4925" spans="1:3">
      <c r="A4925" s="345" t="s">
        <v>2851</v>
      </c>
      <c r="B4925" s="332">
        <v>12.482329999999999</v>
      </c>
      <c r="C4925" t="s">
        <v>13401</v>
      </c>
    </row>
    <row r="4926" spans="1:3">
      <c r="A4926" s="345" t="s">
        <v>7194</v>
      </c>
      <c r="B4926" s="332">
        <v>8.5278600000000004</v>
      </c>
      <c r="C4926" t="s">
        <v>13402</v>
      </c>
    </row>
    <row r="4927" spans="1:3">
      <c r="A4927" s="345" t="s">
        <v>2852</v>
      </c>
      <c r="B4927" s="332">
        <v>8.7692200000000007</v>
      </c>
      <c r="C4927" t="s">
        <v>13403</v>
      </c>
    </row>
    <row r="4928" spans="1:3">
      <c r="A4928" s="345" t="s">
        <v>7195</v>
      </c>
      <c r="B4928" s="332">
        <v>8.5278600000000004</v>
      </c>
      <c r="C4928" t="s">
        <v>13404</v>
      </c>
    </row>
    <row r="4929" spans="1:3">
      <c r="A4929" s="345" t="s">
        <v>7196</v>
      </c>
      <c r="B4929" s="332">
        <v>8.5278600000000004</v>
      </c>
      <c r="C4929" t="s">
        <v>13405</v>
      </c>
    </row>
    <row r="4930" spans="1:3">
      <c r="A4930" s="345" t="s">
        <v>7197</v>
      </c>
      <c r="B4930" s="332">
        <v>8.5278600000000004</v>
      </c>
      <c r="C4930" t="s">
        <v>13406</v>
      </c>
    </row>
    <row r="4931" spans="1:3">
      <c r="A4931" s="345" t="s">
        <v>7198</v>
      </c>
      <c r="B4931" s="332">
        <v>8.5278600000000004</v>
      </c>
      <c r="C4931" t="s">
        <v>13407</v>
      </c>
    </row>
    <row r="4932" spans="1:3">
      <c r="A4932" s="345" t="s">
        <v>19332</v>
      </c>
      <c r="B4932" s="332">
        <v>9.73447</v>
      </c>
      <c r="C4932" t="s">
        <v>19333</v>
      </c>
    </row>
    <row r="4933" spans="1:3">
      <c r="A4933" s="345" t="s">
        <v>19334</v>
      </c>
      <c r="B4933" s="332">
        <v>9.73447</v>
      </c>
      <c r="C4933" t="s">
        <v>19335</v>
      </c>
    </row>
    <row r="4934" spans="1:3">
      <c r="A4934" s="345" t="s">
        <v>19336</v>
      </c>
      <c r="B4934" s="332">
        <v>9.73447</v>
      </c>
      <c r="C4934" t="s">
        <v>19337</v>
      </c>
    </row>
    <row r="4935" spans="1:3">
      <c r="A4935" s="345" t="s">
        <v>19338</v>
      </c>
      <c r="B4935" s="332">
        <v>9.73447</v>
      </c>
      <c r="C4935" t="s">
        <v>19339</v>
      </c>
    </row>
    <row r="4936" spans="1:3">
      <c r="A4936" s="345" t="s">
        <v>19340</v>
      </c>
      <c r="B4936" s="332">
        <v>9.73447</v>
      </c>
      <c r="C4936" t="s">
        <v>19341</v>
      </c>
    </row>
    <row r="4937" spans="1:3">
      <c r="A4937" s="345" t="s">
        <v>2853</v>
      </c>
      <c r="B4937" s="332">
        <v>220.94504000000001</v>
      </c>
      <c r="C4937" t="s">
        <v>13408</v>
      </c>
    </row>
    <row r="4938" spans="1:3">
      <c r="A4938" s="345" t="s">
        <v>2854</v>
      </c>
      <c r="B4938" s="332">
        <v>238.018</v>
      </c>
      <c r="C4938" t="s">
        <v>13409</v>
      </c>
    </row>
    <row r="4939" spans="1:3">
      <c r="A4939" s="345" t="s">
        <v>2855</v>
      </c>
      <c r="B4939" s="332">
        <v>418.45627999999999</v>
      </c>
      <c r="C4939" t="s">
        <v>13410</v>
      </c>
    </row>
    <row r="4940" spans="1:3">
      <c r="A4940" s="345" t="s">
        <v>2856</v>
      </c>
      <c r="B4940" s="332">
        <v>258.43874</v>
      </c>
      <c r="C4940" t="s">
        <v>13411</v>
      </c>
    </row>
    <row r="4941" spans="1:3">
      <c r="A4941" s="345" t="s">
        <v>2857</v>
      </c>
      <c r="B4941" s="332">
        <v>253.41709</v>
      </c>
      <c r="C4941" t="s">
        <v>13412</v>
      </c>
    </row>
    <row r="4942" spans="1:3">
      <c r="A4942" s="345" t="s">
        <v>9448</v>
      </c>
      <c r="B4942" s="332">
        <v>223.46081000000001</v>
      </c>
      <c r="C4942" t="s">
        <v>13413</v>
      </c>
    </row>
    <row r="4943" spans="1:3">
      <c r="A4943" s="345" t="s">
        <v>9449</v>
      </c>
      <c r="B4943" s="332">
        <v>223.46081000000001</v>
      </c>
      <c r="C4943" t="s">
        <v>13414</v>
      </c>
    </row>
    <row r="4944" spans="1:3">
      <c r="A4944" s="345" t="s">
        <v>9450</v>
      </c>
      <c r="B4944" s="332">
        <v>257.32722000000001</v>
      </c>
      <c r="C4944" t="s">
        <v>19342</v>
      </c>
    </row>
    <row r="4945" spans="1:3">
      <c r="A4945" s="345" t="s">
        <v>2858</v>
      </c>
      <c r="B4945" s="332">
        <v>575.79578000000004</v>
      </c>
      <c r="C4945" t="s">
        <v>13415</v>
      </c>
    </row>
    <row r="4946" spans="1:3">
      <c r="A4946" s="345" t="s">
        <v>2859</v>
      </c>
      <c r="B4946" s="332">
        <v>575.79578000000004</v>
      </c>
      <c r="C4946" t="s">
        <v>13416</v>
      </c>
    </row>
    <row r="4947" spans="1:3">
      <c r="A4947" s="345" t="s">
        <v>19343</v>
      </c>
      <c r="B4947" s="332">
        <v>558.78740000000005</v>
      </c>
      <c r="C4947" t="s">
        <v>13417</v>
      </c>
    </row>
    <row r="4948" spans="1:3">
      <c r="A4948" s="345" t="s">
        <v>19344</v>
      </c>
      <c r="B4948" s="332">
        <v>0</v>
      </c>
      <c r="C4948" t="s">
        <v>19345</v>
      </c>
    </row>
    <row r="4949" spans="1:3">
      <c r="A4949" s="345" t="s">
        <v>19346</v>
      </c>
      <c r="B4949" s="332">
        <v>0</v>
      </c>
      <c r="C4949" t="s">
        <v>19347</v>
      </c>
    </row>
    <row r="4950" spans="1:3">
      <c r="A4950" s="345" t="s">
        <v>2860</v>
      </c>
      <c r="B4950" s="332">
        <v>558.78740000000005</v>
      </c>
      <c r="C4950" t="s">
        <v>13417</v>
      </c>
    </row>
    <row r="4951" spans="1:3">
      <c r="A4951" s="345" t="s">
        <v>19348</v>
      </c>
      <c r="B4951" s="332">
        <v>0</v>
      </c>
      <c r="C4951" t="s">
        <v>19349</v>
      </c>
    </row>
    <row r="4952" spans="1:3">
      <c r="A4952" s="345" t="s">
        <v>2861</v>
      </c>
      <c r="B4952" s="332">
        <v>560.16854000000001</v>
      </c>
      <c r="C4952" t="s">
        <v>19350</v>
      </c>
    </row>
    <row r="4953" spans="1:3">
      <c r="A4953" s="345" t="s">
        <v>19351</v>
      </c>
      <c r="B4953" s="332">
        <v>0</v>
      </c>
      <c r="C4953" t="s">
        <v>19352</v>
      </c>
    </row>
    <row r="4954" spans="1:3">
      <c r="A4954" s="345" t="s">
        <v>19353</v>
      </c>
      <c r="B4954" s="332">
        <v>0</v>
      </c>
      <c r="C4954" t="s">
        <v>19354</v>
      </c>
    </row>
    <row r="4955" spans="1:3">
      <c r="A4955" s="345" t="s">
        <v>19355</v>
      </c>
      <c r="B4955" s="332">
        <v>382.26988999999998</v>
      </c>
      <c r="C4955" t="s">
        <v>19356</v>
      </c>
    </row>
    <row r="4956" spans="1:3">
      <c r="A4956" s="345" t="s">
        <v>2862</v>
      </c>
      <c r="B4956" s="332">
        <v>382.26988999999998</v>
      </c>
      <c r="C4956" t="s">
        <v>13418</v>
      </c>
    </row>
    <row r="4957" spans="1:3">
      <c r="A4957" s="345" t="s">
        <v>19357</v>
      </c>
      <c r="B4957" s="332">
        <v>0</v>
      </c>
      <c r="C4957" t="s">
        <v>17254</v>
      </c>
    </row>
    <row r="4958" spans="1:3">
      <c r="A4958" s="345" t="s">
        <v>19358</v>
      </c>
      <c r="B4958" s="332">
        <v>567.78297999999995</v>
      </c>
      <c r="C4958" t="s">
        <v>19359</v>
      </c>
    </row>
    <row r="4959" spans="1:3">
      <c r="A4959" s="345" t="s">
        <v>19360</v>
      </c>
      <c r="B4959" s="332">
        <v>580.18998999999997</v>
      </c>
      <c r="C4959" t="s">
        <v>19361</v>
      </c>
    </row>
    <row r="4960" spans="1:3">
      <c r="A4960" s="345" t="s">
        <v>19362</v>
      </c>
      <c r="B4960" s="332">
        <v>349.53665000000001</v>
      </c>
      <c r="C4960" t="s">
        <v>19361</v>
      </c>
    </row>
    <row r="4961" spans="1:3">
      <c r="A4961" s="345" t="s">
        <v>19363</v>
      </c>
      <c r="B4961" s="332">
        <v>1278.70345</v>
      </c>
      <c r="C4961" t="s">
        <v>19364</v>
      </c>
    </row>
    <row r="4962" spans="1:3">
      <c r="A4962" s="345" t="s">
        <v>19365</v>
      </c>
      <c r="B4962" s="332">
        <v>599.58776999999998</v>
      </c>
      <c r="C4962" t="s">
        <v>19366</v>
      </c>
    </row>
    <row r="4963" spans="1:3">
      <c r="A4963" s="345" t="s">
        <v>19367</v>
      </c>
      <c r="B4963" s="332">
        <v>400.59634999999997</v>
      </c>
      <c r="C4963" t="s">
        <v>19368</v>
      </c>
    </row>
    <row r="4964" spans="1:3">
      <c r="A4964" s="345" t="s">
        <v>19369</v>
      </c>
      <c r="B4964" s="332">
        <v>416.62020999999999</v>
      </c>
      <c r="C4964" t="s">
        <v>19370</v>
      </c>
    </row>
    <row r="4965" spans="1:3">
      <c r="A4965" s="345" t="s">
        <v>19371</v>
      </c>
      <c r="B4965" s="332">
        <v>435.84894000000003</v>
      </c>
      <c r="C4965" t="s">
        <v>19372</v>
      </c>
    </row>
    <row r="4966" spans="1:3">
      <c r="A4966" s="345" t="s">
        <v>2863</v>
      </c>
      <c r="B4966" s="332">
        <v>450.25891000000001</v>
      </c>
      <c r="C4966" t="s">
        <v>13419</v>
      </c>
    </row>
    <row r="4967" spans="1:3">
      <c r="A4967" s="345" t="s">
        <v>2864</v>
      </c>
      <c r="B4967" s="332">
        <v>466.99714999999998</v>
      </c>
      <c r="C4967" t="s">
        <v>13420</v>
      </c>
    </row>
    <row r="4968" spans="1:3">
      <c r="A4968" s="345" t="s">
        <v>2865</v>
      </c>
      <c r="B4968" s="332">
        <v>487.08316000000002</v>
      </c>
      <c r="C4968" t="s">
        <v>19373</v>
      </c>
    </row>
    <row r="4969" spans="1:3">
      <c r="A4969" s="345" t="s">
        <v>7522</v>
      </c>
      <c r="B4969" s="332">
        <v>422.27837</v>
      </c>
      <c r="C4969" t="s">
        <v>13421</v>
      </c>
    </row>
    <row r="4970" spans="1:3">
      <c r="A4970" s="345" t="s">
        <v>2866</v>
      </c>
      <c r="B4970" s="332">
        <v>425.15152999999998</v>
      </c>
      <c r="C4970" t="s">
        <v>13422</v>
      </c>
    </row>
    <row r="4971" spans="1:3">
      <c r="A4971" s="345" t="s">
        <v>7523</v>
      </c>
      <c r="B4971" s="332">
        <v>455.45303999999999</v>
      </c>
      <c r="C4971" t="s">
        <v>13423</v>
      </c>
    </row>
    <row r="4972" spans="1:3">
      <c r="A4972" s="345" t="s">
        <v>7524</v>
      </c>
      <c r="B4972" s="332">
        <v>455.45303999999999</v>
      </c>
      <c r="C4972" t="s">
        <v>13424</v>
      </c>
    </row>
    <row r="4973" spans="1:3">
      <c r="A4973" s="345" t="s">
        <v>19374</v>
      </c>
      <c r="B4973" s="332">
        <v>593.92897000000005</v>
      </c>
      <c r="C4973" t="s">
        <v>19375</v>
      </c>
    </row>
    <row r="4974" spans="1:3">
      <c r="A4974" s="345" t="s">
        <v>2867</v>
      </c>
      <c r="B4974" s="332">
        <v>355.56720999999999</v>
      </c>
      <c r="C4974" t="s">
        <v>13425</v>
      </c>
    </row>
    <row r="4975" spans="1:3">
      <c r="A4975" s="345" t="s">
        <v>2868</v>
      </c>
      <c r="B4975" s="332">
        <v>370.38252</v>
      </c>
      <c r="C4975" t="s">
        <v>13426</v>
      </c>
    </row>
    <row r="4976" spans="1:3">
      <c r="A4976" s="345" t="s">
        <v>2869</v>
      </c>
      <c r="B4976" s="332">
        <v>388.16086999999999</v>
      </c>
      <c r="C4976" t="s">
        <v>13427</v>
      </c>
    </row>
    <row r="4977" spans="1:3">
      <c r="A4977" s="345" t="s">
        <v>2870</v>
      </c>
      <c r="B4977" s="332">
        <v>289.32558999999998</v>
      </c>
      <c r="C4977" t="s">
        <v>13428</v>
      </c>
    </row>
    <row r="4978" spans="1:3">
      <c r="A4978" s="345" t="s">
        <v>2871</v>
      </c>
      <c r="B4978" s="332">
        <v>283.15356000000003</v>
      </c>
      <c r="C4978" t="s">
        <v>19376</v>
      </c>
    </row>
    <row r="4979" spans="1:3">
      <c r="A4979" s="345" t="s">
        <v>2872</v>
      </c>
      <c r="B4979" s="332">
        <v>332.25416000000001</v>
      </c>
      <c r="C4979" t="s">
        <v>13429</v>
      </c>
    </row>
    <row r="4980" spans="1:3">
      <c r="A4980" s="345" t="s">
        <v>2873</v>
      </c>
      <c r="B4980" s="332">
        <v>332.25416000000001</v>
      </c>
      <c r="C4980" t="s">
        <v>13430</v>
      </c>
    </row>
    <row r="4981" spans="1:3">
      <c r="A4981" s="345" t="s">
        <v>2874</v>
      </c>
      <c r="B4981" s="332">
        <v>281.14612</v>
      </c>
      <c r="C4981" t="s">
        <v>13431</v>
      </c>
    </row>
    <row r="4982" spans="1:3">
      <c r="A4982" s="345" t="s">
        <v>2875</v>
      </c>
      <c r="B4982" s="332">
        <v>293.92514999999997</v>
      </c>
      <c r="C4982" t="s">
        <v>13432</v>
      </c>
    </row>
    <row r="4983" spans="1:3">
      <c r="A4983" s="345" t="s">
        <v>2876</v>
      </c>
      <c r="B4983" s="332">
        <v>321.52208999999999</v>
      </c>
      <c r="C4983" t="s">
        <v>13433</v>
      </c>
    </row>
    <row r="4984" spans="1:3">
      <c r="A4984" s="345" t="s">
        <v>2877</v>
      </c>
      <c r="B4984" s="332">
        <v>339.91984000000002</v>
      </c>
      <c r="C4984" t="s">
        <v>13434</v>
      </c>
    </row>
    <row r="4985" spans="1:3">
      <c r="A4985" s="345" t="s">
        <v>2878</v>
      </c>
      <c r="B4985" s="332">
        <v>339.91984000000002</v>
      </c>
      <c r="C4985" t="s">
        <v>13435</v>
      </c>
    </row>
    <row r="4986" spans="1:3">
      <c r="A4986" s="345" t="s">
        <v>2879</v>
      </c>
      <c r="B4986" s="332">
        <v>285.56882999999999</v>
      </c>
      <c r="C4986" t="s">
        <v>13436</v>
      </c>
    </row>
    <row r="4987" spans="1:3">
      <c r="A4987" s="345" t="s">
        <v>19377</v>
      </c>
      <c r="B4987" s="332">
        <v>293.92514999999997</v>
      </c>
      <c r="C4987" t="s">
        <v>19378</v>
      </c>
    </row>
    <row r="4988" spans="1:3">
      <c r="A4988" s="345" t="s">
        <v>19379</v>
      </c>
      <c r="B4988" s="332">
        <v>293.92514999999997</v>
      </c>
      <c r="C4988" t="s">
        <v>19380</v>
      </c>
    </row>
    <row r="4989" spans="1:3">
      <c r="A4989" s="345" t="s">
        <v>2880</v>
      </c>
      <c r="B4989" s="332">
        <v>285.56882999999999</v>
      </c>
      <c r="C4989" t="s">
        <v>13437</v>
      </c>
    </row>
    <row r="4990" spans="1:3">
      <c r="A4990" s="345" t="s">
        <v>19381</v>
      </c>
      <c r="B4990" s="332">
        <v>309.25650999999999</v>
      </c>
      <c r="C4990" t="s">
        <v>19382</v>
      </c>
    </row>
    <row r="4991" spans="1:3">
      <c r="A4991" s="345" t="s">
        <v>19383</v>
      </c>
      <c r="B4991" s="332">
        <v>338.38664999999997</v>
      </c>
      <c r="C4991" t="s">
        <v>19384</v>
      </c>
    </row>
    <row r="4992" spans="1:3">
      <c r="A4992" s="345" t="s">
        <v>19385</v>
      </c>
      <c r="B4992" s="332">
        <v>338.38664999999997</v>
      </c>
      <c r="C4992" t="s">
        <v>19386</v>
      </c>
    </row>
    <row r="4993" spans="1:3">
      <c r="A4993" s="345" t="s">
        <v>19387</v>
      </c>
      <c r="B4993" s="332">
        <v>361.38429000000002</v>
      </c>
      <c r="C4993" t="s">
        <v>19388</v>
      </c>
    </row>
    <row r="4994" spans="1:3">
      <c r="A4994" s="345" t="s">
        <v>19389</v>
      </c>
      <c r="B4994" s="332">
        <v>309.25650999999999</v>
      </c>
      <c r="C4994" t="s">
        <v>19390</v>
      </c>
    </row>
    <row r="4995" spans="1:3">
      <c r="A4995" s="345" t="s">
        <v>19391</v>
      </c>
      <c r="B4995" s="332">
        <v>338.38664999999997</v>
      </c>
      <c r="C4995" t="s">
        <v>19392</v>
      </c>
    </row>
    <row r="4996" spans="1:3">
      <c r="A4996" s="345" t="s">
        <v>19393</v>
      </c>
      <c r="B4996" s="332">
        <v>338.38664999999997</v>
      </c>
      <c r="C4996" t="s">
        <v>19394</v>
      </c>
    </row>
    <row r="4997" spans="1:3">
      <c r="A4997" s="345" t="s">
        <v>19395</v>
      </c>
      <c r="B4997" s="332">
        <v>361.38429000000002</v>
      </c>
      <c r="C4997" t="s">
        <v>19396</v>
      </c>
    </row>
    <row r="4998" spans="1:3">
      <c r="A4998" s="345" t="s">
        <v>2881</v>
      </c>
      <c r="B4998" s="332">
        <v>300.31049000000002</v>
      </c>
      <c r="C4998" t="s">
        <v>13438</v>
      </c>
    </row>
    <row r="4999" spans="1:3">
      <c r="A4999" s="345" t="s">
        <v>2882</v>
      </c>
      <c r="B4999" s="332">
        <v>304.65724</v>
      </c>
      <c r="C4999" t="s">
        <v>13439</v>
      </c>
    </row>
    <row r="5000" spans="1:3">
      <c r="A5000" s="345" t="s">
        <v>2883</v>
      </c>
      <c r="B5000" s="332">
        <v>295.88781</v>
      </c>
      <c r="C5000" t="s">
        <v>13440</v>
      </c>
    </row>
    <row r="5001" spans="1:3">
      <c r="A5001" s="345" t="s">
        <v>19397</v>
      </c>
      <c r="B5001" s="332">
        <v>49.962800000000001</v>
      </c>
      <c r="C5001" t="s">
        <v>19398</v>
      </c>
    </row>
    <row r="5002" spans="1:3">
      <c r="A5002" s="345" t="s">
        <v>19399</v>
      </c>
      <c r="B5002" s="332">
        <v>55.898229999999998</v>
      </c>
      <c r="C5002" t="s">
        <v>19400</v>
      </c>
    </row>
    <row r="5003" spans="1:3">
      <c r="A5003" s="345" t="s">
        <v>19401</v>
      </c>
      <c r="B5003" s="332">
        <v>58.908839999999998</v>
      </c>
      <c r="C5003" t="s">
        <v>19402</v>
      </c>
    </row>
    <row r="5004" spans="1:3">
      <c r="A5004" s="345" t="s">
        <v>19403</v>
      </c>
      <c r="B5004" s="332">
        <v>65.142579999999995</v>
      </c>
      <c r="C5004" t="s">
        <v>19404</v>
      </c>
    </row>
    <row r="5005" spans="1:3">
      <c r="A5005" s="345" t="s">
        <v>19405</v>
      </c>
      <c r="B5005" s="332">
        <v>6.19991</v>
      </c>
      <c r="C5005" t="s">
        <v>19406</v>
      </c>
    </row>
    <row r="5006" spans="1:3">
      <c r="A5006" s="345" t="s">
        <v>8260</v>
      </c>
      <c r="B5006" s="332">
        <v>0</v>
      </c>
      <c r="C5006" t="s">
        <v>13441</v>
      </c>
    </row>
    <row r="5007" spans="1:3">
      <c r="A5007" s="345" t="s">
        <v>8950</v>
      </c>
      <c r="B5007" s="332">
        <v>537.59713999999997</v>
      </c>
      <c r="C5007" t="s">
        <v>19407</v>
      </c>
    </row>
    <row r="5008" spans="1:3">
      <c r="A5008" s="345" t="s">
        <v>8951</v>
      </c>
      <c r="B5008" s="332">
        <v>537.59713999999997</v>
      </c>
      <c r="C5008" t="s">
        <v>19408</v>
      </c>
    </row>
    <row r="5009" spans="1:3">
      <c r="A5009" s="345" t="s">
        <v>8952</v>
      </c>
      <c r="B5009" s="332">
        <v>587.34537999999998</v>
      </c>
      <c r="C5009" t="s">
        <v>13442</v>
      </c>
    </row>
    <row r="5010" spans="1:3">
      <c r="A5010" s="345" t="s">
        <v>8953</v>
      </c>
      <c r="B5010" s="332">
        <v>587.34537999999998</v>
      </c>
      <c r="C5010" t="s">
        <v>13443</v>
      </c>
    </row>
    <row r="5011" spans="1:3">
      <c r="A5011" s="345" t="s">
        <v>8954</v>
      </c>
      <c r="B5011" s="332">
        <v>587.34537999999998</v>
      </c>
      <c r="C5011" t="s">
        <v>13444</v>
      </c>
    </row>
    <row r="5012" spans="1:3">
      <c r="A5012" s="345" t="s">
        <v>8955</v>
      </c>
      <c r="B5012" s="332">
        <v>587.34537999999998</v>
      </c>
      <c r="C5012" t="s">
        <v>13444</v>
      </c>
    </row>
    <row r="5013" spans="1:3">
      <c r="A5013" s="345" t="s">
        <v>9765</v>
      </c>
      <c r="B5013" s="332">
        <v>528.90648999999996</v>
      </c>
      <c r="C5013" t="s">
        <v>13445</v>
      </c>
    </row>
    <row r="5014" spans="1:3">
      <c r="A5014" s="345" t="s">
        <v>19409</v>
      </c>
      <c r="B5014" s="332">
        <v>57.139890000000001</v>
      </c>
      <c r="C5014" t="s">
        <v>19410</v>
      </c>
    </row>
    <row r="5015" spans="1:3">
      <c r="A5015" s="345" t="s">
        <v>19411</v>
      </c>
      <c r="B5015" s="332">
        <v>65.427059999999997</v>
      </c>
      <c r="C5015" t="s">
        <v>19412</v>
      </c>
    </row>
    <row r="5016" spans="1:3">
      <c r="A5016" s="345" t="s">
        <v>8956</v>
      </c>
      <c r="B5016" s="332">
        <v>587.89242000000002</v>
      </c>
      <c r="C5016" t="s">
        <v>13446</v>
      </c>
    </row>
    <row r="5017" spans="1:3">
      <c r="A5017" s="345" t="s">
        <v>9766</v>
      </c>
      <c r="B5017" s="332">
        <v>797.80663000000004</v>
      </c>
      <c r="C5017" t="s">
        <v>13447</v>
      </c>
    </row>
    <row r="5018" spans="1:3">
      <c r="A5018" s="345" t="s">
        <v>9767</v>
      </c>
      <c r="B5018" s="332">
        <v>483.36696000000001</v>
      </c>
      <c r="C5018" t="s">
        <v>13448</v>
      </c>
    </row>
    <row r="5019" spans="1:3">
      <c r="A5019" s="345" t="s">
        <v>8608</v>
      </c>
      <c r="B5019" s="332">
        <v>851.61824000000001</v>
      </c>
      <c r="C5019" t="s">
        <v>13449</v>
      </c>
    </row>
    <row r="5020" spans="1:3">
      <c r="A5020" s="345" t="s">
        <v>17255</v>
      </c>
      <c r="B5020" s="332">
        <v>573.80798000000004</v>
      </c>
      <c r="C5020" t="s">
        <v>17256</v>
      </c>
    </row>
    <row r="5021" spans="1:3">
      <c r="A5021" s="345" t="s">
        <v>17257</v>
      </c>
      <c r="B5021" s="332">
        <v>627.55231000000003</v>
      </c>
      <c r="C5021" t="s">
        <v>17258</v>
      </c>
    </row>
    <row r="5022" spans="1:3">
      <c r="A5022" s="345" t="s">
        <v>17259</v>
      </c>
      <c r="B5022" s="332">
        <v>573.80798000000004</v>
      </c>
      <c r="C5022" t="s">
        <v>17260</v>
      </c>
    </row>
    <row r="5023" spans="1:3">
      <c r="A5023" s="345" t="s">
        <v>17261</v>
      </c>
      <c r="B5023" s="332">
        <v>627.55231000000003</v>
      </c>
      <c r="C5023" t="s">
        <v>17262</v>
      </c>
    </row>
    <row r="5024" spans="1:3">
      <c r="A5024" s="345" t="s">
        <v>7199</v>
      </c>
      <c r="B5024" s="332">
        <v>177.19929999999999</v>
      </c>
      <c r="C5024" t="s">
        <v>13450</v>
      </c>
    </row>
    <row r="5025" spans="1:3">
      <c r="A5025" s="345" t="s">
        <v>7200</v>
      </c>
      <c r="B5025" s="332">
        <v>93.478800000000007</v>
      </c>
      <c r="C5025" t="s">
        <v>13451</v>
      </c>
    </row>
    <row r="5026" spans="1:3">
      <c r="A5026" s="345" t="s">
        <v>17716</v>
      </c>
      <c r="B5026" s="332">
        <v>131.16202999999999</v>
      </c>
      <c r="C5026" t="s">
        <v>17717</v>
      </c>
    </row>
    <row r="5027" spans="1:3">
      <c r="A5027" s="345" t="s">
        <v>7201</v>
      </c>
      <c r="B5027" s="332">
        <v>179.06984</v>
      </c>
      <c r="C5027" t="s">
        <v>13452</v>
      </c>
    </row>
    <row r="5028" spans="1:3">
      <c r="A5028" s="345" t="s">
        <v>7202</v>
      </c>
      <c r="B5028" s="332">
        <v>189.57131000000001</v>
      </c>
      <c r="C5028" t="s">
        <v>13453</v>
      </c>
    </row>
    <row r="5029" spans="1:3">
      <c r="A5029" s="345" t="s">
        <v>17718</v>
      </c>
      <c r="B5029" s="332">
        <v>131.29155</v>
      </c>
      <c r="C5029" t="s">
        <v>17719</v>
      </c>
    </row>
    <row r="5030" spans="1:3">
      <c r="A5030" s="345" t="s">
        <v>7203</v>
      </c>
      <c r="B5030" s="332">
        <v>88.245220000000003</v>
      </c>
      <c r="C5030" t="s">
        <v>13454</v>
      </c>
    </row>
    <row r="5031" spans="1:3">
      <c r="A5031" s="345" t="s">
        <v>7204</v>
      </c>
      <c r="B5031" s="332">
        <v>191.78056000000001</v>
      </c>
      <c r="C5031" t="s">
        <v>13455</v>
      </c>
    </row>
    <row r="5032" spans="1:3">
      <c r="A5032" s="345" t="s">
        <v>17720</v>
      </c>
      <c r="B5032" s="332">
        <v>132.94919999999999</v>
      </c>
      <c r="C5032" t="s">
        <v>17721</v>
      </c>
    </row>
    <row r="5033" spans="1:3">
      <c r="A5033" s="345" t="s">
        <v>7205</v>
      </c>
      <c r="B5033" s="332">
        <v>88.98142</v>
      </c>
      <c r="C5033" t="s">
        <v>13456</v>
      </c>
    </row>
    <row r="5034" spans="1:3">
      <c r="A5034" s="345" t="s">
        <v>7206</v>
      </c>
      <c r="B5034" s="332">
        <v>39.148800000000001</v>
      </c>
      <c r="C5034" t="s">
        <v>13457</v>
      </c>
    </row>
    <row r="5035" spans="1:3">
      <c r="A5035" s="345" t="s">
        <v>17722</v>
      </c>
      <c r="B5035" s="332">
        <v>65.063000000000002</v>
      </c>
      <c r="C5035" t="s">
        <v>17723</v>
      </c>
    </row>
    <row r="5036" spans="1:3">
      <c r="A5036" s="345" t="s">
        <v>7207</v>
      </c>
      <c r="B5036" s="332">
        <v>91.598519999999994</v>
      </c>
      <c r="C5036" t="s">
        <v>13458</v>
      </c>
    </row>
    <row r="5037" spans="1:3">
      <c r="A5037" s="345" t="s">
        <v>7208</v>
      </c>
      <c r="B5037" s="332">
        <v>103.73887000000001</v>
      </c>
      <c r="C5037" t="s">
        <v>13459</v>
      </c>
    </row>
    <row r="5038" spans="1:3">
      <c r="A5038" s="345" t="s">
        <v>17724</v>
      </c>
      <c r="B5038" s="332">
        <v>65.114800000000002</v>
      </c>
      <c r="C5038" t="s">
        <v>17725</v>
      </c>
    </row>
    <row r="5039" spans="1:3">
      <c r="A5039" s="345" t="s">
        <v>7209</v>
      </c>
      <c r="B5039" s="332">
        <v>34.169469999999997</v>
      </c>
      <c r="C5039" t="s">
        <v>13460</v>
      </c>
    </row>
    <row r="5040" spans="1:3">
      <c r="A5040" s="345" t="s">
        <v>7210</v>
      </c>
      <c r="B5040" s="332">
        <v>110.82471</v>
      </c>
      <c r="C5040" t="s">
        <v>13461</v>
      </c>
    </row>
    <row r="5041" spans="1:3">
      <c r="A5041" s="345" t="s">
        <v>17726</v>
      </c>
      <c r="B5041" s="332">
        <v>66.876059999999995</v>
      </c>
      <c r="C5041" t="s">
        <v>17727</v>
      </c>
    </row>
    <row r="5042" spans="1:3">
      <c r="A5042" s="345" t="s">
        <v>7211</v>
      </c>
      <c r="B5042" s="332">
        <v>64.463160000000002</v>
      </c>
      <c r="C5042" t="s">
        <v>13462</v>
      </c>
    </row>
    <row r="5043" spans="1:3">
      <c r="A5043" s="345" t="s">
        <v>7212</v>
      </c>
      <c r="B5043" s="332">
        <v>77.525220000000004</v>
      </c>
      <c r="C5043" t="s">
        <v>13463</v>
      </c>
    </row>
    <row r="5044" spans="1:3">
      <c r="A5044" s="345" t="s">
        <v>17728</v>
      </c>
      <c r="B5044" s="332">
        <v>55.401980000000002</v>
      </c>
      <c r="C5044" t="s">
        <v>17729</v>
      </c>
    </row>
    <row r="5045" spans="1:3">
      <c r="A5045" s="345" t="s">
        <v>7525</v>
      </c>
      <c r="B5045" s="332">
        <v>67.686319999999995</v>
      </c>
      <c r="C5045" t="s">
        <v>13464</v>
      </c>
    </row>
    <row r="5046" spans="1:3">
      <c r="A5046" s="345" t="s">
        <v>7526</v>
      </c>
      <c r="B5046" s="332">
        <v>77.525220000000004</v>
      </c>
      <c r="C5046" t="s">
        <v>13465</v>
      </c>
    </row>
    <row r="5047" spans="1:3">
      <c r="A5047" s="345" t="s">
        <v>17730</v>
      </c>
      <c r="B5047" s="332">
        <v>55.453780000000002</v>
      </c>
      <c r="C5047" t="s">
        <v>17731</v>
      </c>
    </row>
    <row r="5048" spans="1:3">
      <c r="A5048" s="345" t="s">
        <v>7527</v>
      </c>
      <c r="B5048" s="332">
        <v>70.216660000000005</v>
      </c>
      <c r="C5048" t="s">
        <v>13466</v>
      </c>
    </row>
    <row r="5049" spans="1:3">
      <c r="A5049" s="345" t="s">
        <v>7528</v>
      </c>
      <c r="B5049" s="332">
        <v>79.768119999999996</v>
      </c>
      <c r="C5049" t="s">
        <v>13467</v>
      </c>
    </row>
    <row r="5050" spans="1:3">
      <c r="A5050" s="345" t="s">
        <v>17732</v>
      </c>
      <c r="B5050" s="332">
        <v>57.215040000000002</v>
      </c>
      <c r="C5050" t="s">
        <v>17733</v>
      </c>
    </row>
    <row r="5051" spans="1:3">
      <c r="A5051" s="345" t="s">
        <v>7213</v>
      </c>
      <c r="B5051" s="332">
        <v>241.66246000000001</v>
      </c>
      <c r="C5051" t="s">
        <v>13468</v>
      </c>
    </row>
    <row r="5052" spans="1:3">
      <c r="A5052" s="345" t="s">
        <v>7529</v>
      </c>
      <c r="B5052" s="332">
        <v>246.75615999999999</v>
      </c>
      <c r="C5052" t="s">
        <v>13469</v>
      </c>
    </row>
    <row r="5053" spans="1:3">
      <c r="A5053" s="345" t="s">
        <v>7530</v>
      </c>
      <c r="B5053" s="332">
        <v>234.13605000000001</v>
      </c>
      <c r="C5053" t="s">
        <v>13470</v>
      </c>
    </row>
    <row r="5054" spans="1:3">
      <c r="A5054" s="345" t="s">
        <v>7214</v>
      </c>
      <c r="B5054" s="332">
        <v>266.18072000000001</v>
      </c>
      <c r="C5054" t="s">
        <v>13471</v>
      </c>
    </row>
    <row r="5055" spans="1:3">
      <c r="A5055" s="345" t="s">
        <v>7215</v>
      </c>
      <c r="B5055" s="332">
        <v>255.26664</v>
      </c>
      <c r="C5055" t="s">
        <v>13472</v>
      </c>
    </row>
    <row r="5056" spans="1:3">
      <c r="A5056" s="345" t="s">
        <v>19413</v>
      </c>
      <c r="B5056" s="332">
        <v>4.4098600000000001</v>
      </c>
      <c r="C5056" t="s">
        <v>19414</v>
      </c>
    </row>
    <row r="5057" spans="1:3">
      <c r="A5057" s="345" t="s">
        <v>19415</v>
      </c>
      <c r="B5057" s="332">
        <v>4.4098600000000001</v>
      </c>
      <c r="C5057" t="s">
        <v>19416</v>
      </c>
    </row>
    <row r="5058" spans="1:3">
      <c r="A5058" s="345" t="s">
        <v>7216</v>
      </c>
      <c r="B5058" s="332">
        <v>270.66836000000001</v>
      </c>
      <c r="C5058" t="s">
        <v>13473</v>
      </c>
    </row>
    <row r="5059" spans="1:3">
      <c r="A5059" s="345" t="s">
        <v>19417</v>
      </c>
      <c r="B5059" s="332">
        <v>1.8623700000000001</v>
      </c>
      <c r="C5059" t="s">
        <v>19418</v>
      </c>
    </row>
    <row r="5060" spans="1:3">
      <c r="A5060" s="345" t="s">
        <v>19419</v>
      </c>
      <c r="B5060" s="332">
        <v>7.4125899999999998</v>
      </c>
      <c r="C5060" t="s">
        <v>19420</v>
      </c>
    </row>
    <row r="5061" spans="1:3">
      <c r="A5061" s="345" t="s">
        <v>19421</v>
      </c>
      <c r="B5061" s="332">
        <v>5.4186300000000003</v>
      </c>
      <c r="C5061" t="s">
        <v>19422</v>
      </c>
    </row>
    <row r="5062" spans="1:3">
      <c r="A5062" s="345" t="s">
        <v>19423</v>
      </c>
      <c r="B5062" s="332">
        <v>3.8622200000000002</v>
      </c>
      <c r="C5062" t="s">
        <v>19424</v>
      </c>
    </row>
    <row r="5063" spans="1:3">
      <c r="A5063" s="345" t="s">
        <v>19425</v>
      </c>
      <c r="B5063" s="332">
        <v>3.8622200000000002</v>
      </c>
      <c r="C5063" t="s">
        <v>19426</v>
      </c>
    </row>
    <row r="5064" spans="1:3">
      <c r="A5064" s="345" t="s">
        <v>19427</v>
      </c>
      <c r="B5064" s="332">
        <v>3.8622200000000002</v>
      </c>
      <c r="C5064" t="s">
        <v>19428</v>
      </c>
    </row>
    <row r="5065" spans="1:3">
      <c r="A5065" s="345" t="s">
        <v>19429</v>
      </c>
      <c r="B5065" s="332">
        <v>6.1391999999999998</v>
      </c>
      <c r="C5065" t="s">
        <v>19424</v>
      </c>
    </row>
    <row r="5066" spans="1:3">
      <c r="A5066" s="345" t="s">
        <v>19430</v>
      </c>
      <c r="B5066" s="332">
        <v>6.1391999999999998</v>
      </c>
      <c r="C5066" t="s">
        <v>19431</v>
      </c>
    </row>
    <row r="5067" spans="1:3">
      <c r="A5067" s="345" t="s">
        <v>19432</v>
      </c>
      <c r="B5067" s="332">
        <v>6.2545000000000002</v>
      </c>
      <c r="C5067" t="s">
        <v>19428</v>
      </c>
    </row>
    <row r="5068" spans="1:3">
      <c r="A5068" s="345" t="s">
        <v>17734</v>
      </c>
      <c r="B5068" s="332">
        <v>196.22503</v>
      </c>
      <c r="C5068" t="s">
        <v>17735</v>
      </c>
    </row>
    <row r="5069" spans="1:3">
      <c r="A5069" s="345" t="s">
        <v>17736</v>
      </c>
      <c r="B5069" s="332">
        <v>196.40635</v>
      </c>
      <c r="C5069" t="s">
        <v>17737</v>
      </c>
    </row>
    <row r="5070" spans="1:3">
      <c r="A5070" s="345" t="s">
        <v>17738</v>
      </c>
      <c r="B5070" s="332">
        <v>199.82525999999999</v>
      </c>
      <c r="C5070" t="s">
        <v>17739</v>
      </c>
    </row>
    <row r="5071" spans="1:3">
      <c r="A5071" s="345" t="s">
        <v>7217</v>
      </c>
      <c r="B5071" s="332">
        <v>254.37764000000001</v>
      </c>
      <c r="C5071" t="s">
        <v>13474</v>
      </c>
    </row>
    <row r="5072" spans="1:3">
      <c r="A5072" s="345" t="s">
        <v>7531</v>
      </c>
      <c r="B5072" s="332">
        <v>267.09652999999997</v>
      </c>
      <c r="C5072" t="s">
        <v>13475</v>
      </c>
    </row>
    <row r="5073" spans="1:3">
      <c r="A5073" s="345" t="s">
        <v>7532</v>
      </c>
      <c r="B5073" s="332">
        <v>271.54867999999999</v>
      </c>
      <c r="C5073" t="s">
        <v>13476</v>
      </c>
    </row>
    <row r="5074" spans="1:3">
      <c r="A5074" s="345" t="s">
        <v>7218</v>
      </c>
      <c r="B5074" s="332">
        <v>280.29300999999998</v>
      </c>
      <c r="C5074" t="s">
        <v>13477</v>
      </c>
    </row>
    <row r="5075" spans="1:3">
      <c r="A5075" s="345" t="s">
        <v>7219</v>
      </c>
      <c r="B5075" s="332">
        <v>293.31018</v>
      </c>
      <c r="C5075" t="s">
        <v>13478</v>
      </c>
    </row>
    <row r="5076" spans="1:3">
      <c r="A5076" s="345" t="s">
        <v>7220</v>
      </c>
      <c r="B5076" s="332">
        <v>302.60527000000002</v>
      </c>
      <c r="C5076" t="s">
        <v>13479</v>
      </c>
    </row>
    <row r="5077" spans="1:3">
      <c r="A5077" s="345" t="s">
        <v>17740</v>
      </c>
      <c r="B5077" s="332">
        <v>186.56401</v>
      </c>
      <c r="C5077" t="s">
        <v>17741</v>
      </c>
    </row>
    <row r="5078" spans="1:3">
      <c r="A5078" s="345" t="s">
        <v>17742</v>
      </c>
      <c r="B5078" s="332">
        <v>186.74533</v>
      </c>
      <c r="C5078" t="s">
        <v>17743</v>
      </c>
    </row>
    <row r="5079" spans="1:3">
      <c r="A5079" s="345" t="s">
        <v>17744</v>
      </c>
      <c r="B5079" s="332">
        <v>190.16424000000001</v>
      </c>
      <c r="C5079" t="s">
        <v>17745</v>
      </c>
    </row>
    <row r="5080" spans="1:3">
      <c r="A5080" s="345" t="s">
        <v>17746</v>
      </c>
      <c r="B5080" s="332">
        <v>192.75434000000001</v>
      </c>
      <c r="C5080" t="s">
        <v>17747</v>
      </c>
    </row>
    <row r="5081" spans="1:3">
      <c r="A5081" s="345" t="s">
        <v>17748</v>
      </c>
      <c r="B5081" s="332">
        <v>117.71948999999999</v>
      </c>
      <c r="C5081" t="s">
        <v>19433</v>
      </c>
    </row>
    <row r="5082" spans="1:3">
      <c r="A5082" s="345" t="s">
        <v>17749</v>
      </c>
      <c r="B5082" s="332">
        <v>75.034850000000006</v>
      </c>
      <c r="C5082" t="s">
        <v>19434</v>
      </c>
    </row>
    <row r="5083" spans="1:3">
      <c r="A5083" s="345" t="s">
        <v>19435</v>
      </c>
      <c r="B5083" s="332">
        <v>225.55180999999999</v>
      </c>
      <c r="C5083" t="s">
        <v>19436</v>
      </c>
    </row>
    <row r="5084" spans="1:3">
      <c r="A5084" s="345" t="s">
        <v>2884</v>
      </c>
      <c r="B5084" s="332">
        <v>236.82939999999999</v>
      </c>
      <c r="C5084" t="s">
        <v>13480</v>
      </c>
    </row>
    <row r="5085" spans="1:3">
      <c r="A5085" s="345" t="s">
        <v>2885</v>
      </c>
      <c r="B5085" s="332">
        <v>0</v>
      </c>
      <c r="C5085" t="s">
        <v>13481</v>
      </c>
    </row>
    <row r="5086" spans="1:3">
      <c r="A5086" s="345" t="s">
        <v>2886</v>
      </c>
      <c r="B5086" s="332">
        <v>0</v>
      </c>
      <c r="C5086" t="s">
        <v>13482</v>
      </c>
    </row>
    <row r="5087" spans="1:3">
      <c r="A5087" s="345" t="s">
        <v>19437</v>
      </c>
      <c r="B5087" s="332">
        <v>239.92527000000001</v>
      </c>
      <c r="C5087" t="s">
        <v>19438</v>
      </c>
    </row>
    <row r="5088" spans="1:3">
      <c r="A5088" s="345" t="s">
        <v>2887</v>
      </c>
      <c r="B5088" s="332">
        <v>165.05887000000001</v>
      </c>
      <c r="C5088" t="s">
        <v>19439</v>
      </c>
    </row>
    <row r="5089" spans="1:3">
      <c r="A5089" s="345" t="s">
        <v>2888</v>
      </c>
      <c r="B5089" s="332">
        <v>0</v>
      </c>
      <c r="C5089" t="s">
        <v>13483</v>
      </c>
    </row>
    <row r="5090" spans="1:3">
      <c r="A5090" s="345" t="s">
        <v>7533</v>
      </c>
      <c r="B5090" s="332">
        <v>1.44113</v>
      </c>
      <c r="C5090" t="s">
        <v>19440</v>
      </c>
    </row>
    <row r="5091" spans="1:3">
      <c r="A5091" s="345" t="s">
        <v>7534</v>
      </c>
      <c r="B5091" s="332">
        <v>1.44113</v>
      </c>
      <c r="C5091" t="s">
        <v>19441</v>
      </c>
    </row>
    <row r="5092" spans="1:3">
      <c r="A5092" s="345" t="s">
        <v>7535</v>
      </c>
      <c r="B5092" s="332">
        <v>1.44113</v>
      </c>
      <c r="C5092" t="s">
        <v>19442</v>
      </c>
    </row>
    <row r="5093" spans="1:3">
      <c r="A5093" s="345" t="s">
        <v>7536</v>
      </c>
      <c r="B5093" s="332">
        <v>1.9368799999999999</v>
      </c>
      <c r="C5093" t="s">
        <v>13484</v>
      </c>
    </row>
    <row r="5094" spans="1:3">
      <c r="A5094" s="345" t="s">
        <v>19443</v>
      </c>
      <c r="B5094" s="332">
        <v>0</v>
      </c>
      <c r="C5094" t="s">
        <v>19444</v>
      </c>
    </row>
    <row r="5095" spans="1:3">
      <c r="A5095" s="345" t="s">
        <v>7807</v>
      </c>
      <c r="B5095" s="332">
        <v>6.7790600000000003</v>
      </c>
      <c r="C5095" t="s">
        <v>13485</v>
      </c>
    </row>
    <row r="5096" spans="1:3">
      <c r="A5096" s="345" t="s">
        <v>9193</v>
      </c>
      <c r="B5096" s="332">
        <v>6.8468499999999999</v>
      </c>
      <c r="C5096" t="s">
        <v>13486</v>
      </c>
    </row>
    <row r="5097" spans="1:3">
      <c r="A5097" s="345" t="s">
        <v>9912</v>
      </c>
      <c r="B5097" s="332">
        <v>8.9349799999999995</v>
      </c>
      <c r="C5097" t="s">
        <v>13487</v>
      </c>
    </row>
    <row r="5098" spans="1:3">
      <c r="A5098" s="345" t="s">
        <v>9913</v>
      </c>
      <c r="B5098" s="332">
        <v>10.462569999999999</v>
      </c>
      <c r="C5098" t="s">
        <v>13488</v>
      </c>
    </row>
    <row r="5099" spans="1:3">
      <c r="A5099" s="345" t="s">
        <v>8609</v>
      </c>
      <c r="B5099" s="332">
        <v>8.7764600000000002</v>
      </c>
      <c r="C5099" t="s">
        <v>13489</v>
      </c>
    </row>
    <row r="5100" spans="1:3">
      <c r="A5100" s="345" t="s">
        <v>9914</v>
      </c>
      <c r="B5100" s="332">
        <v>9.0584900000000008</v>
      </c>
      <c r="C5100" t="s">
        <v>13490</v>
      </c>
    </row>
    <row r="5101" spans="1:3">
      <c r="A5101" s="345" t="s">
        <v>17263</v>
      </c>
      <c r="B5101" s="332">
        <v>6.5138699999999998</v>
      </c>
      <c r="C5101" t="s">
        <v>17264</v>
      </c>
    </row>
    <row r="5102" spans="1:3">
      <c r="A5102" s="345" t="s">
        <v>19445</v>
      </c>
      <c r="B5102" s="332">
        <v>668.29282999999998</v>
      </c>
      <c r="C5102" t="s">
        <v>19446</v>
      </c>
    </row>
    <row r="5103" spans="1:3">
      <c r="A5103" s="345" t="s">
        <v>19447</v>
      </c>
      <c r="B5103" s="332">
        <v>329.52654999999999</v>
      </c>
      <c r="C5103" t="s">
        <v>19448</v>
      </c>
    </row>
    <row r="5104" spans="1:3">
      <c r="A5104" s="345" t="s">
        <v>19449</v>
      </c>
      <c r="B5104" s="332">
        <v>494.29023999999998</v>
      </c>
      <c r="C5104" t="s">
        <v>19450</v>
      </c>
    </row>
    <row r="5105" spans="1:3">
      <c r="A5105" s="345" t="s">
        <v>19451</v>
      </c>
      <c r="B5105" s="332">
        <v>0</v>
      </c>
      <c r="C5105" t="s">
        <v>19452</v>
      </c>
    </row>
    <row r="5106" spans="1:3">
      <c r="A5106" s="345" t="s">
        <v>9915</v>
      </c>
      <c r="B5106" s="332">
        <v>7.3840599999999998</v>
      </c>
      <c r="C5106" t="s">
        <v>13491</v>
      </c>
    </row>
    <row r="5107" spans="1:3">
      <c r="A5107" s="345" t="s">
        <v>19453</v>
      </c>
      <c r="B5107" s="332">
        <v>1124.84222</v>
      </c>
      <c r="C5107" t="s">
        <v>19454</v>
      </c>
    </row>
    <row r="5108" spans="1:3">
      <c r="A5108" s="345" t="s">
        <v>19455</v>
      </c>
      <c r="B5108" s="332">
        <v>2142.5569300000002</v>
      </c>
      <c r="C5108" t="s">
        <v>19456</v>
      </c>
    </row>
    <row r="5109" spans="1:3">
      <c r="A5109" s="345" t="s">
        <v>17265</v>
      </c>
      <c r="B5109" s="332">
        <v>0.38219999999999998</v>
      </c>
      <c r="C5109" t="s">
        <v>17266</v>
      </c>
    </row>
    <row r="5110" spans="1:3">
      <c r="A5110" s="345" t="s">
        <v>19457</v>
      </c>
      <c r="B5110" s="332">
        <v>104.83154</v>
      </c>
      <c r="C5110" t="s">
        <v>19458</v>
      </c>
    </row>
    <row r="5111" spans="1:3">
      <c r="A5111" s="345" t="s">
        <v>19459</v>
      </c>
      <c r="B5111" s="332">
        <v>3.8956400000000002</v>
      </c>
      <c r="C5111" t="s">
        <v>19460</v>
      </c>
    </row>
    <row r="5112" spans="1:3">
      <c r="A5112" s="345" t="s">
        <v>19461</v>
      </c>
      <c r="B5112" s="332">
        <v>3.8956400000000002</v>
      </c>
      <c r="C5112" t="s">
        <v>19462</v>
      </c>
    </row>
    <row r="5113" spans="1:3">
      <c r="A5113" s="345" t="s">
        <v>19463</v>
      </c>
      <c r="B5113" s="332">
        <v>4.0753599999999999</v>
      </c>
      <c r="C5113" t="s">
        <v>19464</v>
      </c>
    </row>
    <row r="5114" spans="1:3">
      <c r="A5114" s="345" t="s">
        <v>19465</v>
      </c>
      <c r="B5114" s="332">
        <v>4.2219699999999998</v>
      </c>
      <c r="C5114" t="s">
        <v>19466</v>
      </c>
    </row>
    <row r="5115" spans="1:3">
      <c r="A5115" s="345" t="s">
        <v>19467</v>
      </c>
      <c r="B5115" s="332">
        <v>3.9655499999999999</v>
      </c>
      <c r="C5115" t="s">
        <v>19468</v>
      </c>
    </row>
    <row r="5116" spans="1:3">
      <c r="A5116" s="345" t="s">
        <v>19469</v>
      </c>
      <c r="B5116" s="332">
        <v>4.3908500000000004</v>
      </c>
      <c r="C5116" t="s">
        <v>19470</v>
      </c>
    </row>
    <row r="5117" spans="1:3">
      <c r="A5117" s="345" t="s">
        <v>19471</v>
      </c>
      <c r="B5117" s="332">
        <v>4.0023400000000002</v>
      </c>
      <c r="C5117" t="s">
        <v>19472</v>
      </c>
    </row>
    <row r="5118" spans="1:3">
      <c r="A5118" s="345" t="s">
        <v>19473</v>
      </c>
      <c r="B5118" s="332">
        <v>0</v>
      </c>
      <c r="C5118" t="s">
        <v>19474</v>
      </c>
    </row>
    <row r="5119" spans="1:3">
      <c r="A5119" s="345" t="s">
        <v>2889</v>
      </c>
      <c r="B5119" s="332">
        <v>3.8956400000000002</v>
      </c>
      <c r="C5119" t="s">
        <v>13492</v>
      </c>
    </row>
    <row r="5120" spans="1:3">
      <c r="A5120" s="345" t="s">
        <v>2890</v>
      </c>
      <c r="B5120" s="332">
        <v>3.8956400000000002</v>
      </c>
      <c r="C5120" t="s">
        <v>13493</v>
      </c>
    </row>
    <row r="5121" spans="1:3">
      <c r="A5121" s="345" t="s">
        <v>19475</v>
      </c>
      <c r="B5121" s="332">
        <v>2.01824</v>
      </c>
      <c r="C5121" t="s">
        <v>19476</v>
      </c>
    </row>
    <row r="5122" spans="1:3">
      <c r="A5122" s="345" t="s">
        <v>17267</v>
      </c>
      <c r="B5122" s="332">
        <v>3.5082800000000001</v>
      </c>
      <c r="C5122" t="s">
        <v>17268</v>
      </c>
    </row>
    <row r="5123" spans="1:3">
      <c r="A5123" s="345" t="s">
        <v>17269</v>
      </c>
      <c r="B5123" s="332">
        <v>3.2635200000000002</v>
      </c>
      <c r="C5123" t="s">
        <v>17270</v>
      </c>
    </row>
    <row r="5124" spans="1:3">
      <c r="A5124" s="345" t="s">
        <v>2891</v>
      </c>
      <c r="B5124" s="332">
        <v>1.0318700000000001</v>
      </c>
      <c r="C5124" t="s">
        <v>13494</v>
      </c>
    </row>
    <row r="5125" spans="1:3">
      <c r="A5125" s="345" t="s">
        <v>2892</v>
      </c>
      <c r="B5125" s="332">
        <v>1.71936</v>
      </c>
      <c r="C5125" t="s">
        <v>13495</v>
      </c>
    </row>
    <row r="5126" spans="1:3">
      <c r="A5126" s="345" t="s">
        <v>2893</v>
      </c>
      <c r="B5126" s="332">
        <v>1.4967299999999999</v>
      </c>
      <c r="C5126" t="s">
        <v>13496</v>
      </c>
    </row>
    <row r="5127" spans="1:3">
      <c r="A5127" s="345" t="s">
        <v>2894</v>
      </c>
      <c r="B5127" s="332">
        <v>1.71936</v>
      </c>
      <c r="C5127" t="s">
        <v>13497</v>
      </c>
    </row>
    <row r="5128" spans="1:3">
      <c r="A5128" s="345" t="s">
        <v>2895</v>
      </c>
      <c r="B5128" s="332">
        <v>1.0318700000000001</v>
      </c>
      <c r="C5128" t="s">
        <v>13497</v>
      </c>
    </row>
    <row r="5129" spans="1:3">
      <c r="A5129" s="345" t="s">
        <v>2896</v>
      </c>
      <c r="B5129" s="332">
        <v>1.2504299999999999</v>
      </c>
      <c r="C5129" t="s">
        <v>13498</v>
      </c>
    </row>
    <row r="5130" spans="1:3">
      <c r="A5130" s="345" t="s">
        <v>2897</v>
      </c>
      <c r="B5130" s="332">
        <v>1.3753</v>
      </c>
      <c r="C5130" t="s">
        <v>13499</v>
      </c>
    </row>
    <row r="5131" spans="1:3">
      <c r="A5131" s="345" t="s">
        <v>2898</v>
      </c>
      <c r="B5131" s="332">
        <v>1.71936</v>
      </c>
      <c r="C5131" t="s">
        <v>13500</v>
      </c>
    </row>
    <row r="5132" spans="1:3">
      <c r="A5132" s="345" t="s">
        <v>19477</v>
      </c>
      <c r="B5132" s="332">
        <v>0</v>
      </c>
      <c r="C5132" t="s">
        <v>19478</v>
      </c>
    </row>
    <row r="5133" spans="1:3">
      <c r="A5133" s="345" t="s">
        <v>2899</v>
      </c>
      <c r="B5133" s="332">
        <v>3.3721299999999998</v>
      </c>
      <c r="C5133" t="s">
        <v>13501</v>
      </c>
    </row>
    <row r="5134" spans="1:3">
      <c r="A5134" s="345" t="s">
        <v>19479</v>
      </c>
      <c r="B5134" s="332">
        <v>0</v>
      </c>
      <c r="C5134" t="s">
        <v>19480</v>
      </c>
    </row>
    <row r="5135" spans="1:3">
      <c r="A5135" s="345" t="s">
        <v>2900</v>
      </c>
      <c r="B5135" s="332">
        <v>4.0288899999999996</v>
      </c>
      <c r="C5135" t="s">
        <v>13502</v>
      </c>
    </row>
    <row r="5136" spans="1:3">
      <c r="A5136" s="345" t="s">
        <v>2901</v>
      </c>
      <c r="B5136" s="332">
        <v>5.1437999999999997</v>
      </c>
      <c r="C5136" t="s">
        <v>13503</v>
      </c>
    </row>
    <row r="5137" spans="1:3">
      <c r="A5137" s="345" t="s">
        <v>2902</v>
      </c>
      <c r="B5137" s="332">
        <v>11.00225</v>
      </c>
      <c r="C5137" t="s">
        <v>13504</v>
      </c>
    </row>
    <row r="5138" spans="1:3">
      <c r="A5138" s="345" t="s">
        <v>19481</v>
      </c>
      <c r="B5138" s="332">
        <v>0</v>
      </c>
      <c r="C5138" t="s">
        <v>19482</v>
      </c>
    </row>
    <row r="5139" spans="1:3">
      <c r="A5139" s="345" t="s">
        <v>19483</v>
      </c>
      <c r="B5139" s="332">
        <v>0</v>
      </c>
      <c r="C5139" t="s">
        <v>13517</v>
      </c>
    </row>
    <row r="5140" spans="1:3">
      <c r="A5140" s="345" t="s">
        <v>2903</v>
      </c>
      <c r="B5140" s="332">
        <v>8.2222299999999997</v>
      </c>
      <c r="C5140" t="s">
        <v>19484</v>
      </c>
    </row>
    <row r="5141" spans="1:3">
      <c r="A5141" s="345" t="s">
        <v>2904</v>
      </c>
      <c r="B5141" s="332">
        <v>66.343500000000006</v>
      </c>
      <c r="C5141" t="s">
        <v>13505</v>
      </c>
    </row>
    <row r="5142" spans="1:3">
      <c r="A5142" s="345" t="s">
        <v>2905</v>
      </c>
      <c r="B5142" s="332">
        <v>87.611289999999997</v>
      </c>
      <c r="C5142" t="s">
        <v>13506</v>
      </c>
    </row>
    <row r="5143" spans="1:3">
      <c r="A5143" s="345" t="s">
        <v>2906</v>
      </c>
      <c r="B5143" s="332">
        <v>66.343500000000006</v>
      </c>
      <c r="C5143" t="s">
        <v>13507</v>
      </c>
    </row>
    <row r="5144" spans="1:3">
      <c r="A5144" s="345" t="s">
        <v>2907</v>
      </c>
      <c r="B5144" s="332">
        <v>87.611289999999997</v>
      </c>
      <c r="C5144" t="s">
        <v>13508</v>
      </c>
    </row>
    <row r="5145" spans="1:3">
      <c r="A5145" s="345" t="s">
        <v>2908</v>
      </c>
      <c r="B5145" s="332">
        <v>67.583969999999994</v>
      </c>
      <c r="C5145" t="s">
        <v>13509</v>
      </c>
    </row>
    <row r="5146" spans="1:3">
      <c r="A5146" s="345" t="s">
        <v>2909</v>
      </c>
      <c r="B5146" s="332">
        <v>73.87079</v>
      </c>
      <c r="C5146" t="s">
        <v>13510</v>
      </c>
    </row>
    <row r="5147" spans="1:3">
      <c r="A5147" s="345" t="s">
        <v>2910</v>
      </c>
      <c r="B5147" s="332">
        <v>70.72739</v>
      </c>
      <c r="C5147" t="s">
        <v>19485</v>
      </c>
    </row>
    <row r="5148" spans="1:3">
      <c r="A5148" s="345" t="s">
        <v>2911</v>
      </c>
      <c r="B5148" s="332">
        <v>67.583969999999994</v>
      </c>
      <c r="C5148" t="s">
        <v>13511</v>
      </c>
    </row>
    <row r="5149" spans="1:3">
      <c r="A5149" s="345" t="s">
        <v>2912</v>
      </c>
      <c r="B5149" s="332">
        <v>73.87079</v>
      </c>
      <c r="C5149" t="s">
        <v>13512</v>
      </c>
    </row>
    <row r="5150" spans="1:3">
      <c r="A5150" s="345" t="s">
        <v>2913</v>
      </c>
      <c r="B5150" s="332">
        <v>94.731930000000006</v>
      </c>
      <c r="C5150" t="s">
        <v>13505</v>
      </c>
    </row>
    <row r="5151" spans="1:3">
      <c r="A5151" s="345" t="s">
        <v>2914</v>
      </c>
      <c r="B5151" s="332">
        <v>102.47101000000001</v>
      </c>
      <c r="C5151" t="s">
        <v>13506</v>
      </c>
    </row>
    <row r="5152" spans="1:3">
      <c r="A5152" s="345" t="s">
        <v>2915</v>
      </c>
      <c r="B5152" s="332">
        <v>116.40246</v>
      </c>
      <c r="C5152" t="s">
        <v>13513</v>
      </c>
    </row>
    <row r="5153" spans="1:3">
      <c r="A5153" s="345" t="s">
        <v>2916</v>
      </c>
      <c r="B5153" s="332">
        <v>94.731930000000006</v>
      </c>
      <c r="C5153" t="s">
        <v>13507</v>
      </c>
    </row>
    <row r="5154" spans="1:3">
      <c r="A5154" s="345" t="s">
        <v>2917</v>
      </c>
      <c r="B5154" s="332">
        <v>84.857810000000001</v>
      </c>
      <c r="C5154" t="s">
        <v>13508</v>
      </c>
    </row>
    <row r="5155" spans="1:3">
      <c r="A5155" s="345" t="s">
        <v>2918</v>
      </c>
      <c r="B5155" s="332">
        <v>116.40246</v>
      </c>
      <c r="C5155" t="s">
        <v>13514</v>
      </c>
    </row>
    <row r="5156" spans="1:3">
      <c r="A5156" s="345" t="s">
        <v>2919</v>
      </c>
      <c r="B5156" s="332">
        <v>94.731930000000006</v>
      </c>
      <c r="C5156" t="s">
        <v>19486</v>
      </c>
    </row>
    <row r="5157" spans="1:3">
      <c r="A5157" s="345" t="s">
        <v>2920</v>
      </c>
      <c r="B5157" s="332">
        <v>86.444760000000002</v>
      </c>
      <c r="C5157" t="s">
        <v>13510</v>
      </c>
    </row>
    <row r="5158" spans="1:3">
      <c r="A5158" s="345" t="s">
        <v>2921</v>
      </c>
      <c r="B5158" s="332">
        <v>95.875</v>
      </c>
      <c r="C5158" t="s">
        <v>13515</v>
      </c>
    </row>
    <row r="5159" spans="1:3">
      <c r="A5159" s="345" t="s">
        <v>2922</v>
      </c>
      <c r="B5159" s="332">
        <v>94.731930000000006</v>
      </c>
      <c r="C5159" t="s">
        <v>13511</v>
      </c>
    </row>
    <row r="5160" spans="1:3">
      <c r="A5160" s="345" t="s">
        <v>2923</v>
      </c>
      <c r="B5160" s="332">
        <v>86.444760000000002</v>
      </c>
      <c r="C5160" t="s">
        <v>13508</v>
      </c>
    </row>
    <row r="5161" spans="1:3">
      <c r="A5161" s="345" t="s">
        <v>2924</v>
      </c>
      <c r="B5161" s="332">
        <v>95.875</v>
      </c>
      <c r="C5161" t="s">
        <v>13516</v>
      </c>
    </row>
    <row r="5162" spans="1:3">
      <c r="A5162" s="345" t="s">
        <v>2925</v>
      </c>
      <c r="B5162" s="332">
        <v>19.194019999999998</v>
      </c>
      <c r="C5162" t="s">
        <v>13517</v>
      </c>
    </row>
    <row r="5163" spans="1:3">
      <c r="A5163" s="345" t="s">
        <v>2926</v>
      </c>
      <c r="B5163" s="332">
        <v>20.638590000000001</v>
      </c>
      <c r="C5163" t="s">
        <v>13518</v>
      </c>
    </row>
    <row r="5164" spans="1:3">
      <c r="A5164" s="345" t="s">
        <v>2927</v>
      </c>
      <c r="B5164" s="332">
        <v>20.638590000000001</v>
      </c>
      <c r="C5164" t="s">
        <v>13519</v>
      </c>
    </row>
    <row r="5165" spans="1:3">
      <c r="A5165" s="345" t="s">
        <v>2928</v>
      </c>
      <c r="B5165" s="332">
        <v>20.638590000000001</v>
      </c>
      <c r="C5165" t="s">
        <v>13520</v>
      </c>
    </row>
    <row r="5166" spans="1:3">
      <c r="A5166" s="345" t="s">
        <v>2929</v>
      </c>
      <c r="B5166" s="332">
        <v>20.638590000000001</v>
      </c>
      <c r="C5166" t="s">
        <v>13521</v>
      </c>
    </row>
    <row r="5167" spans="1:3">
      <c r="A5167" s="345" t="s">
        <v>2930</v>
      </c>
      <c r="B5167" s="332">
        <v>20.638590000000001</v>
      </c>
      <c r="C5167" t="s">
        <v>13522</v>
      </c>
    </row>
    <row r="5168" spans="1:3">
      <c r="A5168" s="345" t="s">
        <v>8359</v>
      </c>
      <c r="B5168" s="332">
        <v>90.4221</v>
      </c>
      <c r="C5168" t="s">
        <v>13523</v>
      </c>
    </row>
    <row r="5169" spans="1:3">
      <c r="A5169" s="345" t="s">
        <v>7537</v>
      </c>
      <c r="B5169" s="332">
        <v>110.28549</v>
      </c>
      <c r="C5169" t="s">
        <v>13524</v>
      </c>
    </row>
    <row r="5170" spans="1:3">
      <c r="A5170" s="345" t="s">
        <v>9451</v>
      </c>
      <c r="B5170" s="332">
        <v>125.21559999999999</v>
      </c>
      <c r="C5170" t="s">
        <v>19487</v>
      </c>
    </row>
    <row r="5171" spans="1:3">
      <c r="A5171" s="345" t="s">
        <v>8360</v>
      </c>
      <c r="B5171" s="332">
        <v>90.4221</v>
      </c>
      <c r="C5171" t="s">
        <v>13525</v>
      </c>
    </row>
    <row r="5172" spans="1:3">
      <c r="A5172" s="345" t="s">
        <v>7538</v>
      </c>
      <c r="B5172" s="332">
        <v>109.22505</v>
      </c>
      <c r="C5172" t="s">
        <v>13526</v>
      </c>
    </row>
    <row r="5173" spans="1:3">
      <c r="A5173" s="345" t="s">
        <v>8361</v>
      </c>
      <c r="B5173" s="332">
        <v>92.195089999999993</v>
      </c>
      <c r="C5173" t="s">
        <v>13527</v>
      </c>
    </row>
    <row r="5174" spans="1:3">
      <c r="A5174" s="345" t="s">
        <v>7539</v>
      </c>
      <c r="B5174" s="332">
        <v>110.28549</v>
      </c>
      <c r="C5174" t="s">
        <v>13528</v>
      </c>
    </row>
    <row r="5175" spans="1:3">
      <c r="A5175" s="345" t="s">
        <v>17271</v>
      </c>
      <c r="B5175" s="332">
        <v>91.325050000000005</v>
      </c>
      <c r="C5175" t="s">
        <v>17272</v>
      </c>
    </row>
    <row r="5176" spans="1:3">
      <c r="A5176" s="345" t="s">
        <v>17273</v>
      </c>
      <c r="B5176" s="332">
        <v>93.066460000000006</v>
      </c>
      <c r="C5176" t="s">
        <v>17274</v>
      </c>
    </row>
    <row r="5177" spans="1:3">
      <c r="A5177" s="345" t="s">
        <v>8362</v>
      </c>
      <c r="B5177" s="332">
        <v>92.195089999999993</v>
      </c>
      <c r="C5177" t="s">
        <v>13529</v>
      </c>
    </row>
    <row r="5178" spans="1:3">
      <c r="A5178" s="345" t="s">
        <v>7540</v>
      </c>
      <c r="B5178" s="332">
        <v>110.28549</v>
      </c>
      <c r="C5178" t="s">
        <v>13530</v>
      </c>
    </row>
    <row r="5179" spans="1:3">
      <c r="A5179" s="345" t="s">
        <v>17275</v>
      </c>
      <c r="B5179" s="332">
        <v>91.325050000000005</v>
      </c>
      <c r="C5179" t="s">
        <v>17276</v>
      </c>
    </row>
    <row r="5180" spans="1:3">
      <c r="A5180" s="345" t="s">
        <v>17277</v>
      </c>
      <c r="B5180" s="332">
        <v>93.066460000000006</v>
      </c>
      <c r="C5180" t="s">
        <v>17278</v>
      </c>
    </row>
    <row r="5181" spans="1:3">
      <c r="A5181" s="345" t="s">
        <v>8484</v>
      </c>
      <c r="B5181" s="332">
        <v>100.13627</v>
      </c>
      <c r="C5181" t="s">
        <v>13531</v>
      </c>
    </row>
    <row r="5182" spans="1:3">
      <c r="A5182" s="345" t="s">
        <v>8485</v>
      </c>
      <c r="B5182" s="332">
        <v>100.13627</v>
      </c>
      <c r="C5182" t="s">
        <v>13532</v>
      </c>
    </row>
    <row r="5183" spans="1:3">
      <c r="A5183" s="345" t="s">
        <v>8957</v>
      </c>
      <c r="B5183" s="332">
        <v>100.13627</v>
      </c>
      <c r="C5183" t="s">
        <v>13533</v>
      </c>
    </row>
    <row r="5184" spans="1:3">
      <c r="A5184" s="345" t="s">
        <v>7808</v>
      </c>
      <c r="B5184" s="332">
        <v>109.31703</v>
      </c>
      <c r="C5184" t="s">
        <v>13534</v>
      </c>
    </row>
    <row r="5185" spans="1:3">
      <c r="A5185" s="345" t="s">
        <v>2931</v>
      </c>
      <c r="B5185" s="332">
        <v>0.73726000000000003</v>
      </c>
      <c r="C5185" t="s">
        <v>13535</v>
      </c>
    </row>
    <row r="5186" spans="1:3">
      <c r="A5186" s="345" t="s">
        <v>2932</v>
      </c>
      <c r="B5186" s="332">
        <v>0.73726000000000003</v>
      </c>
      <c r="C5186" t="s">
        <v>13536</v>
      </c>
    </row>
    <row r="5187" spans="1:3">
      <c r="A5187" s="345" t="s">
        <v>2933</v>
      </c>
      <c r="B5187" s="332">
        <v>0.58957999999999999</v>
      </c>
      <c r="C5187" t="s">
        <v>13537</v>
      </c>
    </row>
    <row r="5188" spans="1:3">
      <c r="A5188" s="345" t="s">
        <v>19488</v>
      </c>
      <c r="B5188" s="332">
        <v>5.0284000000000004</v>
      </c>
      <c r="C5188" t="s">
        <v>19489</v>
      </c>
    </row>
    <row r="5189" spans="1:3">
      <c r="A5189" s="345" t="s">
        <v>2934</v>
      </c>
      <c r="B5189" s="332">
        <v>4.0627700000000004</v>
      </c>
      <c r="C5189" t="s">
        <v>13538</v>
      </c>
    </row>
    <row r="5190" spans="1:3">
      <c r="A5190" s="345" t="s">
        <v>19490</v>
      </c>
      <c r="B5190" s="332">
        <v>4.7741400000000001</v>
      </c>
      <c r="C5190" t="s">
        <v>19491</v>
      </c>
    </row>
    <row r="5191" spans="1:3">
      <c r="A5191" s="345" t="s">
        <v>19492</v>
      </c>
      <c r="B5191" s="332">
        <v>5.6149199999999997</v>
      </c>
      <c r="C5191" t="s">
        <v>19493</v>
      </c>
    </row>
    <row r="5192" spans="1:3">
      <c r="A5192" s="345" t="s">
        <v>19494</v>
      </c>
      <c r="B5192" s="332">
        <v>15.479089999999999</v>
      </c>
      <c r="C5192" t="s">
        <v>19495</v>
      </c>
    </row>
    <row r="5193" spans="1:3">
      <c r="A5193" s="345" t="s">
        <v>2935</v>
      </c>
      <c r="B5193" s="332">
        <v>1.28803</v>
      </c>
      <c r="C5193" t="s">
        <v>19496</v>
      </c>
    </row>
    <row r="5194" spans="1:3">
      <c r="A5194" s="345" t="s">
        <v>2936</v>
      </c>
      <c r="B5194" s="332">
        <v>257.56743</v>
      </c>
      <c r="C5194" t="s">
        <v>13539</v>
      </c>
    </row>
    <row r="5195" spans="1:3">
      <c r="A5195" s="345" t="s">
        <v>2937</v>
      </c>
      <c r="B5195" s="332">
        <v>224.32714999999999</v>
      </c>
      <c r="C5195" t="s">
        <v>13540</v>
      </c>
    </row>
    <row r="5196" spans="1:3">
      <c r="A5196" s="345" t="s">
        <v>2938</v>
      </c>
      <c r="B5196" s="332">
        <v>212.32488000000001</v>
      </c>
      <c r="C5196" t="s">
        <v>13541</v>
      </c>
    </row>
    <row r="5197" spans="1:3">
      <c r="A5197" s="345" t="s">
        <v>19497</v>
      </c>
      <c r="B5197" s="332">
        <v>0</v>
      </c>
      <c r="C5197" t="s">
        <v>19498</v>
      </c>
    </row>
    <row r="5198" spans="1:3">
      <c r="A5198" s="345" t="s">
        <v>19499</v>
      </c>
      <c r="B5198" s="332">
        <v>576.85875999999996</v>
      </c>
      <c r="C5198" t="s">
        <v>19500</v>
      </c>
    </row>
    <row r="5199" spans="1:3">
      <c r="A5199" s="345" t="s">
        <v>19501</v>
      </c>
      <c r="B5199" s="332">
        <v>300.58013999999997</v>
      </c>
      <c r="C5199" t="s">
        <v>19502</v>
      </c>
    </row>
    <row r="5200" spans="1:3">
      <c r="A5200" s="345" t="s">
        <v>19503</v>
      </c>
      <c r="B5200" s="332">
        <v>206.65996999999999</v>
      </c>
      <c r="C5200" t="s">
        <v>19504</v>
      </c>
    </row>
    <row r="5201" spans="1:3">
      <c r="A5201" s="345" t="s">
        <v>2939</v>
      </c>
      <c r="B5201" s="332">
        <v>247.0213</v>
      </c>
      <c r="C5201" t="s">
        <v>19505</v>
      </c>
    </row>
    <row r="5202" spans="1:3">
      <c r="A5202" s="345" t="s">
        <v>19506</v>
      </c>
      <c r="B5202" s="332">
        <v>247.0213</v>
      </c>
      <c r="C5202" t="s">
        <v>19507</v>
      </c>
    </row>
    <row r="5203" spans="1:3">
      <c r="A5203" s="345" t="s">
        <v>2940</v>
      </c>
      <c r="B5203" s="332">
        <v>236.77742000000001</v>
      </c>
      <c r="C5203" t="s">
        <v>19508</v>
      </c>
    </row>
    <row r="5204" spans="1:3">
      <c r="A5204" s="345" t="s">
        <v>2941</v>
      </c>
      <c r="B5204" s="332">
        <v>236.21051</v>
      </c>
      <c r="C5204" t="s">
        <v>13542</v>
      </c>
    </row>
    <row r="5205" spans="1:3">
      <c r="A5205" s="345" t="s">
        <v>2942</v>
      </c>
      <c r="B5205" s="332">
        <v>8.7038499999999992</v>
      </c>
      <c r="C5205" t="s">
        <v>13543</v>
      </c>
    </row>
    <row r="5206" spans="1:3">
      <c r="A5206" s="345" t="s">
        <v>19509</v>
      </c>
      <c r="B5206" s="332">
        <v>8.3691300000000002</v>
      </c>
      <c r="C5206" t="s">
        <v>19510</v>
      </c>
    </row>
    <row r="5207" spans="1:3">
      <c r="A5207" s="345" t="s">
        <v>2943</v>
      </c>
      <c r="B5207" s="332">
        <v>6.4609500000000004</v>
      </c>
      <c r="C5207" t="s">
        <v>19511</v>
      </c>
    </row>
    <row r="5208" spans="1:3">
      <c r="A5208" s="345" t="s">
        <v>2944</v>
      </c>
      <c r="B5208" s="332">
        <v>6.4609500000000004</v>
      </c>
      <c r="C5208" t="s">
        <v>13544</v>
      </c>
    </row>
    <row r="5209" spans="1:3">
      <c r="A5209" s="345" t="s">
        <v>2945</v>
      </c>
      <c r="B5209" s="332">
        <v>6.4609500000000004</v>
      </c>
      <c r="C5209" t="s">
        <v>13545</v>
      </c>
    </row>
    <row r="5210" spans="1:3">
      <c r="A5210" s="345" t="s">
        <v>2946</v>
      </c>
      <c r="B5210" s="332">
        <v>6.4609500000000004</v>
      </c>
      <c r="C5210" t="s">
        <v>13546</v>
      </c>
    </row>
    <row r="5211" spans="1:3">
      <c r="A5211" s="345" t="s">
        <v>19512</v>
      </c>
      <c r="B5211" s="332">
        <v>23.098769999999998</v>
      </c>
      <c r="C5211" t="s">
        <v>19513</v>
      </c>
    </row>
    <row r="5212" spans="1:3">
      <c r="A5212" s="345" t="s">
        <v>7809</v>
      </c>
      <c r="B5212" s="332">
        <v>11.75957</v>
      </c>
      <c r="C5212" t="s">
        <v>13547</v>
      </c>
    </row>
    <row r="5213" spans="1:3">
      <c r="A5213" s="345" t="s">
        <v>2947</v>
      </c>
      <c r="B5213" s="332">
        <v>1.96757</v>
      </c>
      <c r="C5213" t="s">
        <v>13548</v>
      </c>
    </row>
    <row r="5214" spans="1:3">
      <c r="A5214" s="345" t="s">
        <v>19514</v>
      </c>
      <c r="B5214" s="332">
        <v>17.946729999999999</v>
      </c>
      <c r="C5214" t="s">
        <v>19515</v>
      </c>
    </row>
    <row r="5215" spans="1:3">
      <c r="A5215" s="345" t="s">
        <v>19516</v>
      </c>
      <c r="B5215" s="332">
        <v>19.081569999999999</v>
      </c>
      <c r="C5215" t="s">
        <v>19517</v>
      </c>
    </row>
    <row r="5216" spans="1:3">
      <c r="A5216" s="345" t="s">
        <v>19518</v>
      </c>
      <c r="B5216" s="332">
        <v>2.81081</v>
      </c>
      <c r="C5216" t="s">
        <v>19519</v>
      </c>
    </row>
    <row r="5217" spans="1:3">
      <c r="A5217" s="345" t="s">
        <v>19520</v>
      </c>
      <c r="B5217" s="332">
        <v>58.046349999999997</v>
      </c>
      <c r="C5217" t="s">
        <v>13543</v>
      </c>
    </row>
    <row r="5218" spans="1:3">
      <c r="A5218" s="345" t="s">
        <v>2948</v>
      </c>
      <c r="B5218" s="332">
        <v>64.274950000000004</v>
      </c>
      <c r="C5218" t="s">
        <v>13549</v>
      </c>
    </row>
    <row r="5219" spans="1:3">
      <c r="A5219" s="345" t="s">
        <v>2949</v>
      </c>
      <c r="B5219" s="332">
        <v>64.274950000000004</v>
      </c>
      <c r="C5219" t="s">
        <v>19521</v>
      </c>
    </row>
    <row r="5220" spans="1:3">
      <c r="A5220" s="345" t="s">
        <v>8610</v>
      </c>
      <c r="B5220" s="332">
        <v>63.755360000000003</v>
      </c>
      <c r="C5220" t="s">
        <v>13550</v>
      </c>
    </row>
    <row r="5221" spans="1:3">
      <c r="A5221" s="345" t="s">
        <v>2950</v>
      </c>
      <c r="B5221" s="332">
        <v>1.92879</v>
      </c>
      <c r="C5221" t="s">
        <v>19522</v>
      </c>
    </row>
    <row r="5222" spans="1:3">
      <c r="A5222" s="345" t="s">
        <v>2951</v>
      </c>
      <c r="B5222" s="332">
        <v>10.043010000000001</v>
      </c>
      <c r="C5222" t="s">
        <v>19523</v>
      </c>
    </row>
    <row r="5223" spans="1:3">
      <c r="A5223" s="345" t="s">
        <v>19524</v>
      </c>
      <c r="B5223" s="332">
        <v>19.751000000000001</v>
      </c>
      <c r="C5223" t="s">
        <v>19525</v>
      </c>
    </row>
    <row r="5224" spans="1:3">
      <c r="A5224" s="345" t="s">
        <v>19526</v>
      </c>
      <c r="B5224" s="332">
        <v>25.274750000000001</v>
      </c>
      <c r="C5224" t="s">
        <v>19527</v>
      </c>
    </row>
    <row r="5225" spans="1:3">
      <c r="A5225" s="345" t="s">
        <v>2952</v>
      </c>
      <c r="B5225" s="332">
        <v>15.74052</v>
      </c>
      <c r="C5225" t="s">
        <v>13551</v>
      </c>
    </row>
    <row r="5226" spans="1:3">
      <c r="A5226" s="345" t="s">
        <v>2953</v>
      </c>
      <c r="B5226" s="332">
        <v>17.19895</v>
      </c>
      <c r="C5226" t="s">
        <v>13552</v>
      </c>
    </row>
    <row r="5227" spans="1:3">
      <c r="A5227" s="345" t="s">
        <v>2954</v>
      </c>
      <c r="B5227" s="332">
        <v>17.60276</v>
      </c>
      <c r="C5227" t="s">
        <v>13553</v>
      </c>
    </row>
    <row r="5228" spans="1:3">
      <c r="A5228" s="345" t="s">
        <v>2955</v>
      </c>
      <c r="B5228" s="332">
        <v>19.081569999999999</v>
      </c>
      <c r="C5228" t="s">
        <v>13554</v>
      </c>
    </row>
    <row r="5229" spans="1:3">
      <c r="A5229" s="345" t="s">
        <v>2956</v>
      </c>
      <c r="B5229" s="332">
        <v>19.081569999999999</v>
      </c>
      <c r="C5229" t="s">
        <v>13555</v>
      </c>
    </row>
    <row r="5230" spans="1:3">
      <c r="A5230" s="345" t="s">
        <v>2957</v>
      </c>
      <c r="B5230" s="332">
        <v>3.6848299999999998</v>
      </c>
      <c r="C5230" t="s">
        <v>13556</v>
      </c>
    </row>
    <row r="5231" spans="1:3">
      <c r="A5231" s="345" t="s">
        <v>2958</v>
      </c>
      <c r="B5231" s="332">
        <v>3.68248</v>
      </c>
      <c r="C5231" t="s">
        <v>13557</v>
      </c>
    </row>
    <row r="5232" spans="1:3">
      <c r="A5232" s="345" t="s">
        <v>2959</v>
      </c>
      <c r="B5232" s="332">
        <v>19.488759999999999</v>
      </c>
      <c r="C5232" t="s">
        <v>13558</v>
      </c>
    </row>
    <row r="5233" spans="1:3">
      <c r="A5233" s="345" t="s">
        <v>2960</v>
      </c>
      <c r="B5233" s="332">
        <v>19.174489999999999</v>
      </c>
      <c r="C5233" t="s">
        <v>13559</v>
      </c>
    </row>
    <row r="5234" spans="1:3">
      <c r="A5234" s="345" t="s">
        <v>2961</v>
      </c>
      <c r="B5234" s="332">
        <v>0</v>
      </c>
      <c r="C5234" t="s">
        <v>13560</v>
      </c>
    </row>
    <row r="5235" spans="1:3">
      <c r="A5235" s="345" t="s">
        <v>2962</v>
      </c>
      <c r="B5235" s="332">
        <v>0</v>
      </c>
      <c r="C5235" t="s">
        <v>13561</v>
      </c>
    </row>
    <row r="5236" spans="1:3">
      <c r="A5236" s="345" t="s">
        <v>2963</v>
      </c>
      <c r="B5236" s="332">
        <v>0</v>
      </c>
      <c r="C5236" t="s">
        <v>13562</v>
      </c>
    </row>
    <row r="5237" spans="1:3">
      <c r="A5237" s="345" t="s">
        <v>2964</v>
      </c>
      <c r="B5237" s="332">
        <v>0</v>
      </c>
      <c r="C5237" t="s">
        <v>13563</v>
      </c>
    </row>
    <row r="5238" spans="1:3">
      <c r="A5238" s="345" t="s">
        <v>2965</v>
      </c>
      <c r="B5238" s="332">
        <v>0</v>
      </c>
      <c r="C5238" t="s">
        <v>13564</v>
      </c>
    </row>
    <row r="5239" spans="1:3">
      <c r="A5239" s="345" t="s">
        <v>2966</v>
      </c>
      <c r="B5239" s="332">
        <v>0</v>
      </c>
      <c r="C5239" t="s">
        <v>13565</v>
      </c>
    </row>
    <row r="5240" spans="1:3">
      <c r="A5240" s="345" t="s">
        <v>2967</v>
      </c>
      <c r="B5240" s="332">
        <v>19.081569999999999</v>
      </c>
      <c r="C5240" t="s">
        <v>13566</v>
      </c>
    </row>
    <row r="5241" spans="1:3">
      <c r="A5241" s="345" t="s">
        <v>8958</v>
      </c>
      <c r="B5241" s="332">
        <v>19.051680000000001</v>
      </c>
      <c r="C5241" t="s">
        <v>19528</v>
      </c>
    </row>
    <row r="5242" spans="1:3">
      <c r="A5242" s="345" t="s">
        <v>2968</v>
      </c>
      <c r="B5242" s="332">
        <v>29.459309999999999</v>
      </c>
      <c r="C5242" t="s">
        <v>19529</v>
      </c>
    </row>
    <row r="5243" spans="1:3">
      <c r="A5243" s="345" t="s">
        <v>19530</v>
      </c>
      <c r="B5243" s="332">
        <v>0.94113000000000002</v>
      </c>
      <c r="C5243" t="s">
        <v>19531</v>
      </c>
    </row>
    <row r="5244" spans="1:3">
      <c r="A5244" s="345" t="s">
        <v>19532</v>
      </c>
      <c r="B5244" s="332">
        <v>0</v>
      </c>
      <c r="C5244" t="s">
        <v>18841</v>
      </c>
    </row>
    <row r="5245" spans="1:3">
      <c r="A5245" s="345" t="s">
        <v>19533</v>
      </c>
      <c r="B5245" s="332">
        <v>0</v>
      </c>
      <c r="C5245" t="s">
        <v>18841</v>
      </c>
    </row>
    <row r="5246" spans="1:3">
      <c r="A5246" s="345" t="s">
        <v>2969</v>
      </c>
      <c r="B5246" s="332">
        <v>11.04715</v>
      </c>
      <c r="C5246" t="s">
        <v>13567</v>
      </c>
    </row>
    <row r="5247" spans="1:3">
      <c r="A5247" s="345" t="s">
        <v>2970</v>
      </c>
      <c r="B5247" s="332">
        <v>19.081569999999999</v>
      </c>
      <c r="C5247" t="s">
        <v>13568</v>
      </c>
    </row>
    <row r="5248" spans="1:3">
      <c r="A5248" s="345" t="s">
        <v>2971</v>
      </c>
      <c r="B5248" s="332">
        <v>19.081569999999999</v>
      </c>
      <c r="C5248" t="s">
        <v>13569</v>
      </c>
    </row>
    <row r="5249" spans="1:3">
      <c r="A5249" s="345" t="s">
        <v>2972</v>
      </c>
      <c r="B5249" s="332">
        <v>19.081569999999999</v>
      </c>
      <c r="C5249" t="s">
        <v>13570</v>
      </c>
    </row>
    <row r="5250" spans="1:3">
      <c r="A5250" s="345" t="s">
        <v>17279</v>
      </c>
      <c r="B5250" s="332">
        <v>26.289400000000001</v>
      </c>
      <c r="C5250" t="s">
        <v>17280</v>
      </c>
    </row>
    <row r="5251" spans="1:3">
      <c r="A5251" s="345" t="s">
        <v>2973</v>
      </c>
      <c r="B5251" s="332">
        <v>23.098769999999998</v>
      </c>
      <c r="C5251" t="s">
        <v>13571</v>
      </c>
    </row>
    <row r="5252" spans="1:3">
      <c r="A5252" s="345" t="s">
        <v>2974</v>
      </c>
      <c r="B5252" s="332">
        <v>23.098769999999998</v>
      </c>
      <c r="C5252" t="s">
        <v>13572</v>
      </c>
    </row>
    <row r="5253" spans="1:3">
      <c r="A5253" s="345" t="s">
        <v>2975</v>
      </c>
      <c r="B5253" s="332">
        <v>23.098769999999998</v>
      </c>
      <c r="C5253" t="s">
        <v>13573</v>
      </c>
    </row>
    <row r="5254" spans="1:3">
      <c r="A5254" s="345" t="s">
        <v>2976</v>
      </c>
      <c r="B5254" s="332">
        <v>24.772649999999999</v>
      </c>
      <c r="C5254" t="s">
        <v>13574</v>
      </c>
    </row>
    <row r="5255" spans="1:3">
      <c r="A5255" s="345" t="s">
        <v>2977</v>
      </c>
      <c r="B5255" s="332">
        <v>24.772649999999999</v>
      </c>
      <c r="C5255" t="s">
        <v>13575</v>
      </c>
    </row>
    <row r="5256" spans="1:3">
      <c r="A5256" s="345" t="s">
        <v>2978</v>
      </c>
      <c r="B5256" s="332">
        <v>24.772649999999999</v>
      </c>
      <c r="C5256" t="s">
        <v>13576</v>
      </c>
    </row>
    <row r="5257" spans="1:3">
      <c r="A5257" s="345" t="s">
        <v>2979</v>
      </c>
      <c r="B5257" s="332">
        <v>24.772649999999999</v>
      </c>
      <c r="C5257" t="s">
        <v>13577</v>
      </c>
    </row>
    <row r="5258" spans="1:3">
      <c r="A5258" s="345" t="s">
        <v>2980</v>
      </c>
      <c r="B5258" s="332">
        <v>24.772649999999999</v>
      </c>
      <c r="C5258" t="s">
        <v>13578</v>
      </c>
    </row>
    <row r="5259" spans="1:3">
      <c r="A5259" s="345" t="s">
        <v>2981</v>
      </c>
      <c r="B5259" s="332">
        <v>29.459309999999999</v>
      </c>
      <c r="C5259" t="s">
        <v>13579</v>
      </c>
    </row>
    <row r="5260" spans="1:3">
      <c r="A5260" s="345" t="s">
        <v>2982</v>
      </c>
      <c r="B5260" s="332">
        <v>29.459309999999999</v>
      </c>
      <c r="C5260" t="s">
        <v>13580</v>
      </c>
    </row>
    <row r="5261" spans="1:3">
      <c r="A5261" s="345" t="s">
        <v>2983</v>
      </c>
      <c r="B5261" s="332">
        <v>29.459309999999999</v>
      </c>
      <c r="C5261" t="s">
        <v>13581</v>
      </c>
    </row>
    <row r="5262" spans="1:3">
      <c r="A5262" s="345" t="s">
        <v>17281</v>
      </c>
      <c r="B5262" s="332">
        <v>20.69481</v>
      </c>
      <c r="C5262" t="s">
        <v>17282</v>
      </c>
    </row>
    <row r="5263" spans="1:3">
      <c r="A5263" s="345" t="s">
        <v>19534</v>
      </c>
      <c r="B5263" s="332">
        <v>30.2134</v>
      </c>
      <c r="C5263" t="s">
        <v>19535</v>
      </c>
    </row>
    <row r="5264" spans="1:3">
      <c r="A5264" s="345" t="s">
        <v>19536</v>
      </c>
      <c r="B5264" s="332">
        <v>13.46012</v>
      </c>
      <c r="C5264" t="s">
        <v>19537</v>
      </c>
    </row>
    <row r="5265" spans="1:3">
      <c r="A5265" s="345" t="s">
        <v>19538</v>
      </c>
      <c r="B5265" s="332">
        <v>2.7786400000000002</v>
      </c>
      <c r="C5265" t="s">
        <v>19539</v>
      </c>
    </row>
    <row r="5266" spans="1:3">
      <c r="A5266" s="345" t="s">
        <v>19540</v>
      </c>
      <c r="B5266" s="332">
        <v>4.4290599999999998</v>
      </c>
      <c r="C5266" t="s">
        <v>19541</v>
      </c>
    </row>
    <row r="5267" spans="1:3">
      <c r="A5267" s="345" t="s">
        <v>2984</v>
      </c>
      <c r="B5267" s="332">
        <v>18.160049999999998</v>
      </c>
      <c r="C5267" t="s">
        <v>19542</v>
      </c>
    </row>
    <row r="5268" spans="1:3">
      <c r="A5268" s="345" t="s">
        <v>17283</v>
      </c>
      <c r="B5268" s="332">
        <v>69.854669999999999</v>
      </c>
      <c r="C5268" t="s">
        <v>17284</v>
      </c>
    </row>
    <row r="5269" spans="1:3">
      <c r="A5269" s="345" t="s">
        <v>19543</v>
      </c>
      <c r="B5269" s="332">
        <v>3.2857699999999999</v>
      </c>
      <c r="C5269" t="s">
        <v>19544</v>
      </c>
    </row>
    <row r="5270" spans="1:3">
      <c r="A5270" s="345" t="s">
        <v>19545</v>
      </c>
      <c r="B5270" s="332">
        <v>1679.6020000000001</v>
      </c>
      <c r="C5270" t="s">
        <v>19546</v>
      </c>
    </row>
    <row r="5271" spans="1:3">
      <c r="A5271" s="345" t="s">
        <v>19547</v>
      </c>
      <c r="B5271" s="332">
        <v>349.32862999999998</v>
      </c>
      <c r="C5271" t="s">
        <v>19548</v>
      </c>
    </row>
    <row r="5272" spans="1:3">
      <c r="A5272" s="345" t="s">
        <v>7221</v>
      </c>
      <c r="B5272" s="332">
        <v>528.77746000000002</v>
      </c>
      <c r="C5272" t="s">
        <v>13582</v>
      </c>
    </row>
    <row r="5273" spans="1:3">
      <c r="A5273" s="345" t="s">
        <v>7222</v>
      </c>
      <c r="B5273" s="332">
        <v>887.93457999999998</v>
      </c>
      <c r="C5273" t="s">
        <v>13583</v>
      </c>
    </row>
    <row r="5274" spans="1:3">
      <c r="A5274" s="345" t="s">
        <v>19549</v>
      </c>
      <c r="B5274" s="332">
        <v>345.06288999999998</v>
      </c>
      <c r="C5274" t="s">
        <v>19550</v>
      </c>
    </row>
    <row r="5275" spans="1:3">
      <c r="A5275" s="345" t="s">
        <v>19551</v>
      </c>
      <c r="B5275" s="332">
        <v>2028.9306300000001</v>
      </c>
      <c r="C5275" t="s">
        <v>19552</v>
      </c>
    </row>
    <row r="5276" spans="1:3">
      <c r="A5276" s="345" t="s">
        <v>19553</v>
      </c>
      <c r="B5276" s="332">
        <v>64.944389999999999</v>
      </c>
      <c r="C5276" t="s">
        <v>19554</v>
      </c>
    </row>
    <row r="5277" spans="1:3">
      <c r="A5277" s="345" t="s">
        <v>19555</v>
      </c>
      <c r="B5277" s="332">
        <v>43.951419999999999</v>
      </c>
      <c r="C5277" t="s">
        <v>19556</v>
      </c>
    </row>
    <row r="5278" spans="1:3">
      <c r="A5278" s="345" t="s">
        <v>19557</v>
      </c>
      <c r="B5278" s="332">
        <v>9.5229800000000004</v>
      </c>
      <c r="C5278" t="s">
        <v>19558</v>
      </c>
    </row>
    <row r="5279" spans="1:3">
      <c r="A5279" s="345" t="s">
        <v>2985</v>
      </c>
      <c r="B5279" s="332">
        <v>96.40437</v>
      </c>
      <c r="C5279" t="s">
        <v>13584</v>
      </c>
    </row>
    <row r="5280" spans="1:3">
      <c r="A5280" s="345" t="s">
        <v>19559</v>
      </c>
      <c r="B5280" s="332">
        <v>0</v>
      </c>
      <c r="C5280" t="s">
        <v>19560</v>
      </c>
    </row>
    <row r="5281" spans="1:3">
      <c r="A5281" s="345" t="s">
        <v>19561</v>
      </c>
      <c r="B5281" s="332">
        <v>3198.3613700000001</v>
      </c>
      <c r="C5281" t="s">
        <v>19562</v>
      </c>
    </row>
    <row r="5282" spans="1:3">
      <c r="A5282" s="345" t="s">
        <v>19563</v>
      </c>
      <c r="B5282" s="332">
        <v>340.12139000000002</v>
      </c>
      <c r="C5282" t="s">
        <v>19564</v>
      </c>
    </row>
    <row r="5283" spans="1:3">
      <c r="A5283" s="345" t="s">
        <v>2986</v>
      </c>
      <c r="B5283" s="332">
        <v>1458.6616200000001</v>
      </c>
      <c r="C5283" t="s">
        <v>13585</v>
      </c>
    </row>
    <row r="5284" spans="1:3">
      <c r="A5284" s="345" t="s">
        <v>19565</v>
      </c>
      <c r="B5284" s="332">
        <v>640.95416999999998</v>
      </c>
      <c r="C5284" t="s">
        <v>19566</v>
      </c>
    </row>
    <row r="5285" spans="1:3">
      <c r="A5285" s="345" t="s">
        <v>19567</v>
      </c>
      <c r="B5285" s="332">
        <v>3381.1267400000002</v>
      </c>
      <c r="C5285" t="s">
        <v>19568</v>
      </c>
    </row>
    <row r="5286" spans="1:3">
      <c r="A5286" s="345" t="s">
        <v>19569</v>
      </c>
      <c r="B5286" s="332">
        <v>1682.19425</v>
      </c>
      <c r="C5286" t="s">
        <v>19570</v>
      </c>
    </row>
    <row r="5287" spans="1:3">
      <c r="A5287" s="345" t="s">
        <v>19571</v>
      </c>
      <c r="B5287" s="332">
        <v>1682.19425</v>
      </c>
      <c r="C5287" t="s">
        <v>19572</v>
      </c>
    </row>
    <row r="5288" spans="1:3">
      <c r="A5288" s="345" t="s">
        <v>2987</v>
      </c>
      <c r="B5288" s="332">
        <v>3050.4371599999999</v>
      </c>
      <c r="C5288" t="s">
        <v>13586</v>
      </c>
    </row>
    <row r="5289" spans="1:3">
      <c r="A5289" s="345" t="s">
        <v>19573</v>
      </c>
      <c r="B5289" s="332">
        <v>90.281369999999995</v>
      </c>
      <c r="C5289" t="s">
        <v>19574</v>
      </c>
    </row>
    <row r="5290" spans="1:3">
      <c r="A5290" s="345" t="s">
        <v>19575</v>
      </c>
      <c r="B5290" s="332">
        <v>157.339</v>
      </c>
      <c r="C5290" t="s">
        <v>19576</v>
      </c>
    </row>
    <row r="5291" spans="1:3">
      <c r="A5291" s="345" t="s">
        <v>19577</v>
      </c>
      <c r="B5291" s="332">
        <v>78.003910000000005</v>
      </c>
      <c r="C5291" t="s">
        <v>19578</v>
      </c>
    </row>
    <row r="5292" spans="1:3">
      <c r="A5292" s="345" t="s">
        <v>2988</v>
      </c>
      <c r="B5292" s="332">
        <v>189.28364999999999</v>
      </c>
      <c r="C5292" t="s">
        <v>19579</v>
      </c>
    </row>
    <row r="5293" spans="1:3">
      <c r="A5293" s="345" t="s">
        <v>2989</v>
      </c>
      <c r="B5293" s="332">
        <v>60.836469999999998</v>
      </c>
      <c r="C5293" t="s">
        <v>13587</v>
      </c>
    </row>
    <row r="5294" spans="1:3">
      <c r="A5294" s="345" t="s">
        <v>8959</v>
      </c>
      <c r="B5294" s="332">
        <v>68.914590000000004</v>
      </c>
      <c r="C5294" t="s">
        <v>13588</v>
      </c>
    </row>
    <row r="5295" spans="1:3">
      <c r="A5295" s="345" t="s">
        <v>2990</v>
      </c>
      <c r="B5295" s="332">
        <v>70.212389999999999</v>
      </c>
      <c r="C5295" t="s">
        <v>13589</v>
      </c>
    </row>
    <row r="5296" spans="1:3">
      <c r="A5296" s="345" t="s">
        <v>2991</v>
      </c>
      <c r="B5296" s="332">
        <v>77.257620000000003</v>
      </c>
      <c r="C5296" t="s">
        <v>13590</v>
      </c>
    </row>
    <row r="5297" spans="1:3">
      <c r="A5297" s="345" t="s">
        <v>2992</v>
      </c>
      <c r="B5297" s="332">
        <v>83.721509999999995</v>
      </c>
      <c r="C5297" t="s">
        <v>13591</v>
      </c>
    </row>
    <row r="5298" spans="1:3">
      <c r="A5298" s="345" t="s">
        <v>2993</v>
      </c>
      <c r="B5298" s="332">
        <v>43.126060000000003</v>
      </c>
      <c r="C5298" t="s">
        <v>13592</v>
      </c>
    </row>
    <row r="5299" spans="1:3">
      <c r="A5299" s="345" t="s">
        <v>2994</v>
      </c>
      <c r="B5299" s="332">
        <v>84.738960000000006</v>
      </c>
      <c r="C5299" t="s">
        <v>13593</v>
      </c>
    </row>
    <row r="5300" spans="1:3">
      <c r="A5300" s="345" t="s">
        <v>2995</v>
      </c>
      <c r="B5300" s="332">
        <v>220.93182999999999</v>
      </c>
      <c r="C5300" t="s">
        <v>13594</v>
      </c>
    </row>
    <row r="5301" spans="1:3">
      <c r="A5301" s="345" t="s">
        <v>2996</v>
      </c>
      <c r="B5301" s="332">
        <v>34.507660000000001</v>
      </c>
      <c r="C5301" t="s">
        <v>13595</v>
      </c>
    </row>
    <row r="5302" spans="1:3">
      <c r="A5302" s="345" t="s">
        <v>2997</v>
      </c>
      <c r="B5302" s="332">
        <v>121.61511</v>
      </c>
      <c r="C5302" t="s">
        <v>13596</v>
      </c>
    </row>
    <row r="5303" spans="1:3">
      <c r="A5303" s="345" t="s">
        <v>2998</v>
      </c>
      <c r="B5303" s="332">
        <v>391.02672000000001</v>
      </c>
      <c r="C5303" t="s">
        <v>13597</v>
      </c>
    </row>
    <row r="5304" spans="1:3">
      <c r="A5304" s="345" t="s">
        <v>2999</v>
      </c>
      <c r="B5304" s="332">
        <v>535.21357</v>
      </c>
      <c r="C5304" t="s">
        <v>13598</v>
      </c>
    </row>
    <row r="5305" spans="1:3">
      <c r="A5305" s="345">
        <v>917</v>
      </c>
      <c r="B5305" s="332">
        <v>0</v>
      </c>
      <c r="C5305" t="s">
        <v>19580</v>
      </c>
    </row>
    <row r="5306" spans="1:3">
      <c r="A5306" s="345" t="s">
        <v>19581</v>
      </c>
      <c r="B5306" s="332">
        <v>0</v>
      </c>
      <c r="C5306" t="s">
        <v>19582</v>
      </c>
    </row>
    <row r="5307" spans="1:3">
      <c r="A5307" s="345" t="s">
        <v>19583</v>
      </c>
      <c r="B5307" s="332">
        <v>0</v>
      </c>
      <c r="C5307" t="s">
        <v>19584</v>
      </c>
    </row>
    <row r="5308" spans="1:3">
      <c r="A5308" s="345" t="s">
        <v>3000</v>
      </c>
      <c r="B5308" s="332">
        <v>49.163939999999997</v>
      </c>
      <c r="C5308" t="s">
        <v>13599</v>
      </c>
    </row>
    <row r="5309" spans="1:3">
      <c r="A5309" s="345" t="s">
        <v>9452</v>
      </c>
      <c r="B5309" s="332">
        <v>22.77007</v>
      </c>
      <c r="C5309" t="s">
        <v>13600</v>
      </c>
    </row>
    <row r="5310" spans="1:3">
      <c r="A5310" s="345" t="s">
        <v>19585</v>
      </c>
      <c r="B5310" s="332">
        <v>0</v>
      </c>
      <c r="C5310" t="s">
        <v>19586</v>
      </c>
    </row>
    <row r="5311" spans="1:3">
      <c r="A5311" s="345" t="s">
        <v>3001</v>
      </c>
      <c r="B5311" s="332">
        <v>317.28120999999999</v>
      </c>
      <c r="C5311" t="s">
        <v>19587</v>
      </c>
    </row>
    <row r="5312" spans="1:3">
      <c r="A5312" s="345" t="s">
        <v>19588</v>
      </c>
      <c r="B5312" s="332">
        <v>0</v>
      </c>
      <c r="C5312" t="s">
        <v>19589</v>
      </c>
    </row>
    <row r="5313" spans="1:3">
      <c r="A5313" s="345" t="s">
        <v>3002</v>
      </c>
      <c r="B5313" s="332">
        <v>8.1559799999999996</v>
      </c>
      <c r="C5313" t="s">
        <v>6452</v>
      </c>
    </row>
    <row r="5314" spans="1:3">
      <c r="A5314" s="345" t="s">
        <v>19590</v>
      </c>
      <c r="B5314" s="332">
        <v>24.182089999999999</v>
      </c>
      <c r="C5314" t="s">
        <v>19591</v>
      </c>
    </row>
    <row r="5315" spans="1:3">
      <c r="A5315" s="345" t="s">
        <v>3003</v>
      </c>
      <c r="B5315" s="332">
        <v>70.915880000000001</v>
      </c>
      <c r="C5315" t="s">
        <v>13601</v>
      </c>
    </row>
    <row r="5316" spans="1:3">
      <c r="A5316" s="345" t="s">
        <v>3004</v>
      </c>
      <c r="B5316" s="332">
        <v>348.87455999999997</v>
      </c>
      <c r="C5316" t="s">
        <v>13602</v>
      </c>
    </row>
    <row r="5317" spans="1:3">
      <c r="A5317" s="345" t="s">
        <v>19592</v>
      </c>
      <c r="B5317" s="332">
        <v>0</v>
      </c>
      <c r="C5317" t="s">
        <v>19593</v>
      </c>
    </row>
    <row r="5318" spans="1:3">
      <c r="A5318" s="345" t="s">
        <v>19594</v>
      </c>
      <c r="B5318" s="332">
        <v>0</v>
      </c>
      <c r="C5318" t="s">
        <v>19595</v>
      </c>
    </row>
    <row r="5319" spans="1:3">
      <c r="A5319" s="345" t="s">
        <v>19596</v>
      </c>
      <c r="B5319" s="332">
        <v>0</v>
      </c>
      <c r="C5319" t="s">
        <v>19597</v>
      </c>
    </row>
    <row r="5320" spans="1:3">
      <c r="A5320" s="345">
        <v>921</v>
      </c>
      <c r="B5320" s="332">
        <v>0</v>
      </c>
      <c r="C5320" t="s">
        <v>19598</v>
      </c>
    </row>
    <row r="5321" spans="1:3">
      <c r="A5321" s="345" t="s">
        <v>3005</v>
      </c>
      <c r="B5321" s="332">
        <v>3.7766299999999999</v>
      </c>
      <c r="C5321" t="s">
        <v>13603</v>
      </c>
    </row>
    <row r="5322" spans="1:3">
      <c r="A5322" s="345" t="s">
        <v>3006</v>
      </c>
      <c r="B5322" s="332">
        <v>3.33629</v>
      </c>
      <c r="C5322" t="s">
        <v>13604</v>
      </c>
    </row>
    <row r="5323" spans="1:3">
      <c r="A5323" s="345" t="s">
        <v>3007</v>
      </c>
      <c r="B5323" s="332">
        <v>2.7266400000000002</v>
      </c>
      <c r="C5323" t="s">
        <v>13605</v>
      </c>
    </row>
    <row r="5324" spans="1:3">
      <c r="A5324" s="345" t="s">
        <v>9453</v>
      </c>
      <c r="B5324" s="332">
        <v>3.9187099999999999</v>
      </c>
      <c r="C5324" t="s">
        <v>13606</v>
      </c>
    </row>
    <row r="5325" spans="1:3">
      <c r="A5325" s="345" t="s">
        <v>3008</v>
      </c>
      <c r="B5325" s="332">
        <v>5.6708800000000004</v>
      </c>
      <c r="C5325" t="s">
        <v>13607</v>
      </c>
    </row>
    <row r="5326" spans="1:3">
      <c r="A5326" s="345" t="s">
        <v>3009</v>
      </c>
      <c r="B5326" s="332">
        <v>17.155709999999999</v>
      </c>
      <c r="C5326" t="s">
        <v>13608</v>
      </c>
    </row>
    <row r="5327" spans="1:3">
      <c r="A5327" s="345" t="s">
        <v>19599</v>
      </c>
      <c r="B5327" s="332">
        <v>0</v>
      </c>
      <c r="C5327" t="s">
        <v>19600</v>
      </c>
    </row>
    <row r="5328" spans="1:3">
      <c r="A5328" s="345" t="s">
        <v>3010</v>
      </c>
      <c r="B5328" s="332">
        <v>5.9685499999999996</v>
      </c>
      <c r="C5328" t="s">
        <v>13609</v>
      </c>
    </row>
    <row r="5329" spans="1:3">
      <c r="A5329" s="345" t="s">
        <v>3011</v>
      </c>
      <c r="B5329" s="332">
        <v>1.94835</v>
      </c>
      <c r="C5329" t="s">
        <v>13610</v>
      </c>
    </row>
    <row r="5330" spans="1:3">
      <c r="A5330" s="345" t="s">
        <v>3012</v>
      </c>
      <c r="B5330" s="332">
        <v>3.4209800000000001</v>
      </c>
      <c r="C5330" t="s">
        <v>13611</v>
      </c>
    </row>
    <row r="5331" spans="1:3">
      <c r="A5331" s="345" t="s">
        <v>9454</v>
      </c>
      <c r="B5331" s="332">
        <v>46.579189999999997</v>
      </c>
      <c r="C5331" t="s">
        <v>13612</v>
      </c>
    </row>
    <row r="5332" spans="1:3">
      <c r="A5332" s="345" t="s">
        <v>3013</v>
      </c>
      <c r="B5332" s="332">
        <v>5.6710399999999996</v>
      </c>
      <c r="C5332" t="s">
        <v>13613</v>
      </c>
    </row>
    <row r="5333" spans="1:3">
      <c r="A5333" s="345" t="s">
        <v>3014</v>
      </c>
      <c r="B5333" s="332">
        <v>19.405329999999999</v>
      </c>
      <c r="C5333" t="s">
        <v>13614</v>
      </c>
    </row>
    <row r="5334" spans="1:3">
      <c r="A5334" s="345" t="s">
        <v>3015</v>
      </c>
      <c r="B5334" s="332">
        <v>19.405329999999999</v>
      </c>
      <c r="C5334" t="s">
        <v>13615</v>
      </c>
    </row>
    <row r="5335" spans="1:3">
      <c r="A5335" s="345" t="s">
        <v>3016</v>
      </c>
      <c r="B5335" s="332">
        <v>10.323410000000001</v>
      </c>
      <c r="C5335" t="s">
        <v>13616</v>
      </c>
    </row>
    <row r="5336" spans="1:3">
      <c r="A5336" s="345" t="s">
        <v>3017</v>
      </c>
      <c r="B5336" s="332">
        <v>9.2191200000000002</v>
      </c>
      <c r="C5336" t="s">
        <v>13616</v>
      </c>
    </row>
    <row r="5337" spans="1:3">
      <c r="A5337" s="345" t="s">
        <v>3018</v>
      </c>
      <c r="B5337" s="332">
        <v>8.3510299999999997</v>
      </c>
      <c r="C5337" t="s">
        <v>13617</v>
      </c>
    </row>
    <row r="5338" spans="1:3">
      <c r="A5338" s="345" t="s">
        <v>3019</v>
      </c>
      <c r="B5338" s="332">
        <v>1.8579699999999999</v>
      </c>
      <c r="C5338" t="s">
        <v>13618</v>
      </c>
    </row>
    <row r="5339" spans="1:3">
      <c r="A5339" s="345" t="s">
        <v>3020</v>
      </c>
      <c r="B5339" s="332">
        <v>0.57249000000000005</v>
      </c>
      <c r="C5339" t="s">
        <v>13619</v>
      </c>
    </row>
    <row r="5340" spans="1:3">
      <c r="A5340" s="345" t="s">
        <v>3021</v>
      </c>
      <c r="B5340" s="332">
        <v>0.35792000000000002</v>
      </c>
      <c r="C5340" t="s">
        <v>13620</v>
      </c>
    </row>
    <row r="5341" spans="1:3">
      <c r="A5341" s="345" t="s">
        <v>3022</v>
      </c>
      <c r="B5341" s="332">
        <v>18.944949999999999</v>
      </c>
      <c r="C5341" t="s">
        <v>13621</v>
      </c>
    </row>
    <row r="5342" spans="1:3">
      <c r="A5342" s="345" t="s">
        <v>3023</v>
      </c>
      <c r="B5342" s="332">
        <v>16.935559999999999</v>
      </c>
      <c r="C5342" t="s">
        <v>13622</v>
      </c>
    </row>
    <row r="5343" spans="1:3">
      <c r="A5343" s="345" t="s">
        <v>3024</v>
      </c>
      <c r="B5343" s="332">
        <v>40.984050000000003</v>
      </c>
      <c r="C5343" t="s">
        <v>13623</v>
      </c>
    </row>
    <row r="5344" spans="1:3">
      <c r="A5344" s="345" t="s">
        <v>3025</v>
      </c>
      <c r="B5344" s="332">
        <v>20.20412</v>
      </c>
      <c r="C5344" t="s">
        <v>13624</v>
      </c>
    </row>
    <row r="5345" spans="1:3">
      <c r="A5345" s="345" t="s">
        <v>3026</v>
      </c>
      <c r="B5345" s="332">
        <v>22.443709999999999</v>
      </c>
      <c r="C5345" t="s">
        <v>13625</v>
      </c>
    </row>
    <row r="5346" spans="1:3">
      <c r="A5346" s="345" t="s">
        <v>9455</v>
      </c>
      <c r="B5346" s="332">
        <v>1.7218599999999999</v>
      </c>
      <c r="C5346" t="s">
        <v>13626</v>
      </c>
    </row>
    <row r="5347" spans="1:3">
      <c r="A5347" s="345" t="s">
        <v>3027</v>
      </c>
      <c r="B5347" s="332">
        <v>1.72228</v>
      </c>
      <c r="C5347" t="s">
        <v>13627</v>
      </c>
    </row>
    <row r="5348" spans="1:3">
      <c r="A5348" s="345" t="s">
        <v>9456</v>
      </c>
      <c r="B5348" s="332">
        <v>1.7218599999999999</v>
      </c>
      <c r="C5348" t="s">
        <v>13628</v>
      </c>
    </row>
    <row r="5349" spans="1:3">
      <c r="A5349" s="345" t="s">
        <v>9457</v>
      </c>
      <c r="B5349" s="332">
        <v>1.7218599999999999</v>
      </c>
      <c r="C5349" t="s">
        <v>13629</v>
      </c>
    </row>
    <row r="5350" spans="1:3">
      <c r="A5350" s="345" t="s">
        <v>8261</v>
      </c>
      <c r="B5350" s="332">
        <v>8.2150000000000001E-2</v>
      </c>
      <c r="C5350" t="s">
        <v>19601</v>
      </c>
    </row>
    <row r="5351" spans="1:3">
      <c r="A5351" s="345" t="s">
        <v>8262</v>
      </c>
      <c r="B5351" s="332">
        <v>7.8990000000000005E-2</v>
      </c>
      <c r="C5351" t="s">
        <v>19602</v>
      </c>
    </row>
    <row r="5352" spans="1:3">
      <c r="A5352" s="345" t="s">
        <v>6979</v>
      </c>
      <c r="B5352" s="332">
        <v>33.880000000000003</v>
      </c>
      <c r="C5352" t="s">
        <v>13630</v>
      </c>
    </row>
    <row r="5353" spans="1:3">
      <c r="A5353" s="345" t="s">
        <v>6980</v>
      </c>
      <c r="B5353" s="332">
        <v>6.3524900000000004</v>
      </c>
      <c r="C5353" t="s">
        <v>13631</v>
      </c>
    </row>
    <row r="5354" spans="1:3">
      <c r="A5354" s="345" t="s">
        <v>6981</v>
      </c>
      <c r="B5354" s="332">
        <v>14.78823</v>
      </c>
      <c r="C5354" t="s">
        <v>13632</v>
      </c>
    </row>
    <row r="5355" spans="1:3">
      <c r="A5355" s="345" t="s">
        <v>3028</v>
      </c>
      <c r="B5355" s="332">
        <v>41.484549999999999</v>
      </c>
      <c r="C5355" t="s">
        <v>19603</v>
      </c>
    </row>
    <row r="5356" spans="1:3">
      <c r="A5356" s="345" t="s">
        <v>3029</v>
      </c>
      <c r="B5356" s="332">
        <v>6.1306799999999999</v>
      </c>
      <c r="C5356" t="s">
        <v>19604</v>
      </c>
    </row>
    <row r="5357" spans="1:3">
      <c r="A5357" s="345" t="s">
        <v>3030</v>
      </c>
      <c r="B5357" s="332">
        <v>55.841239999999999</v>
      </c>
      <c r="C5357" t="s">
        <v>19605</v>
      </c>
    </row>
    <row r="5358" spans="1:3">
      <c r="A5358" s="345" t="s">
        <v>3031</v>
      </c>
      <c r="B5358" s="332">
        <v>9.5930900000000001</v>
      </c>
      <c r="C5358" t="s">
        <v>19606</v>
      </c>
    </row>
    <row r="5359" spans="1:3">
      <c r="A5359" s="345" t="s">
        <v>3032</v>
      </c>
      <c r="B5359" s="332">
        <v>42.169539999999998</v>
      </c>
      <c r="C5359" t="s">
        <v>19607</v>
      </c>
    </row>
    <row r="5360" spans="1:3">
      <c r="A5360" s="345" t="s">
        <v>3033</v>
      </c>
      <c r="B5360" s="332">
        <v>24.725919999999999</v>
      </c>
      <c r="C5360" t="s">
        <v>13633</v>
      </c>
    </row>
    <row r="5361" spans="1:3">
      <c r="A5361" s="345" t="s">
        <v>3034</v>
      </c>
      <c r="B5361" s="332">
        <v>19.674150000000001</v>
      </c>
      <c r="C5361" t="s">
        <v>13634</v>
      </c>
    </row>
    <row r="5362" spans="1:3">
      <c r="A5362" s="345" t="s">
        <v>3035</v>
      </c>
      <c r="B5362" s="332">
        <v>39.400620000000004</v>
      </c>
      <c r="C5362" t="s">
        <v>7008</v>
      </c>
    </row>
    <row r="5363" spans="1:3">
      <c r="A5363" s="345" t="s">
        <v>3036</v>
      </c>
      <c r="B5363" s="332">
        <v>15.873060000000001</v>
      </c>
      <c r="C5363" t="s">
        <v>13635</v>
      </c>
    </row>
    <row r="5364" spans="1:3">
      <c r="A5364" s="345" t="s">
        <v>3037</v>
      </c>
      <c r="B5364" s="332">
        <v>41.947719999999997</v>
      </c>
      <c r="C5364" t="s">
        <v>13636</v>
      </c>
    </row>
    <row r="5365" spans="1:3">
      <c r="A5365" s="345" t="s">
        <v>3038</v>
      </c>
      <c r="B5365" s="332">
        <v>19.565249999999999</v>
      </c>
      <c r="C5365" t="s">
        <v>13637</v>
      </c>
    </row>
    <row r="5366" spans="1:3">
      <c r="A5366" s="345" t="s">
        <v>3039</v>
      </c>
      <c r="B5366" s="332">
        <v>27.16628</v>
      </c>
      <c r="C5366" t="s">
        <v>13638</v>
      </c>
    </row>
    <row r="5367" spans="1:3">
      <c r="A5367" s="345" t="s">
        <v>3040</v>
      </c>
      <c r="B5367" s="332">
        <v>39.400620000000004</v>
      </c>
      <c r="C5367" t="s">
        <v>13639</v>
      </c>
    </row>
    <row r="5368" spans="1:3">
      <c r="A5368" s="345" t="s">
        <v>3041</v>
      </c>
      <c r="B5368" s="332">
        <v>15.873060000000001</v>
      </c>
      <c r="C5368" t="s">
        <v>13640</v>
      </c>
    </row>
    <row r="5369" spans="1:3">
      <c r="A5369" s="345" t="s">
        <v>3042</v>
      </c>
      <c r="B5369" s="332">
        <v>41.947719999999997</v>
      </c>
      <c r="C5369" t="s">
        <v>13641</v>
      </c>
    </row>
    <row r="5370" spans="1:3">
      <c r="A5370" s="345" t="s">
        <v>3043</v>
      </c>
      <c r="B5370" s="332">
        <v>19.565249999999999</v>
      </c>
      <c r="C5370" t="s">
        <v>13642</v>
      </c>
    </row>
    <row r="5371" spans="1:3">
      <c r="A5371" s="345" t="s">
        <v>3044</v>
      </c>
      <c r="B5371" s="332">
        <v>19.674150000000001</v>
      </c>
      <c r="C5371" t="s">
        <v>13643</v>
      </c>
    </row>
    <row r="5372" spans="1:3">
      <c r="A5372" s="345" t="s">
        <v>3045</v>
      </c>
      <c r="B5372" s="332">
        <v>39.400620000000004</v>
      </c>
      <c r="C5372" t="s">
        <v>13644</v>
      </c>
    </row>
    <row r="5373" spans="1:3">
      <c r="A5373" s="345" t="s">
        <v>3046</v>
      </c>
      <c r="B5373" s="332">
        <v>15.873060000000001</v>
      </c>
      <c r="C5373" t="s">
        <v>13645</v>
      </c>
    </row>
    <row r="5374" spans="1:3">
      <c r="A5374" s="345" t="s">
        <v>3047</v>
      </c>
      <c r="B5374" s="332">
        <v>19.674150000000001</v>
      </c>
      <c r="C5374" t="s">
        <v>13646</v>
      </c>
    </row>
    <row r="5375" spans="1:3">
      <c r="A5375" s="345" t="s">
        <v>3048</v>
      </c>
      <c r="B5375" s="332">
        <v>39.400620000000004</v>
      </c>
      <c r="C5375" t="s">
        <v>13647</v>
      </c>
    </row>
    <row r="5376" spans="1:3">
      <c r="A5376" s="345" t="s">
        <v>3049</v>
      </c>
      <c r="B5376" s="332">
        <v>15.873060000000001</v>
      </c>
      <c r="C5376" t="s">
        <v>13648</v>
      </c>
    </row>
    <row r="5377" spans="1:3">
      <c r="A5377" s="345" t="s">
        <v>6888</v>
      </c>
      <c r="B5377" s="332">
        <v>64.164389999999997</v>
      </c>
      <c r="C5377" t="s">
        <v>13649</v>
      </c>
    </row>
    <row r="5378" spans="1:3">
      <c r="A5378" s="345" t="s">
        <v>8462</v>
      </c>
      <c r="B5378" s="332">
        <v>23.290489999999998</v>
      </c>
      <c r="C5378" t="s">
        <v>19608</v>
      </c>
    </row>
    <row r="5379" spans="1:3">
      <c r="A5379" s="345" t="s">
        <v>8463</v>
      </c>
      <c r="B5379" s="332">
        <v>23.290489999999998</v>
      </c>
      <c r="C5379" t="s">
        <v>19609</v>
      </c>
    </row>
    <row r="5380" spans="1:3">
      <c r="A5380" s="345" t="s">
        <v>8464</v>
      </c>
      <c r="B5380" s="332">
        <v>23.290489999999998</v>
      </c>
      <c r="C5380" t="s">
        <v>19610</v>
      </c>
    </row>
    <row r="5381" spans="1:3">
      <c r="A5381" s="345" t="s">
        <v>8465</v>
      </c>
      <c r="B5381" s="332">
        <v>23.290489999999998</v>
      </c>
      <c r="C5381" t="s">
        <v>19611</v>
      </c>
    </row>
    <row r="5382" spans="1:3">
      <c r="A5382" s="345" t="s">
        <v>8466</v>
      </c>
      <c r="B5382" s="332">
        <v>15.17597</v>
      </c>
      <c r="C5382" t="s">
        <v>19612</v>
      </c>
    </row>
    <row r="5383" spans="1:3">
      <c r="A5383" s="345" t="s">
        <v>8467</v>
      </c>
      <c r="B5383" s="332">
        <v>127.01496</v>
      </c>
      <c r="C5383" t="s">
        <v>19613</v>
      </c>
    </row>
    <row r="5384" spans="1:3">
      <c r="A5384" s="345" t="s">
        <v>8468</v>
      </c>
      <c r="B5384" s="332">
        <v>148.64818</v>
      </c>
      <c r="C5384" t="s">
        <v>19614</v>
      </c>
    </row>
    <row r="5385" spans="1:3">
      <c r="A5385" s="345" t="s">
        <v>17481</v>
      </c>
      <c r="B5385" s="332">
        <v>25.337129999999998</v>
      </c>
      <c r="C5385" t="s">
        <v>17482</v>
      </c>
    </row>
    <row r="5386" spans="1:3">
      <c r="A5386" s="345" t="s">
        <v>3050</v>
      </c>
      <c r="B5386" s="332">
        <v>107.45878999999999</v>
      </c>
      <c r="C5386" t="s">
        <v>13650</v>
      </c>
    </row>
    <row r="5387" spans="1:3">
      <c r="A5387" s="345" t="s">
        <v>3051</v>
      </c>
      <c r="B5387" s="332">
        <v>172.69664</v>
      </c>
      <c r="C5387" t="s">
        <v>13651</v>
      </c>
    </row>
    <row r="5388" spans="1:3">
      <c r="A5388" s="345" t="s">
        <v>3052</v>
      </c>
      <c r="B5388" s="332">
        <v>95.674859999999995</v>
      </c>
      <c r="C5388" t="s">
        <v>13652</v>
      </c>
    </row>
    <row r="5389" spans="1:3">
      <c r="A5389" s="345" t="s">
        <v>3053</v>
      </c>
      <c r="B5389" s="332">
        <v>286.62198999999998</v>
      </c>
      <c r="C5389" t="s">
        <v>13653</v>
      </c>
    </row>
    <row r="5390" spans="1:3">
      <c r="A5390" s="345" t="s">
        <v>3054</v>
      </c>
      <c r="B5390" s="332">
        <v>286.62198999999998</v>
      </c>
      <c r="C5390" t="s">
        <v>13654</v>
      </c>
    </row>
    <row r="5391" spans="1:3">
      <c r="A5391" s="345" t="s">
        <v>3055</v>
      </c>
      <c r="B5391" s="332">
        <v>107.45878999999999</v>
      </c>
      <c r="C5391" t="s">
        <v>13655</v>
      </c>
    </row>
    <row r="5392" spans="1:3">
      <c r="A5392" s="345" t="s">
        <v>3056</v>
      </c>
      <c r="B5392" s="332">
        <v>172.69664</v>
      </c>
      <c r="C5392" t="s">
        <v>13656</v>
      </c>
    </row>
    <row r="5393" spans="1:3">
      <c r="A5393" s="345" t="s">
        <v>3057</v>
      </c>
      <c r="B5393" s="332">
        <v>95.674859999999995</v>
      </c>
      <c r="C5393" t="s">
        <v>13657</v>
      </c>
    </row>
    <row r="5394" spans="1:3">
      <c r="A5394" s="345" t="s">
        <v>3058</v>
      </c>
      <c r="B5394" s="332">
        <v>120.89503999999999</v>
      </c>
      <c r="C5394" t="s">
        <v>13658</v>
      </c>
    </row>
    <row r="5395" spans="1:3">
      <c r="A5395" s="345" t="s">
        <v>3059</v>
      </c>
      <c r="B5395" s="332">
        <v>184.24555000000001</v>
      </c>
      <c r="C5395" t="s">
        <v>13659</v>
      </c>
    </row>
    <row r="5396" spans="1:3">
      <c r="A5396" s="345" t="s">
        <v>3060</v>
      </c>
      <c r="B5396" s="332">
        <v>108.58656999999999</v>
      </c>
      <c r="C5396" t="s">
        <v>13660</v>
      </c>
    </row>
    <row r="5397" spans="1:3">
      <c r="A5397" s="345" t="s">
        <v>3061</v>
      </c>
      <c r="B5397" s="332">
        <v>116.59558</v>
      </c>
      <c r="C5397" t="s">
        <v>13661</v>
      </c>
    </row>
    <row r="5398" spans="1:3">
      <c r="A5398" s="345" t="s">
        <v>3062</v>
      </c>
      <c r="B5398" s="332">
        <v>184.24555000000001</v>
      </c>
      <c r="C5398" t="s">
        <v>13662</v>
      </c>
    </row>
    <row r="5399" spans="1:3">
      <c r="A5399" s="345" t="s">
        <v>3063</v>
      </c>
      <c r="B5399" s="332">
        <v>105.42384</v>
      </c>
      <c r="C5399" t="s">
        <v>13663</v>
      </c>
    </row>
    <row r="5400" spans="1:3">
      <c r="A5400" s="345" t="s">
        <v>17285</v>
      </c>
      <c r="B5400" s="332">
        <v>187.54825</v>
      </c>
      <c r="C5400" t="s">
        <v>17286</v>
      </c>
    </row>
    <row r="5401" spans="1:3">
      <c r="A5401" s="345" t="s">
        <v>17287</v>
      </c>
      <c r="B5401" s="332">
        <v>169.29461000000001</v>
      </c>
      <c r="C5401" t="s">
        <v>17288</v>
      </c>
    </row>
    <row r="5402" spans="1:3">
      <c r="A5402" s="345" t="s">
        <v>8486</v>
      </c>
      <c r="B5402" s="332">
        <v>112.35008000000001</v>
      </c>
      <c r="C5402" t="s">
        <v>13664</v>
      </c>
    </row>
    <row r="5403" spans="1:3">
      <c r="A5403" s="345" t="s">
        <v>17750</v>
      </c>
      <c r="B5403" s="332">
        <v>311.45186000000001</v>
      </c>
      <c r="C5403" t="s">
        <v>17751</v>
      </c>
    </row>
    <row r="5404" spans="1:3">
      <c r="A5404" s="345" t="s">
        <v>8487</v>
      </c>
      <c r="B5404" s="332">
        <v>125.26255999999999</v>
      </c>
      <c r="C5404" t="s">
        <v>13665</v>
      </c>
    </row>
    <row r="5405" spans="1:3">
      <c r="A5405" s="345" t="s">
        <v>17752</v>
      </c>
      <c r="B5405" s="332">
        <v>91.851900000000001</v>
      </c>
      <c r="C5405" t="s">
        <v>17753</v>
      </c>
    </row>
    <row r="5406" spans="1:3">
      <c r="A5406" s="345" t="s">
        <v>8407</v>
      </c>
      <c r="B5406" s="332">
        <v>202.73741999999999</v>
      </c>
      <c r="C5406" t="s">
        <v>13666</v>
      </c>
    </row>
    <row r="5407" spans="1:3">
      <c r="A5407" s="345" t="s">
        <v>8408</v>
      </c>
      <c r="B5407" s="332">
        <v>123.6485</v>
      </c>
      <c r="C5407" t="s">
        <v>13667</v>
      </c>
    </row>
    <row r="5408" spans="1:3">
      <c r="A5408" s="345" t="s">
        <v>8406</v>
      </c>
      <c r="B5408" s="332">
        <v>109.12197</v>
      </c>
      <c r="C5408" t="s">
        <v>13668</v>
      </c>
    </row>
    <row r="5409" spans="1:3">
      <c r="A5409" s="345" t="s">
        <v>19615</v>
      </c>
      <c r="B5409" s="332">
        <v>115.90643</v>
      </c>
      <c r="C5409" t="s">
        <v>19616</v>
      </c>
    </row>
    <row r="5410" spans="1:3">
      <c r="A5410" s="345" t="s">
        <v>3064</v>
      </c>
      <c r="B5410" s="332">
        <v>102.76430999999999</v>
      </c>
      <c r="C5410" t="s">
        <v>13669</v>
      </c>
    </row>
    <row r="5411" spans="1:3">
      <c r="A5411" s="345" t="s">
        <v>8409</v>
      </c>
      <c r="B5411" s="332">
        <v>202.73741999999999</v>
      </c>
      <c r="C5411" t="s">
        <v>13670</v>
      </c>
    </row>
    <row r="5412" spans="1:3">
      <c r="A5412" s="345" t="s">
        <v>8410</v>
      </c>
      <c r="B5412" s="332">
        <v>143.52217999999999</v>
      </c>
      <c r="C5412" t="s">
        <v>13671</v>
      </c>
    </row>
    <row r="5413" spans="1:3">
      <c r="A5413" s="345" t="s">
        <v>7907</v>
      </c>
      <c r="B5413" s="332">
        <v>122.75892</v>
      </c>
      <c r="C5413" t="s">
        <v>13672</v>
      </c>
    </row>
    <row r="5414" spans="1:3">
      <c r="A5414" s="345" t="s">
        <v>8421</v>
      </c>
      <c r="B5414" s="332">
        <v>214.66994</v>
      </c>
      <c r="C5414" t="s">
        <v>13673</v>
      </c>
    </row>
    <row r="5415" spans="1:3">
      <c r="A5415" s="345" t="s">
        <v>8422</v>
      </c>
      <c r="B5415" s="332">
        <v>135.58099999999999</v>
      </c>
      <c r="C5415" t="s">
        <v>13674</v>
      </c>
    </row>
    <row r="5416" spans="1:3">
      <c r="A5416" s="345" t="s">
        <v>8263</v>
      </c>
      <c r="B5416" s="332">
        <v>121.05448</v>
      </c>
      <c r="C5416" t="s">
        <v>13675</v>
      </c>
    </row>
    <row r="5417" spans="1:3">
      <c r="A5417" s="345" t="s">
        <v>6993</v>
      </c>
      <c r="B5417" s="332">
        <v>162.08233000000001</v>
      </c>
      <c r="C5417" t="s">
        <v>19617</v>
      </c>
    </row>
    <row r="5418" spans="1:3">
      <c r="A5418" s="345" t="s">
        <v>8411</v>
      </c>
      <c r="B5418" s="332">
        <v>142.74743000000001</v>
      </c>
      <c r="C5418" t="s">
        <v>13676</v>
      </c>
    </row>
    <row r="5419" spans="1:3">
      <c r="A5419" s="345" t="s">
        <v>6994</v>
      </c>
      <c r="B5419" s="332">
        <v>89.096090000000004</v>
      </c>
      <c r="C5419" t="s">
        <v>17754</v>
      </c>
    </row>
    <row r="5420" spans="1:3">
      <c r="A5420" s="345" t="s">
        <v>6995</v>
      </c>
      <c r="B5420" s="332">
        <v>176.38444000000001</v>
      </c>
      <c r="C5420" t="s">
        <v>19617</v>
      </c>
    </row>
    <row r="5421" spans="1:3">
      <c r="A5421" s="345" t="s">
        <v>6996</v>
      </c>
      <c r="B5421" s="332">
        <v>100.20083</v>
      </c>
      <c r="C5421" t="s">
        <v>13677</v>
      </c>
    </row>
    <row r="5422" spans="1:3">
      <c r="A5422" s="345" t="s">
        <v>3065</v>
      </c>
      <c r="B5422" s="332">
        <v>25.906459999999999</v>
      </c>
      <c r="C5422" t="s">
        <v>19618</v>
      </c>
    </row>
    <row r="5423" spans="1:3">
      <c r="A5423" s="345" t="s">
        <v>3066</v>
      </c>
      <c r="B5423" s="332">
        <v>4.7927799999999996</v>
      </c>
      <c r="C5423" t="s">
        <v>19619</v>
      </c>
    </row>
    <row r="5424" spans="1:3">
      <c r="A5424" s="345" t="s">
        <v>3067</v>
      </c>
      <c r="B5424" s="332">
        <v>3.1653699999999998</v>
      </c>
      <c r="C5424" t="s">
        <v>19620</v>
      </c>
    </row>
    <row r="5425" spans="1:3">
      <c r="A5425" s="345" t="s">
        <v>3068</v>
      </c>
      <c r="B5425" s="332">
        <v>33.909269999999999</v>
      </c>
      <c r="C5425" t="s">
        <v>19618</v>
      </c>
    </row>
    <row r="5426" spans="1:3">
      <c r="A5426" s="345" t="s">
        <v>3069</v>
      </c>
      <c r="B5426" s="332">
        <v>6.0121200000000004</v>
      </c>
      <c r="C5426" t="s">
        <v>19619</v>
      </c>
    </row>
    <row r="5427" spans="1:3">
      <c r="A5427" s="345" t="s">
        <v>3070</v>
      </c>
      <c r="B5427" s="332">
        <v>4.1492100000000001</v>
      </c>
      <c r="C5427" t="s">
        <v>19620</v>
      </c>
    </row>
    <row r="5428" spans="1:3">
      <c r="A5428" s="345" t="s">
        <v>3071</v>
      </c>
      <c r="B5428" s="332">
        <v>162.37759</v>
      </c>
      <c r="C5428" t="s">
        <v>19621</v>
      </c>
    </row>
    <row r="5429" spans="1:3">
      <c r="A5429" s="345" t="s">
        <v>3072</v>
      </c>
      <c r="B5429" s="332">
        <v>162.37759</v>
      </c>
      <c r="C5429" t="s">
        <v>13678</v>
      </c>
    </row>
    <row r="5430" spans="1:3">
      <c r="A5430" s="345" t="s">
        <v>8363</v>
      </c>
      <c r="B5430" s="332">
        <v>165.95859999999999</v>
      </c>
      <c r="C5430" t="s">
        <v>13679</v>
      </c>
    </row>
    <row r="5431" spans="1:3">
      <c r="A5431" s="345" t="s">
        <v>8364</v>
      </c>
      <c r="B5431" s="332">
        <v>166.8032</v>
      </c>
      <c r="C5431" t="s">
        <v>13680</v>
      </c>
    </row>
    <row r="5432" spans="1:3">
      <c r="A5432" s="345" t="s">
        <v>3073</v>
      </c>
      <c r="B5432" s="332">
        <v>162.37759</v>
      </c>
      <c r="C5432" t="s">
        <v>13681</v>
      </c>
    </row>
    <row r="5433" spans="1:3">
      <c r="A5433" s="345" t="s">
        <v>3074</v>
      </c>
      <c r="B5433" s="332">
        <v>55.829590000000003</v>
      </c>
      <c r="C5433" t="s">
        <v>13682</v>
      </c>
    </row>
    <row r="5434" spans="1:3">
      <c r="A5434" s="345" t="s">
        <v>8365</v>
      </c>
      <c r="B5434" s="332">
        <v>54.795009999999998</v>
      </c>
      <c r="C5434" t="s">
        <v>13682</v>
      </c>
    </row>
    <row r="5435" spans="1:3">
      <c r="A5435" s="345" t="s">
        <v>8366</v>
      </c>
      <c r="B5435" s="332">
        <v>54.795009999999998</v>
      </c>
      <c r="C5435" t="s">
        <v>13682</v>
      </c>
    </row>
    <row r="5436" spans="1:3">
      <c r="A5436" s="345" t="s">
        <v>3075</v>
      </c>
      <c r="B5436" s="332">
        <v>11.52538</v>
      </c>
      <c r="C5436" t="s">
        <v>13683</v>
      </c>
    </row>
    <row r="5437" spans="1:3">
      <c r="A5437" s="345" t="s">
        <v>8367</v>
      </c>
      <c r="B5437" s="332">
        <v>18.165099999999999</v>
      </c>
      <c r="C5437" t="s">
        <v>13684</v>
      </c>
    </row>
    <row r="5438" spans="1:3">
      <c r="A5438" s="345" t="s">
        <v>3076</v>
      </c>
      <c r="B5438" s="332">
        <v>18.502189999999999</v>
      </c>
      <c r="C5438" t="s">
        <v>13684</v>
      </c>
    </row>
    <row r="5439" spans="1:3">
      <c r="A5439" s="345" t="s">
        <v>3077</v>
      </c>
      <c r="B5439" s="332">
        <v>177.67538999999999</v>
      </c>
      <c r="C5439" t="s">
        <v>13685</v>
      </c>
    </row>
    <row r="5440" spans="1:3">
      <c r="A5440" s="345" t="s">
        <v>3078</v>
      </c>
      <c r="B5440" s="332">
        <v>177.67538999999999</v>
      </c>
      <c r="C5440" t="s">
        <v>13686</v>
      </c>
    </row>
    <row r="5441" spans="1:3">
      <c r="A5441" s="345" t="s">
        <v>8368</v>
      </c>
      <c r="B5441" s="332">
        <v>14.56804</v>
      </c>
      <c r="C5441" t="s">
        <v>13687</v>
      </c>
    </row>
    <row r="5442" spans="1:3">
      <c r="A5442" s="345" t="s">
        <v>8369</v>
      </c>
      <c r="B5442" s="332">
        <v>12.110060000000001</v>
      </c>
      <c r="C5442" t="s">
        <v>13688</v>
      </c>
    </row>
    <row r="5443" spans="1:3">
      <c r="A5443" s="345" t="s">
        <v>3079</v>
      </c>
      <c r="B5443" s="332">
        <v>14.8376</v>
      </c>
      <c r="C5443" t="s">
        <v>13687</v>
      </c>
    </row>
    <row r="5444" spans="1:3">
      <c r="A5444" s="345" t="s">
        <v>3080</v>
      </c>
      <c r="B5444" s="332">
        <v>12.34801</v>
      </c>
      <c r="C5444" t="s">
        <v>13688</v>
      </c>
    </row>
    <row r="5445" spans="1:3">
      <c r="A5445" s="345" t="s">
        <v>17755</v>
      </c>
      <c r="B5445" s="332">
        <v>23.596440000000001</v>
      </c>
      <c r="C5445" t="s">
        <v>17756</v>
      </c>
    </row>
    <row r="5446" spans="1:3">
      <c r="A5446" s="345" t="s">
        <v>9916</v>
      </c>
      <c r="B5446" s="332">
        <v>405.3288</v>
      </c>
      <c r="C5446" t="s">
        <v>13689</v>
      </c>
    </row>
    <row r="5447" spans="1:3">
      <c r="A5447" s="345" t="s">
        <v>9917</v>
      </c>
      <c r="B5447" s="332">
        <v>401.99252999999999</v>
      </c>
      <c r="C5447" t="s">
        <v>13689</v>
      </c>
    </row>
    <row r="5448" spans="1:3">
      <c r="A5448" s="345" t="s">
        <v>3081</v>
      </c>
      <c r="B5448" s="332">
        <v>0.78571000000000002</v>
      </c>
      <c r="C5448" t="s">
        <v>13690</v>
      </c>
    </row>
    <row r="5449" spans="1:3">
      <c r="A5449" s="345" t="s">
        <v>9458</v>
      </c>
      <c r="B5449" s="332">
        <v>0.16533999999999999</v>
      </c>
      <c r="C5449" t="s">
        <v>19622</v>
      </c>
    </row>
    <row r="5450" spans="1:3">
      <c r="A5450" s="345" t="s">
        <v>7063</v>
      </c>
      <c r="B5450" s="332">
        <v>8.0509900000000005</v>
      </c>
      <c r="C5450" t="s">
        <v>13691</v>
      </c>
    </row>
    <row r="5451" spans="1:3">
      <c r="A5451" s="345" t="s">
        <v>7061</v>
      </c>
      <c r="B5451" s="332">
        <v>10.163489999999999</v>
      </c>
      <c r="C5451" t="s">
        <v>13692</v>
      </c>
    </row>
    <row r="5452" spans="1:3">
      <c r="A5452" s="345" t="s">
        <v>7223</v>
      </c>
      <c r="B5452" s="332">
        <v>5.8202800000000003</v>
      </c>
      <c r="C5452" t="s">
        <v>13690</v>
      </c>
    </row>
    <row r="5453" spans="1:3">
      <c r="A5453" s="345" t="s">
        <v>7064</v>
      </c>
      <c r="B5453" s="332">
        <v>9.1741200000000003</v>
      </c>
      <c r="C5453" t="s">
        <v>13693</v>
      </c>
    </row>
    <row r="5454" spans="1:3">
      <c r="A5454" s="345" t="s">
        <v>17483</v>
      </c>
      <c r="B5454" s="332">
        <v>0.18109</v>
      </c>
      <c r="C5454" t="s">
        <v>19623</v>
      </c>
    </row>
    <row r="5455" spans="1:3">
      <c r="A5455" s="345" t="s">
        <v>3082</v>
      </c>
      <c r="B5455" s="332">
        <v>4.6064699999999998</v>
      </c>
      <c r="C5455" t="s">
        <v>13694</v>
      </c>
    </row>
    <row r="5456" spans="1:3">
      <c r="A5456" s="345" t="s">
        <v>3083</v>
      </c>
      <c r="B5456" s="332">
        <v>16.495229999999999</v>
      </c>
      <c r="C5456" t="s">
        <v>19624</v>
      </c>
    </row>
    <row r="5457" spans="1:3">
      <c r="A5457" s="345" t="s">
        <v>9459</v>
      </c>
      <c r="B5457" s="332">
        <v>26.8598</v>
      </c>
      <c r="C5457" t="s">
        <v>19625</v>
      </c>
    </row>
    <row r="5458" spans="1:3">
      <c r="A5458" s="345" t="s">
        <v>3084</v>
      </c>
      <c r="B5458" s="332">
        <v>26.8598</v>
      </c>
      <c r="C5458" t="s">
        <v>19625</v>
      </c>
    </row>
    <row r="5459" spans="1:3">
      <c r="A5459" s="345" t="s">
        <v>3085</v>
      </c>
      <c r="B5459" s="332">
        <v>25.81832</v>
      </c>
      <c r="C5459" t="s">
        <v>13695</v>
      </c>
    </row>
    <row r="5460" spans="1:3">
      <c r="A5460" s="345" t="s">
        <v>3086</v>
      </c>
      <c r="B5460" s="332">
        <v>3.8835500000000001</v>
      </c>
      <c r="C5460" t="s">
        <v>13696</v>
      </c>
    </row>
    <row r="5461" spans="1:3">
      <c r="A5461" s="345" t="s">
        <v>3087</v>
      </c>
      <c r="B5461" s="332">
        <v>8.0765700000000002</v>
      </c>
      <c r="C5461" t="s">
        <v>13697</v>
      </c>
    </row>
    <row r="5462" spans="1:3">
      <c r="A5462" s="345" t="s">
        <v>3088</v>
      </c>
      <c r="B5462" s="332">
        <v>8.1284100000000006</v>
      </c>
      <c r="C5462" t="s">
        <v>13698</v>
      </c>
    </row>
    <row r="5463" spans="1:3">
      <c r="A5463" s="345" t="s">
        <v>3089</v>
      </c>
      <c r="B5463" s="332">
        <v>3.8835500000000001</v>
      </c>
      <c r="C5463" t="s">
        <v>13699</v>
      </c>
    </row>
    <row r="5464" spans="1:3">
      <c r="A5464" s="345" t="s">
        <v>3090</v>
      </c>
      <c r="B5464" s="332">
        <v>8.1284100000000006</v>
      </c>
      <c r="C5464" t="s">
        <v>13700</v>
      </c>
    </row>
    <row r="5465" spans="1:3">
      <c r="A5465" s="345" t="s">
        <v>3091</v>
      </c>
      <c r="B5465" s="332">
        <v>8.0509900000000005</v>
      </c>
      <c r="C5465" t="s">
        <v>13701</v>
      </c>
    </row>
    <row r="5466" spans="1:3">
      <c r="A5466" s="345" t="s">
        <v>3092</v>
      </c>
      <c r="B5466" s="332">
        <v>0.64242999999999995</v>
      </c>
      <c r="C5466" t="s">
        <v>13702</v>
      </c>
    </row>
    <row r="5467" spans="1:3">
      <c r="A5467" s="345" t="s">
        <v>3093</v>
      </c>
      <c r="B5467" s="332">
        <v>0.64242999999999995</v>
      </c>
      <c r="C5467" t="s">
        <v>13703</v>
      </c>
    </row>
    <row r="5468" spans="1:3">
      <c r="A5468" s="345" t="s">
        <v>3094</v>
      </c>
      <c r="B5468" s="332">
        <v>21.040610000000001</v>
      </c>
      <c r="C5468" t="s">
        <v>19626</v>
      </c>
    </row>
    <row r="5469" spans="1:3">
      <c r="A5469" s="345" t="s">
        <v>3095</v>
      </c>
      <c r="B5469" s="332">
        <v>24.29223</v>
      </c>
      <c r="C5469" t="s">
        <v>13704</v>
      </c>
    </row>
    <row r="5470" spans="1:3">
      <c r="A5470" s="345" t="s">
        <v>3096</v>
      </c>
      <c r="B5470" s="332">
        <v>20.159960000000002</v>
      </c>
      <c r="C5470" t="s">
        <v>19627</v>
      </c>
    </row>
    <row r="5471" spans="1:3">
      <c r="A5471" s="345" t="s">
        <v>3097</v>
      </c>
      <c r="B5471" s="332">
        <v>21.040610000000001</v>
      </c>
      <c r="C5471" t="s">
        <v>19624</v>
      </c>
    </row>
    <row r="5472" spans="1:3">
      <c r="A5472" s="345" t="s">
        <v>3098</v>
      </c>
      <c r="B5472" s="332">
        <v>26.031790000000001</v>
      </c>
      <c r="C5472" t="s">
        <v>13705</v>
      </c>
    </row>
    <row r="5473" spans="1:3">
      <c r="A5473" s="345" t="s">
        <v>3099</v>
      </c>
      <c r="B5473" s="332">
        <v>12.929510000000001</v>
      </c>
      <c r="C5473" t="s">
        <v>13706</v>
      </c>
    </row>
    <row r="5474" spans="1:3">
      <c r="A5474" s="345" t="s">
        <v>19628</v>
      </c>
      <c r="B5474" s="332">
        <v>10.734730000000001</v>
      </c>
      <c r="C5474" t="s">
        <v>19629</v>
      </c>
    </row>
    <row r="5475" spans="1:3">
      <c r="A5475" s="345" t="s">
        <v>3100</v>
      </c>
      <c r="B5475" s="332">
        <v>17.594270000000002</v>
      </c>
      <c r="C5475" t="s">
        <v>13707</v>
      </c>
    </row>
    <row r="5476" spans="1:3">
      <c r="A5476" s="345" t="s">
        <v>19630</v>
      </c>
      <c r="B5476" s="332">
        <v>0</v>
      </c>
      <c r="C5476" t="s">
        <v>19631</v>
      </c>
    </row>
    <row r="5477" spans="1:3">
      <c r="A5477" s="345" t="s">
        <v>3101</v>
      </c>
      <c r="B5477" s="332">
        <v>20.786860000000001</v>
      </c>
      <c r="C5477" t="s">
        <v>13708</v>
      </c>
    </row>
    <row r="5478" spans="1:3">
      <c r="A5478" s="345" t="s">
        <v>19632</v>
      </c>
      <c r="B5478" s="332">
        <v>0</v>
      </c>
      <c r="C5478" t="s">
        <v>19633</v>
      </c>
    </row>
    <row r="5479" spans="1:3">
      <c r="A5479" s="345" t="s">
        <v>6889</v>
      </c>
      <c r="B5479" s="332">
        <v>20.670300000000001</v>
      </c>
      <c r="C5479" t="s">
        <v>13709</v>
      </c>
    </row>
    <row r="5480" spans="1:3">
      <c r="A5480" s="345" t="s">
        <v>6890</v>
      </c>
      <c r="B5480" s="332">
        <v>25.456199999999999</v>
      </c>
      <c r="C5480" t="s">
        <v>13710</v>
      </c>
    </row>
    <row r="5481" spans="1:3">
      <c r="A5481" s="345" t="s">
        <v>19634</v>
      </c>
      <c r="B5481" s="332">
        <v>17.4605</v>
      </c>
      <c r="C5481" t="s">
        <v>19625</v>
      </c>
    </row>
    <row r="5482" spans="1:3">
      <c r="A5482" s="345" t="s">
        <v>3102</v>
      </c>
      <c r="B5482" s="332">
        <v>5.8710699999999996</v>
      </c>
      <c r="C5482" t="s">
        <v>19635</v>
      </c>
    </row>
    <row r="5483" spans="1:3">
      <c r="A5483" s="345" t="s">
        <v>3103</v>
      </c>
      <c r="B5483" s="332">
        <v>7.3068299999999997</v>
      </c>
      <c r="C5483" t="s">
        <v>19636</v>
      </c>
    </row>
    <row r="5484" spans="1:3">
      <c r="A5484" s="345" t="s">
        <v>19637</v>
      </c>
      <c r="B5484" s="332">
        <v>0</v>
      </c>
      <c r="C5484" t="s">
        <v>19625</v>
      </c>
    </row>
    <row r="5485" spans="1:3">
      <c r="A5485" s="345" t="s">
        <v>8488</v>
      </c>
      <c r="B5485" s="332">
        <v>4.4675099999999999</v>
      </c>
      <c r="C5485" t="s">
        <v>13711</v>
      </c>
    </row>
    <row r="5486" spans="1:3">
      <c r="A5486" s="345" t="s">
        <v>19638</v>
      </c>
      <c r="B5486" s="332">
        <v>27.310919999999999</v>
      </c>
      <c r="C5486" t="s">
        <v>19639</v>
      </c>
    </row>
    <row r="5487" spans="1:3">
      <c r="A5487" s="345" t="s">
        <v>8489</v>
      </c>
      <c r="B5487" s="332">
        <v>4.4675099999999999</v>
      </c>
      <c r="C5487" t="s">
        <v>13712</v>
      </c>
    </row>
    <row r="5488" spans="1:3">
      <c r="A5488" s="345" t="s">
        <v>9460</v>
      </c>
      <c r="B5488" s="332">
        <v>10.05907</v>
      </c>
      <c r="C5488" t="s">
        <v>13713</v>
      </c>
    </row>
    <row r="5489" spans="1:3">
      <c r="A5489" s="345" t="s">
        <v>19640</v>
      </c>
      <c r="B5489" s="332">
        <v>33.054839999999999</v>
      </c>
      <c r="C5489" t="s">
        <v>19641</v>
      </c>
    </row>
    <row r="5490" spans="1:3">
      <c r="A5490" s="345" t="s">
        <v>3104</v>
      </c>
      <c r="B5490" s="332">
        <v>5.0235500000000002</v>
      </c>
      <c r="C5490" t="s">
        <v>13714</v>
      </c>
    </row>
    <row r="5491" spans="1:3">
      <c r="A5491" s="345" t="s">
        <v>3105</v>
      </c>
      <c r="B5491" s="332">
        <v>0</v>
      </c>
      <c r="C5491" t="s">
        <v>13715</v>
      </c>
    </row>
    <row r="5492" spans="1:3">
      <c r="A5492" s="345" t="s">
        <v>3106</v>
      </c>
      <c r="B5492" s="332">
        <v>9.1387199999999993</v>
      </c>
      <c r="C5492" t="s">
        <v>13716</v>
      </c>
    </row>
    <row r="5493" spans="1:3">
      <c r="A5493" s="345" t="s">
        <v>3107</v>
      </c>
      <c r="B5493" s="332">
        <v>5.1742600000000003</v>
      </c>
      <c r="C5493" t="s">
        <v>13717</v>
      </c>
    </row>
    <row r="5494" spans="1:3">
      <c r="A5494" s="345" t="s">
        <v>3108</v>
      </c>
      <c r="B5494" s="332">
        <v>8.8154500000000002</v>
      </c>
      <c r="C5494" t="s">
        <v>13718</v>
      </c>
    </row>
    <row r="5495" spans="1:3">
      <c r="A5495" s="345" t="s">
        <v>3109</v>
      </c>
      <c r="B5495" s="332">
        <v>9.1680700000000002</v>
      </c>
      <c r="C5495" t="s">
        <v>13719</v>
      </c>
    </row>
    <row r="5496" spans="1:3">
      <c r="A5496" s="345" t="s">
        <v>3110</v>
      </c>
      <c r="B5496" s="332">
        <v>3.0202399999999998</v>
      </c>
      <c r="C5496" t="s">
        <v>13715</v>
      </c>
    </row>
    <row r="5497" spans="1:3">
      <c r="A5497" s="345" t="s">
        <v>17484</v>
      </c>
      <c r="B5497" s="332">
        <v>7.8694499999999996</v>
      </c>
      <c r="C5497" t="s">
        <v>17485</v>
      </c>
    </row>
    <row r="5498" spans="1:3">
      <c r="A5498" s="345" t="s">
        <v>17486</v>
      </c>
      <c r="B5498" s="332">
        <v>7.8694499999999996</v>
      </c>
      <c r="C5498" t="s">
        <v>17487</v>
      </c>
    </row>
    <row r="5499" spans="1:3">
      <c r="A5499" s="345" t="s">
        <v>3111</v>
      </c>
      <c r="B5499" s="332">
        <v>0.33367999999999998</v>
      </c>
      <c r="C5499" t="s">
        <v>6451</v>
      </c>
    </row>
    <row r="5500" spans="1:3">
      <c r="A5500" s="345" t="s">
        <v>3112</v>
      </c>
      <c r="B5500" s="332">
        <v>0.33692</v>
      </c>
      <c r="C5500" t="s">
        <v>6627</v>
      </c>
    </row>
    <row r="5501" spans="1:3">
      <c r="A5501" s="345" t="s">
        <v>3113</v>
      </c>
      <c r="B5501" s="332">
        <v>8.6279999999999996E-2</v>
      </c>
      <c r="C5501" t="s">
        <v>6628</v>
      </c>
    </row>
    <row r="5502" spans="1:3">
      <c r="A5502" s="345" t="s">
        <v>3114</v>
      </c>
      <c r="B5502" s="332">
        <v>8.6300000000000002E-2</v>
      </c>
      <c r="C5502" t="s">
        <v>6629</v>
      </c>
    </row>
    <row r="5503" spans="1:3">
      <c r="A5503" s="345" t="s">
        <v>3115</v>
      </c>
      <c r="B5503" s="332">
        <v>1.7270399999999999</v>
      </c>
      <c r="C5503" t="s">
        <v>6630</v>
      </c>
    </row>
    <row r="5504" spans="1:3">
      <c r="A5504" s="345" t="s">
        <v>3116</v>
      </c>
      <c r="B5504" s="332">
        <v>0.16453000000000001</v>
      </c>
      <c r="C5504" t="s">
        <v>6631</v>
      </c>
    </row>
    <row r="5505" spans="1:3">
      <c r="A5505" s="345" t="s">
        <v>3117</v>
      </c>
      <c r="B5505" s="332">
        <v>2.8491</v>
      </c>
      <c r="C5505" t="s">
        <v>6632</v>
      </c>
    </row>
    <row r="5506" spans="1:3">
      <c r="A5506" s="345" t="s">
        <v>3118</v>
      </c>
      <c r="B5506" s="332">
        <v>2.8491</v>
      </c>
      <c r="C5506" t="s">
        <v>6633</v>
      </c>
    </row>
    <row r="5507" spans="1:3">
      <c r="A5507" s="345" t="s">
        <v>7910</v>
      </c>
      <c r="B5507" s="332">
        <v>1.7060900000000001</v>
      </c>
      <c r="C5507" t="s">
        <v>19642</v>
      </c>
    </row>
    <row r="5508" spans="1:3">
      <c r="A5508" s="345" t="s">
        <v>7911</v>
      </c>
      <c r="B5508" s="332">
        <v>1.7060900000000001</v>
      </c>
      <c r="C5508" t="s">
        <v>13720</v>
      </c>
    </row>
    <row r="5509" spans="1:3">
      <c r="A5509" s="345" t="s">
        <v>3119</v>
      </c>
      <c r="B5509" s="332">
        <v>4.4161000000000001</v>
      </c>
      <c r="C5509" t="s">
        <v>19643</v>
      </c>
    </row>
    <row r="5510" spans="1:3">
      <c r="A5510" s="345" t="s">
        <v>3120</v>
      </c>
      <c r="B5510" s="332">
        <v>4.4161000000000001</v>
      </c>
      <c r="C5510" t="s">
        <v>13721</v>
      </c>
    </row>
    <row r="5511" spans="1:3">
      <c r="A5511" s="345" t="s">
        <v>3121</v>
      </c>
      <c r="B5511" s="332">
        <v>11.248570000000001</v>
      </c>
      <c r="C5511" t="s">
        <v>19644</v>
      </c>
    </row>
    <row r="5512" spans="1:3">
      <c r="A5512" s="345" t="s">
        <v>3122</v>
      </c>
      <c r="B5512" s="332">
        <v>11.3032</v>
      </c>
      <c r="C5512" t="s">
        <v>13722</v>
      </c>
    </row>
    <row r="5513" spans="1:3">
      <c r="A5513" s="345" t="s">
        <v>19645</v>
      </c>
      <c r="B5513" s="332">
        <v>1.7060900000000001</v>
      </c>
      <c r="C5513" t="s">
        <v>19646</v>
      </c>
    </row>
    <row r="5514" spans="1:3">
      <c r="A5514" s="345" t="s">
        <v>19647</v>
      </c>
      <c r="B5514" s="332">
        <v>73.36551</v>
      </c>
      <c r="C5514" t="s">
        <v>19648</v>
      </c>
    </row>
    <row r="5515" spans="1:3">
      <c r="A5515" s="345" t="s">
        <v>3123</v>
      </c>
      <c r="B5515" s="332">
        <v>73.201080000000005</v>
      </c>
      <c r="C5515" t="s">
        <v>13723</v>
      </c>
    </row>
    <row r="5516" spans="1:3">
      <c r="A5516" s="345" t="s">
        <v>3124</v>
      </c>
      <c r="B5516" s="332">
        <v>92.307000000000002</v>
      </c>
      <c r="C5516" t="s">
        <v>13723</v>
      </c>
    </row>
    <row r="5517" spans="1:3">
      <c r="A5517" s="345" t="s">
        <v>3125</v>
      </c>
      <c r="B5517" s="332">
        <v>137.45755</v>
      </c>
      <c r="C5517" t="s">
        <v>19649</v>
      </c>
    </row>
    <row r="5518" spans="1:3">
      <c r="A5518" s="345" t="s">
        <v>3126</v>
      </c>
      <c r="B5518" s="332">
        <v>153.38758000000001</v>
      </c>
      <c r="C5518" t="s">
        <v>19649</v>
      </c>
    </row>
    <row r="5519" spans="1:3">
      <c r="A5519" s="345" t="s">
        <v>17921</v>
      </c>
      <c r="B5519" s="332">
        <v>1.7060900000000001</v>
      </c>
      <c r="C5519" t="s">
        <v>7026</v>
      </c>
    </row>
    <row r="5520" spans="1:3">
      <c r="A5520" s="345" t="s">
        <v>3127</v>
      </c>
      <c r="B5520" s="332">
        <v>2.0420500000000001</v>
      </c>
      <c r="C5520" t="s">
        <v>19650</v>
      </c>
    </row>
    <row r="5521" spans="1:3">
      <c r="A5521" s="345" t="s">
        <v>3128</v>
      </c>
      <c r="B5521" s="332">
        <v>2.1832799999999999</v>
      </c>
      <c r="C5521" t="s">
        <v>13724</v>
      </c>
    </row>
    <row r="5522" spans="1:3">
      <c r="A5522" s="345" t="s">
        <v>3129</v>
      </c>
      <c r="B5522" s="332">
        <v>0.23372000000000001</v>
      </c>
      <c r="C5522" t="s">
        <v>19651</v>
      </c>
    </row>
    <row r="5523" spans="1:3">
      <c r="A5523" s="345" t="s">
        <v>3130</v>
      </c>
      <c r="B5523" s="332">
        <v>2.0420500000000001</v>
      </c>
      <c r="C5523" t="s">
        <v>19652</v>
      </c>
    </row>
    <row r="5524" spans="1:3">
      <c r="A5524" s="345" t="s">
        <v>3131</v>
      </c>
      <c r="B5524" s="332">
        <v>2.21638</v>
      </c>
      <c r="C5524" t="s">
        <v>19653</v>
      </c>
    </row>
    <row r="5525" spans="1:3">
      <c r="A5525" s="345" t="s">
        <v>3132</v>
      </c>
      <c r="B5525" s="332">
        <v>2.3928400000000001</v>
      </c>
      <c r="C5525" t="s">
        <v>13725</v>
      </c>
    </row>
    <row r="5526" spans="1:3">
      <c r="A5526" s="345" t="s">
        <v>3133</v>
      </c>
      <c r="B5526" s="332">
        <v>1.2299</v>
      </c>
      <c r="C5526" t="s">
        <v>13726</v>
      </c>
    </row>
    <row r="5527" spans="1:3">
      <c r="A5527" s="345" t="s">
        <v>3134</v>
      </c>
      <c r="B5527" s="332">
        <v>2.21502</v>
      </c>
      <c r="C5527" t="s">
        <v>13727</v>
      </c>
    </row>
    <row r="5528" spans="1:3">
      <c r="A5528" s="345" t="s">
        <v>3135</v>
      </c>
      <c r="B5528" s="332">
        <v>2.4001100000000002</v>
      </c>
      <c r="C5528" t="s">
        <v>13728</v>
      </c>
    </row>
    <row r="5529" spans="1:3">
      <c r="A5529" s="345" t="s">
        <v>3136</v>
      </c>
      <c r="B5529" s="332">
        <v>2.2647699999999999</v>
      </c>
      <c r="C5529" t="s">
        <v>13729</v>
      </c>
    </row>
    <row r="5530" spans="1:3">
      <c r="A5530" s="345" t="s">
        <v>3137</v>
      </c>
      <c r="B5530" s="332">
        <v>1.4125799999999999</v>
      </c>
      <c r="C5530" t="s">
        <v>13726</v>
      </c>
    </row>
    <row r="5531" spans="1:3">
      <c r="A5531" s="345" t="s">
        <v>3138</v>
      </c>
      <c r="B5531" s="332">
        <v>2.4001100000000002</v>
      </c>
      <c r="C5531" t="s">
        <v>13730</v>
      </c>
    </row>
    <row r="5532" spans="1:3">
      <c r="A5532" s="345" t="s">
        <v>3139</v>
      </c>
      <c r="B5532" s="332">
        <v>2.29542</v>
      </c>
      <c r="C5532" t="s">
        <v>13731</v>
      </c>
    </row>
    <row r="5533" spans="1:3">
      <c r="A5533" s="345" t="s">
        <v>3140</v>
      </c>
      <c r="B5533" s="332">
        <v>2.4450599999999998</v>
      </c>
      <c r="C5533" t="s">
        <v>19654</v>
      </c>
    </row>
    <row r="5534" spans="1:3">
      <c r="A5534" s="345" t="s">
        <v>3141</v>
      </c>
      <c r="B5534" s="332">
        <v>1.6901900000000001</v>
      </c>
      <c r="C5534" t="s">
        <v>13732</v>
      </c>
    </row>
    <row r="5535" spans="1:3">
      <c r="A5535" s="345" t="s">
        <v>3142</v>
      </c>
      <c r="B5535" s="332">
        <v>2.0958100000000002</v>
      </c>
      <c r="C5535" t="s">
        <v>13733</v>
      </c>
    </row>
    <row r="5536" spans="1:3">
      <c r="A5536" s="345" t="s">
        <v>3143</v>
      </c>
      <c r="B5536" s="332">
        <v>0</v>
      </c>
      <c r="C5536" t="s">
        <v>13734</v>
      </c>
    </row>
    <row r="5537" spans="1:3">
      <c r="A5537" s="345" t="s">
        <v>3144</v>
      </c>
      <c r="B5537" s="332">
        <v>41.484479999999998</v>
      </c>
      <c r="C5537" t="s">
        <v>13735</v>
      </c>
    </row>
    <row r="5538" spans="1:3">
      <c r="A5538" s="345" t="s">
        <v>3145</v>
      </c>
      <c r="B5538" s="332">
        <v>0.25924999999999998</v>
      </c>
      <c r="C5538" t="s">
        <v>19655</v>
      </c>
    </row>
    <row r="5539" spans="1:3">
      <c r="A5539" s="345" t="s">
        <v>3146</v>
      </c>
      <c r="B5539" s="332">
        <v>7.0044199999999996</v>
      </c>
      <c r="C5539" t="s">
        <v>13736</v>
      </c>
    </row>
    <row r="5540" spans="1:3">
      <c r="A5540" s="345" t="s">
        <v>3147</v>
      </c>
      <c r="B5540" s="332">
        <v>1.4314</v>
      </c>
      <c r="C5540" t="s">
        <v>13737</v>
      </c>
    </row>
    <row r="5541" spans="1:3">
      <c r="A5541" s="345" t="s">
        <v>3148</v>
      </c>
      <c r="B5541" s="332">
        <v>8.5828699999999998</v>
      </c>
      <c r="C5541" t="s">
        <v>13738</v>
      </c>
    </row>
    <row r="5542" spans="1:3">
      <c r="A5542" s="345" t="s">
        <v>3149</v>
      </c>
      <c r="B5542" s="332">
        <v>2.2101899999999999</v>
      </c>
      <c r="C5542" t="s">
        <v>13737</v>
      </c>
    </row>
    <row r="5543" spans="1:3">
      <c r="A5543" s="345" t="s">
        <v>3150</v>
      </c>
      <c r="B5543" s="332">
        <v>17.494579999999999</v>
      </c>
      <c r="C5543" t="s">
        <v>13739</v>
      </c>
    </row>
    <row r="5544" spans="1:3">
      <c r="A5544" s="345" t="s">
        <v>3151</v>
      </c>
      <c r="B5544" s="332">
        <v>2.06304</v>
      </c>
      <c r="C5544" t="s">
        <v>13740</v>
      </c>
    </row>
    <row r="5545" spans="1:3">
      <c r="A5545" s="345" t="s">
        <v>3152</v>
      </c>
      <c r="B5545" s="332">
        <v>1.4644900000000001</v>
      </c>
      <c r="C5545" t="s">
        <v>13737</v>
      </c>
    </row>
    <row r="5546" spans="1:3">
      <c r="A5546" s="345" t="s">
        <v>8960</v>
      </c>
      <c r="B5546" s="332">
        <v>10.462580000000001</v>
      </c>
      <c r="C5546" t="s">
        <v>13741</v>
      </c>
    </row>
    <row r="5547" spans="1:3">
      <c r="A5547" s="345" t="s">
        <v>3153</v>
      </c>
      <c r="B5547" s="332">
        <v>2.4740799999999998</v>
      </c>
      <c r="C5547" t="s">
        <v>13737</v>
      </c>
    </row>
    <row r="5548" spans="1:3">
      <c r="A5548" s="345" t="s">
        <v>8490</v>
      </c>
      <c r="B5548" s="332">
        <v>11.31082</v>
      </c>
      <c r="C5548" t="s">
        <v>13742</v>
      </c>
    </row>
    <row r="5549" spans="1:3">
      <c r="A5549" s="345" t="s">
        <v>9461</v>
      </c>
      <c r="B5549" s="332">
        <v>29.04888</v>
      </c>
      <c r="C5549" t="s">
        <v>13743</v>
      </c>
    </row>
    <row r="5550" spans="1:3">
      <c r="A5550" s="345" t="s">
        <v>3154</v>
      </c>
      <c r="B5550" s="332">
        <v>1.71065</v>
      </c>
      <c r="C5550" t="s">
        <v>19656</v>
      </c>
    </row>
    <row r="5551" spans="1:3">
      <c r="A5551" s="345" t="s">
        <v>3155</v>
      </c>
      <c r="B5551" s="332">
        <v>5.0468000000000002</v>
      </c>
      <c r="C5551" t="s">
        <v>13744</v>
      </c>
    </row>
    <row r="5552" spans="1:3">
      <c r="A5552" s="345" t="s">
        <v>3156</v>
      </c>
      <c r="B5552" s="332">
        <v>5.7548000000000004</v>
      </c>
      <c r="C5552" t="s">
        <v>13745</v>
      </c>
    </row>
    <row r="5553" spans="1:3">
      <c r="A5553" s="345" t="s">
        <v>3157</v>
      </c>
      <c r="B5553" s="332">
        <v>5.0468000000000002</v>
      </c>
      <c r="C5553" t="s">
        <v>13746</v>
      </c>
    </row>
    <row r="5554" spans="1:3">
      <c r="A5554" s="345" t="s">
        <v>3158</v>
      </c>
      <c r="B5554" s="332">
        <v>5.7548000000000004</v>
      </c>
      <c r="C5554" t="s">
        <v>13747</v>
      </c>
    </row>
    <row r="5555" spans="1:3">
      <c r="A5555" s="345" t="s">
        <v>6972</v>
      </c>
      <c r="B5555" s="332">
        <v>5.3879799999999998</v>
      </c>
      <c r="C5555" t="s">
        <v>13748</v>
      </c>
    </row>
    <row r="5556" spans="1:3">
      <c r="A5556" s="345" t="s">
        <v>3159</v>
      </c>
      <c r="B5556" s="332">
        <v>39.08728</v>
      </c>
      <c r="C5556" t="s">
        <v>13749</v>
      </c>
    </row>
    <row r="5557" spans="1:3">
      <c r="A5557" s="345" t="s">
        <v>3160</v>
      </c>
      <c r="B5557" s="332">
        <v>6.53714</v>
      </c>
      <c r="C5557" t="s">
        <v>13750</v>
      </c>
    </row>
    <row r="5558" spans="1:3">
      <c r="A5558" s="345" t="s">
        <v>9462</v>
      </c>
      <c r="B5558" s="332">
        <v>6.1743199999999998</v>
      </c>
      <c r="C5558" t="s">
        <v>13750</v>
      </c>
    </row>
    <row r="5559" spans="1:3">
      <c r="A5559" s="345" t="s">
        <v>8370</v>
      </c>
      <c r="B5559" s="332">
        <v>13.52352</v>
      </c>
      <c r="C5559" t="s">
        <v>13751</v>
      </c>
    </row>
    <row r="5560" spans="1:3">
      <c r="A5560" s="345" t="s">
        <v>3161</v>
      </c>
      <c r="B5560" s="332">
        <v>12.77961</v>
      </c>
      <c r="C5560" t="s">
        <v>13752</v>
      </c>
    </row>
    <row r="5561" spans="1:3">
      <c r="A5561" s="345" t="s">
        <v>8371</v>
      </c>
      <c r="B5561" s="332">
        <v>17.634180000000001</v>
      </c>
      <c r="C5561" t="s">
        <v>13753</v>
      </c>
    </row>
    <row r="5562" spans="1:3">
      <c r="A5562" s="345" t="s">
        <v>6891</v>
      </c>
      <c r="B5562" s="332">
        <v>22.25816</v>
      </c>
      <c r="C5562" t="s">
        <v>13754</v>
      </c>
    </row>
    <row r="5563" spans="1:3">
      <c r="A5563" s="345" t="s">
        <v>6892</v>
      </c>
      <c r="B5563" s="332">
        <v>22.25816</v>
      </c>
      <c r="C5563" t="s">
        <v>13755</v>
      </c>
    </row>
    <row r="5564" spans="1:3">
      <c r="A5564" s="345" t="s">
        <v>3162</v>
      </c>
      <c r="B5564" s="332">
        <v>7.5663499999999999</v>
      </c>
      <c r="C5564" t="s">
        <v>13756</v>
      </c>
    </row>
    <row r="5565" spans="1:3">
      <c r="A5565" s="345" t="s">
        <v>3163</v>
      </c>
      <c r="B5565" s="332">
        <v>24.272099999999998</v>
      </c>
      <c r="C5565" t="s">
        <v>19657</v>
      </c>
    </row>
    <row r="5566" spans="1:3">
      <c r="A5566" s="345" t="s">
        <v>3164</v>
      </c>
      <c r="B5566" s="332">
        <v>26.825900000000001</v>
      </c>
      <c r="C5566" t="s">
        <v>19658</v>
      </c>
    </row>
    <row r="5567" spans="1:3">
      <c r="A5567" s="345" t="s">
        <v>3165</v>
      </c>
      <c r="B5567" s="332">
        <v>32.211440000000003</v>
      </c>
      <c r="C5567" t="s">
        <v>19659</v>
      </c>
    </row>
    <row r="5568" spans="1:3">
      <c r="A5568" s="345" t="s">
        <v>3166</v>
      </c>
      <c r="B5568" s="332">
        <v>26.287710000000001</v>
      </c>
      <c r="C5568" t="s">
        <v>13757</v>
      </c>
    </row>
    <row r="5569" spans="1:3">
      <c r="A5569" s="345" t="s">
        <v>3167</v>
      </c>
      <c r="B5569" s="332">
        <v>19.960349999999998</v>
      </c>
      <c r="C5569" t="s">
        <v>13757</v>
      </c>
    </row>
    <row r="5570" spans="1:3">
      <c r="A5570" s="345" t="s">
        <v>3168</v>
      </c>
      <c r="B5570" s="332">
        <v>25.640429999999999</v>
      </c>
      <c r="C5570" t="s">
        <v>19660</v>
      </c>
    </row>
    <row r="5571" spans="1:3">
      <c r="A5571" s="345" t="s">
        <v>19661</v>
      </c>
      <c r="B5571" s="332">
        <v>23.127369999999999</v>
      </c>
      <c r="C5571" t="s">
        <v>19662</v>
      </c>
    </row>
    <row r="5572" spans="1:3">
      <c r="A5572" s="345" t="s">
        <v>3169</v>
      </c>
      <c r="B5572" s="332">
        <v>27.77037</v>
      </c>
      <c r="C5572" t="s">
        <v>19663</v>
      </c>
    </row>
    <row r="5573" spans="1:3">
      <c r="A5573" s="345" t="s">
        <v>3170</v>
      </c>
      <c r="B5573" s="332">
        <v>27.503350000000001</v>
      </c>
      <c r="C5573" t="s">
        <v>19663</v>
      </c>
    </row>
    <row r="5574" spans="1:3">
      <c r="A5574" s="345" t="s">
        <v>3171</v>
      </c>
      <c r="B5574" s="332">
        <v>32.990470000000002</v>
      </c>
      <c r="C5574" t="s">
        <v>19664</v>
      </c>
    </row>
    <row r="5575" spans="1:3">
      <c r="A5575" s="345" t="s">
        <v>3172</v>
      </c>
      <c r="B5575" s="332">
        <v>32.621510000000001</v>
      </c>
      <c r="C5575" t="s">
        <v>19665</v>
      </c>
    </row>
    <row r="5576" spans="1:3">
      <c r="A5576" s="345" t="s">
        <v>3173</v>
      </c>
      <c r="B5576" s="332">
        <v>32.990470000000002</v>
      </c>
      <c r="C5576" t="s">
        <v>13758</v>
      </c>
    </row>
    <row r="5577" spans="1:3">
      <c r="A5577" s="345" t="s">
        <v>3174</v>
      </c>
      <c r="B5577" s="332">
        <v>32.621510000000001</v>
      </c>
      <c r="C5577" t="s">
        <v>19666</v>
      </c>
    </row>
    <row r="5578" spans="1:3">
      <c r="A5578" s="345" t="s">
        <v>3175</v>
      </c>
      <c r="B5578" s="332">
        <v>38.579210000000003</v>
      </c>
      <c r="C5578" t="s">
        <v>19667</v>
      </c>
    </row>
    <row r="5579" spans="1:3">
      <c r="A5579" s="345" t="s">
        <v>3176</v>
      </c>
      <c r="B5579" s="332">
        <v>38.178989999999999</v>
      </c>
      <c r="C5579" t="s">
        <v>19665</v>
      </c>
    </row>
    <row r="5580" spans="1:3">
      <c r="A5580" s="345" t="s">
        <v>3177</v>
      </c>
      <c r="B5580" s="332">
        <v>38.579210000000003</v>
      </c>
      <c r="C5580" t="s">
        <v>13759</v>
      </c>
    </row>
    <row r="5581" spans="1:3">
      <c r="A5581" s="345" t="s">
        <v>3178</v>
      </c>
      <c r="B5581" s="332">
        <v>22.907389999999999</v>
      </c>
      <c r="C5581" t="s">
        <v>13760</v>
      </c>
    </row>
    <row r="5582" spans="1:3">
      <c r="A5582" s="345" t="s">
        <v>8491</v>
      </c>
      <c r="B5582" s="332">
        <v>3.71191</v>
      </c>
      <c r="C5582" t="s">
        <v>13711</v>
      </c>
    </row>
    <row r="5583" spans="1:3">
      <c r="A5583" s="345" t="s">
        <v>8492</v>
      </c>
      <c r="B5583" s="332">
        <v>3.5921599999999998</v>
      </c>
      <c r="C5583" t="s">
        <v>13712</v>
      </c>
    </row>
    <row r="5584" spans="1:3">
      <c r="A5584" s="345" t="s">
        <v>8493</v>
      </c>
      <c r="B5584" s="332">
        <v>3.5921599999999998</v>
      </c>
      <c r="C5584" t="s">
        <v>13712</v>
      </c>
    </row>
    <row r="5585" spans="1:3">
      <c r="A5585" s="345" t="s">
        <v>3179</v>
      </c>
      <c r="B5585" s="332">
        <v>28.485620000000001</v>
      </c>
      <c r="C5585" t="s">
        <v>13761</v>
      </c>
    </row>
    <row r="5586" spans="1:3">
      <c r="A5586" s="345" t="s">
        <v>9918</v>
      </c>
      <c r="B5586" s="332">
        <v>30.888929999999998</v>
      </c>
      <c r="C5586" t="s">
        <v>13762</v>
      </c>
    </row>
    <row r="5587" spans="1:3">
      <c r="A5587" s="345" t="s">
        <v>9919</v>
      </c>
      <c r="B5587" s="332">
        <v>34.200490000000002</v>
      </c>
      <c r="C5587" t="s">
        <v>19668</v>
      </c>
    </row>
    <row r="5588" spans="1:3">
      <c r="A5588" s="345" t="s">
        <v>9920</v>
      </c>
      <c r="B5588" s="332">
        <v>34.200490000000002</v>
      </c>
      <c r="C5588" t="s">
        <v>19669</v>
      </c>
    </row>
    <row r="5589" spans="1:3">
      <c r="A5589" s="345" t="s">
        <v>3180</v>
      </c>
      <c r="B5589" s="332">
        <v>98.045370000000005</v>
      </c>
      <c r="C5589" t="s">
        <v>13763</v>
      </c>
    </row>
    <row r="5590" spans="1:3">
      <c r="A5590" s="345" t="s">
        <v>3181</v>
      </c>
      <c r="B5590" s="332">
        <v>37.380569999999999</v>
      </c>
      <c r="C5590" t="s">
        <v>13764</v>
      </c>
    </row>
    <row r="5591" spans="1:3">
      <c r="A5591" s="345" t="s">
        <v>9921</v>
      </c>
      <c r="B5591" s="332">
        <v>51.605989999999998</v>
      </c>
      <c r="C5591" t="s">
        <v>13765</v>
      </c>
    </row>
    <row r="5592" spans="1:3">
      <c r="A5592" s="345" t="s">
        <v>9922</v>
      </c>
      <c r="B5592" s="332">
        <v>34.25759</v>
      </c>
      <c r="C5592" t="s">
        <v>13766</v>
      </c>
    </row>
    <row r="5593" spans="1:3">
      <c r="A5593" s="345" t="s">
        <v>9923</v>
      </c>
      <c r="B5593" s="332">
        <v>82.075479999999999</v>
      </c>
      <c r="C5593" t="s">
        <v>13767</v>
      </c>
    </row>
    <row r="5594" spans="1:3">
      <c r="A5594" s="345" t="s">
        <v>3182</v>
      </c>
      <c r="B5594" s="332">
        <v>38.313949999999998</v>
      </c>
      <c r="C5594" t="s">
        <v>13768</v>
      </c>
    </row>
    <row r="5595" spans="1:3">
      <c r="A5595" s="345" t="s">
        <v>3183</v>
      </c>
      <c r="B5595" s="332">
        <v>112.36660999999999</v>
      </c>
      <c r="C5595" t="s">
        <v>13769</v>
      </c>
    </row>
    <row r="5596" spans="1:3">
      <c r="A5596" s="345" t="s">
        <v>3184</v>
      </c>
      <c r="B5596" s="332">
        <v>39.971820000000001</v>
      </c>
      <c r="C5596" t="s">
        <v>13770</v>
      </c>
    </row>
    <row r="5597" spans="1:3">
      <c r="A5597" s="345" t="s">
        <v>3185</v>
      </c>
      <c r="B5597" s="332">
        <v>114.43834</v>
      </c>
      <c r="C5597" t="s">
        <v>13771</v>
      </c>
    </row>
    <row r="5598" spans="1:3">
      <c r="A5598" s="345" t="s">
        <v>3186</v>
      </c>
      <c r="B5598" s="332">
        <v>27.780709999999999</v>
      </c>
      <c r="C5598" t="s">
        <v>13772</v>
      </c>
    </row>
    <row r="5599" spans="1:3">
      <c r="A5599" s="345" t="s">
        <v>8264</v>
      </c>
      <c r="B5599" s="332">
        <v>33.272689999999997</v>
      </c>
      <c r="C5599" t="s">
        <v>13773</v>
      </c>
    </row>
    <row r="5600" spans="1:3">
      <c r="A5600" s="345" t="s">
        <v>3187</v>
      </c>
      <c r="B5600" s="332">
        <v>119.52887</v>
      </c>
      <c r="C5600" t="s">
        <v>13774</v>
      </c>
    </row>
    <row r="5601" spans="1:3">
      <c r="A5601" s="345" t="s">
        <v>19670</v>
      </c>
      <c r="B5601" s="332">
        <v>72.912840000000003</v>
      </c>
      <c r="C5601" t="s">
        <v>19671</v>
      </c>
    </row>
    <row r="5602" spans="1:3">
      <c r="A5602" s="345" t="s">
        <v>19672</v>
      </c>
      <c r="B5602" s="332">
        <v>0</v>
      </c>
      <c r="C5602" t="s">
        <v>19673</v>
      </c>
    </row>
    <row r="5603" spans="1:3">
      <c r="A5603" s="345" t="s">
        <v>19674</v>
      </c>
      <c r="B5603" s="332">
        <v>0</v>
      </c>
      <c r="C5603" t="s">
        <v>19675</v>
      </c>
    </row>
    <row r="5604" spans="1:3">
      <c r="A5604" s="345" t="s">
        <v>8961</v>
      </c>
      <c r="B5604" s="332">
        <v>760.75149999999996</v>
      </c>
      <c r="C5604" t="s">
        <v>13775</v>
      </c>
    </row>
    <row r="5605" spans="1:3">
      <c r="A5605" s="345" t="s">
        <v>19676</v>
      </c>
      <c r="B5605" s="332">
        <v>138.92981</v>
      </c>
      <c r="C5605" t="s">
        <v>19677</v>
      </c>
    </row>
    <row r="5606" spans="1:3">
      <c r="A5606" s="345" t="s">
        <v>19678</v>
      </c>
      <c r="B5606" s="332">
        <v>110.87232</v>
      </c>
      <c r="C5606" t="s">
        <v>19679</v>
      </c>
    </row>
    <row r="5607" spans="1:3">
      <c r="A5607" s="345" t="s">
        <v>19680</v>
      </c>
      <c r="B5607" s="332">
        <v>110.87232</v>
      </c>
      <c r="C5607" t="s">
        <v>19681</v>
      </c>
    </row>
    <row r="5608" spans="1:3">
      <c r="A5608" s="345" t="s">
        <v>17289</v>
      </c>
      <c r="B5608" s="332">
        <v>83.539119999999997</v>
      </c>
      <c r="C5608" t="s">
        <v>17290</v>
      </c>
    </row>
    <row r="5609" spans="1:3">
      <c r="A5609" s="345" t="s">
        <v>3188</v>
      </c>
      <c r="B5609" s="332">
        <v>111.14989</v>
      </c>
      <c r="C5609" t="s">
        <v>13776</v>
      </c>
    </row>
    <row r="5610" spans="1:3">
      <c r="A5610" s="345" t="s">
        <v>3189</v>
      </c>
      <c r="B5610" s="332">
        <v>111.14989</v>
      </c>
      <c r="C5610" t="s">
        <v>19682</v>
      </c>
    </row>
    <row r="5611" spans="1:3">
      <c r="A5611" s="345" t="s">
        <v>17757</v>
      </c>
      <c r="B5611" s="332">
        <v>159.42112</v>
      </c>
      <c r="C5611" t="s">
        <v>17758</v>
      </c>
    </row>
    <row r="5612" spans="1:3">
      <c r="A5612" s="345" t="s">
        <v>9463</v>
      </c>
      <c r="B5612" s="332">
        <v>10.491400000000001</v>
      </c>
      <c r="C5612" t="s">
        <v>13777</v>
      </c>
    </row>
    <row r="5613" spans="1:3">
      <c r="A5613" s="345" t="s">
        <v>17759</v>
      </c>
      <c r="B5613" s="332">
        <v>47.509610000000002</v>
      </c>
      <c r="C5613" t="s">
        <v>17760</v>
      </c>
    </row>
    <row r="5614" spans="1:3">
      <c r="A5614" s="345" t="s">
        <v>19683</v>
      </c>
      <c r="B5614" s="332">
        <v>9.1181999999999999</v>
      </c>
      <c r="C5614" t="s">
        <v>19684</v>
      </c>
    </row>
    <row r="5615" spans="1:3">
      <c r="A5615" s="345" t="s">
        <v>3190</v>
      </c>
      <c r="B5615" s="332">
        <v>12.58657</v>
      </c>
      <c r="C5615" t="s">
        <v>13778</v>
      </c>
    </row>
    <row r="5616" spans="1:3">
      <c r="A5616" s="345" t="s">
        <v>3191</v>
      </c>
      <c r="B5616" s="332">
        <v>22.391179999999999</v>
      </c>
      <c r="C5616" t="s">
        <v>13779</v>
      </c>
    </row>
    <row r="5617" spans="1:3">
      <c r="A5617" s="345" t="s">
        <v>3192</v>
      </c>
      <c r="B5617" s="332">
        <v>21.1448</v>
      </c>
      <c r="C5617" t="s">
        <v>13780</v>
      </c>
    </row>
    <row r="5618" spans="1:3">
      <c r="A5618" s="345" t="s">
        <v>3193</v>
      </c>
      <c r="B5618" s="332">
        <v>37.587090000000003</v>
      </c>
      <c r="C5618" t="s">
        <v>13781</v>
      </c>
    </row>
    <row r="5619" spans="1:3">
      <c r="A5619" s="345" t="s">
        <v>3194</v>
      </c>
      <c r="B5619" s="332">
        <v>39.56015</v>
      </c>
      <c r="C5619" t="s">
        <v>19685</v>
      </c>
    </row>
    <row r="5620" spans="1:3">
      <c r="A5620" s="345" t="s">
        <v>9924</v>
      </c>
      <c r="B5620" s="332">
        <v>24.428290000000001</v>
      </c>
      <c r="C5620" t="s">
        <v>13782</v>
      </c>
    </row>
    <row r="5621" spans="1:3">
      <c r="A5621" s="345" t="s">
        <v>9925</v>
      </c>
      <c r="B5621" s="332">
        <v>12.98386</v>
      </c>
      <c r="C5621" t="s">
        <v>13783</v>
      </c>
    </row>
    <row r="5622" spans="1:3">
      <c r="A5622" s="345" t="s">
        <v>9926</v>
      </c>
      <c r="B5622" s="332">
        <v>12.98386</v>
      </c>
      <c r="C5622" t="s">
        <v>13784</v>
      </c>
    </row>
    <row r="5623" spans="1:3">
      <c r="A5623" s="345" t="s">
        <v>3195</v>
      </c>
      <c r="B5623" s="332">
        <v>17.544589999999999</v>
      </c>
      <c r="C5623" t="s">
        <v>13785</v>
      </c>
    </row>
    <row r="5624" spans="1:3">
      <c r="A5624" s="345" t="s">
        <v>9927</v>
      </c>
      <c r="B5624" s="332">
        <v>10.319839999999999</v>
      </c>
      <c r="C5624" t="s">
        <v>13786</v>
      </c>
    </row>
    <row r="5625" spans="1:3">
      <c r="A5625" s="345" t="s">
        <v>9928</v>
      </c>
      <c r="B5625" s="332">
        <v>10.48948</v>
      </c>
      <c r="C5625" t="s">
        <v>13787</v>
      </c>
    </row>
    <row r="5626" spans="1:3">
      <c r="A5626" s="345" t="s">
        <v>9464</v>
      </c>
      <c r="B5626" s="332">
        <v>40.646630000000002</v>
      </c>
      <c r="C5626" t="s">
        <v>13788</v>
      </c>
    </row>
    <row r="5627" spans="1:3">
      <c r="A5627" s="345" t="s">
        <v>3196</v>
      </c>
      <c r="B5627" s="332">
        <v>3.8550200000000001</v>
      </c>
      <c r="C5627" t="s">
        <v>13789</v>
      </c>
    </row>
    <row r="5628" spans="1:3">
      <c r="A5628" s="345" t="s">
        <v>9929</v>
      </c>
      <c r="B5628" s="332">
        <v>11.533390000000001</v>
      </c>
      <c r="C5628" t="s">
        <v>13790</v>
      </c>
    </row>
    <row r="5629" spans="1:3">
      <c r="A5629" s="345" t="s">
        <v>3197</v>
      </c>
      <c r="B5629" s="332">
        <v>10.634869999999999</v>
      </c>
      <c r="C5629" t="s">
        <v>13791</v>
      </c>
    </row>
    <row r="5630" spans="1:3">
      <c r="A5630" s="345" t="s">
        <v>9930</v>
      </c>
      <c r="B5630" s="332">
        <v>41.765720000000002</v>
      </c>
      <c r="C5630" t="s">
        <v>13792</v>
      </c>
    </row>
    <row r="5631" spans="1:3">
      <c r="A5631" s="345" t="s">
        <v>3198</v>
      </c>
      <c r="B5631" s="332">
        <v>34.579700000000003</v>
      </c>
      <c r="C5631" t="s">
        <v>13793</v>
      </c>
    </row>
    <row r="5632" spans="1:3">
      <c r="A5632" s="345" t="s">
        <v>3199</v>
      </c>
      <c r="B5632" s="332">
        <v>38.777059999999999</v>
      </c>
      <c r="C5632" t="s">
        <v>13794</v>
      </c>
    </row>
    <row r="5633" spans="1:3">
      <c r="A5633" s="345" t="s">
        <v>3200</v>
      </c>
      <c r="B5633" s="332">
        <v>39.56015</v>
      </c>
      <c r="C5633" t="s">
        <v>13795</v>
      </c>
    </row>
    <row r="5634" spans="1:3">
      <c r="A5634" s="345" t="s">
        <v>3201</v>
      </c>
      <c r="B5634" s="332">
        <v>3.58264</v>
      </c>
      <c r="C5634" t="s">
        <v>13796</v>
      </c>
    </row>
    <row r="5635" spans="1:3">
      <c r="A5635" s="345" t="s">
        <v>9931</v>
      </c>
      <c r="B5635" s="332">
        <v>31.01849</v>
      </c>
      <c r="C5635" t="s">
        <v>13797</v>
      </c>
    </row>
    <row r="5636" spans="1:3">
      <c r="A5636" s="345" t="s">
        <v>9932</v>
      </c>
      <c r="B5636" s="332">
        <v>31.01849</v>
      </c>
      <c r="C5636" t="s">
        <v>13798</v>
      </c>
    </row>
    <row r="5637" spans="1:3">
      <c r="A5637" s="345" t="s">
        <v>9933</v>
      </c>
      <c r="B5637" s="332">
        <v>41.449489999999997</v>
      </c>
      <c r="C5637" t="s">
        <v>13799</v>
      </c>
    </row>
    <row r="5638" spans="1:3">
      <c r="A5638" s="345" t="s">
        <v>17761</v>
      </c>
      <c r="B5638" s="332">
        <v>29.825469999999999</v>
      </c>
      <c r="C5638" t="s">
        <v>19686</v>
      </c>
    </row>
    <row r="5639" spans="1:3">
      <c r="A5639" s="345" t="s">
        <v>19687</v>
      </c>
      <c r="B5639" s="332">
        <v>160.16363999999999</v>
      </c>
      <c r="C5639" t="s">
        <v>19688</v>
      </c>
    </row>
    <row r="5640" spans="1:3">
      <c r="A5640" s="345" t="s">
        <v>3202</v>
      </c>
      <c r="B5640" s="332">
        <v>88.01558</v>
      </c>
      <c r="C5640" t="s">
        <v>13800</v>
      </c>
    </row>
    <row r="5641" spans="1:3">
      <c r="A5641" s="345" t="s">
        <v>3203</v>
      </c>
      <c r="B5641" s="332">
        <v>107.96007</v>
      </c>
      <c r="C5641" t="s">
        <v>13801</v>
      </c>
    </row>
    <row r="5642" spans="1:3">
      <c r="A5642" s="345" t="s">
        <v>9465</v>
      </c>
      <c r="B5642" s="332">
        <v>45.682499999999997</v>
      </c>
      <c r="C5642" t="s">
        <v>13802</v>
      </c>
    </row>
    <row r="5643" spans="1:3">
      <c r="A5643" s="345" t="s">
        <v>9466</v>
      </c>
      <c r="B5643" s="332">
        <v>30.33971</v>
      </c>
      <c r="C5643" t="s">
        <v>13803</v>
      </c>
    </row>
    <row r="5644" spans="1:3">
      <c r="A5644" s="345" t="s">
        <v>3204</v>
      </c>
      <c r="B5644" s="332">
        <v>34.028970000000001</v>
      </c>
      <c r="C5644" t="s">
        <v>13804</v>
      </c>
    </row>
    <row r="5645" spans="1:3">
      <c r="A5645" s="345" t="s">
        <v>3205</v>
      </c>
      <c r="B5645" s="332">
        <v>121.17968</v>
      </c>
      <c r="C5645" t="s">
        <v>13805</v>
      </c>
    </row>
    <row r="5646" spans="1:3">
      <c r="A5646" s="345" t="s">
        <v>3206</v>
      </c>
      <c r="B5646" s="332">
        <v>121.17968</v>
      </c>
      <c r="C5646" t="s">
        <v>13806</v>
      </c>
    </row>
    <row r="5647" spans="1:3">
      <c r="A5647" s="345" t="s">
        <v>9934</v>
      </c>
      <c r="B5647" s="332">
        <v>23.694839999999999</v>
      </c>
      <c r="C5647" t="s">
        <v>13807</v>
      </c>
    </row>
    <row r="5648" spans="1:3">
      <c r="A5648" s="345" t="s">
        <v>3207</v>
      </c>
      <c r="B5648" s="332">
        <v>57.387779999999999</v>
      </c>
      <c r="C5648" t="s">
        <v>13808</v>
      </c>
    </row>
    <row r="5649" spans="1:3">
      <c r="A5649" s="345" t="s">
        <v>3208</v>
      </c>
      <c r="B5649" s="332">
        <v>53.180950000000003</v>
      </c>
      <c r="C5649" t="s">
        <v>13809</v>
      </c>
    </row>
    <row r="5650" spans="1:3">
      <c r="A5650" s="345" t="s">
        <v>3209</v>
      </c>
      <c r="B5650" s="332">
        <v>51.646889999999999</v>
      </c>
      <c r="C5650" t="s">
        <v>13810</v>
      </c>
    </row>
    <row r="5651" spans="1:3">
      <c r="A5651" s="345" t="s">
        <v>3210</v>
      </c>
      <c r="B5651" s="332">
        <v>130.65366</v>
      </c>
      <c r="C5651" t="s">
        <v>13811</v>
      </c>
    </row>
    <row r="5652" spans="1:3">
      <c r="A5652" s="345" t="s">
        <v>3211</v>
      </c>
      <c r="B5652" s="332">
        <v>58.081910000000001</v>
      </c>
      <c r="C5652" t="s">
        <v>13812</v>
      </c>
    </row>
    <row r="5653" spans="1:3">
      <c r="A5653" s="345" t="s">
        <v>3212</v>
      </c>
      <c r="B5653" s="332">
        <v>69.596919999999997</v>
      </c>
      <c r="C5653" t="s">
        <v>13813</v>
      </c>
    </row>
    <row r="5654" spans="1:3">
      <c r="A5654" s="345" t="s">
        <v>8494</v>
      </c>
      <c r="B5654" s="332">
        <v>21.674520000000001</v>
      </c>
      <c r="C5654" t="s">
        <v>13814</v>
      </c>
    </row>
    <row r="5655" spans="1:3">
      <c r="A5655" s="345" t="s">
        <v>3213</v>
      </c>
      <c r="B5655" s="332">
        <v>4.4563899999999999</v>
      </c>
      <c r="C5655" t="s">
        <v>13815</v>
      </c>
    </row>
    <row r="5656" spans="1:3">
      <c r="A5656" s="345" t="s">
        <v>3214</v>
      </c>
      <c r="B5656" s="332">
        <v>235.89205000000001</v>
      </c>
      <c r="C5656" t="s">
        <v>13816</v>
      </c>
    </row>
    <row r="5657" spans="1:3">
      <c r="A5657" s="345" t="s">
        <v>3215</v>
      </c>
      <c r="B5657" s="332">
        <v>194.06988000000001</v>
      </c>
      <c r="C5657" t="s">
        <v>13817</v>
      </c>
    </row>
    <row r="5658" spans="1:3">
      <c r="A5658" s="345" t="s">
        <v>3216</v>
      </c>
      <c r="B5658" s="332">
        <v>56.749389999999998</v>
      </c>
      <c r="C5658" t="s">
        <v>13818</v>
      </c>
    </row>
    <row r="5659" spans="1:3">
      <c r="A5659" s="345" t="s">
        <v>3217</v>
      </c>
      <c r="B5659" s="332">
        <v>39.686360000000001</v>
      </c>
      <c r="C5659" t="s">
        <v>13819</v>
      </c>
    </row>
    <row r="5660" spans="1:3">
      <c r="A5660" s="345" t="s">
        <v>3218</v>
      </c>
      <c r="B5660" s="332">
        <v>39.686360000000001</v>
      </c>
      <c r="C5660" t="s">
        <v>13820</v>
      </c>
    </row>
    <row r="5661" spans="1:3">
      <c r="A5661" s="345" t="s">
        <v>7877</v>
      </c>
      <c r="B5661" s="332">
        <v>65.004130000000004</v>
      </c>
      <c r="C5661" t="s">
        <v>13821</v>
      </c>
    </row>
    <row r="5662" spans="1:3">
      <c r="A5662" s="345" t="s">
        <v>9162</v>
      </c>
      <c r="B5662" s="332">
        <v>65.004130000000004</v>
      </c>
      <c r="C5662" t="s">
        <v>8726</v>
      </c>
    </row>
    <row r="5663" spans="1:3">
      <c r="A5663" s="345" t="s">
        <v>17291</v>
      </c>
      <c r="B5663" s="332">
        <v>130.91535999999999</v>
      </c>
      <c r="C5663" t="s">
        <v>17292</v>
      </c>
    </row>
    <row r="5664" spans="1:3">
      <c r="A5664" s="345" t="s">
        <v>9194</v>
      </c>
      <c r="B5664" s="332">
        <v>85.336539999999999</v>
      </c>
      <c r="C5664" t="s">
        <v>13822</v>
      </c>
    </row>
    <row r="5665" spans="1:3">
      <c r="A5665" s="345" t="s">
        <v>9195</v>
      </c>
      <c r="B5665" s="332">
        <v>58.128120000000003</v>
      </c>
      <c r="C5665" t="s">
        <v>13823</v>
      </c>
    </row>
    <row r="5666" spans="1:3">
      <c r="A5666" s="345" t="s">
        <v>3219</v>
      </c>
      <c r="B5666" s="332">
        <v>10.27252</v>
      </c>
      <c r="C5666" t="s">
        <v>13824</v>
      </c>
    </row>
    <row r="5667" spans="1:3">
      <c r="A5667" s="345" t="s">
        <v>3220</v>
      </c>
      <c r="B5667" s="332">
        <v>21.470400000000001</v>
      </c>
      <c r="C5667" t="s">
        <v>13825</v>
      </c>
    </row>
    <row r="5668" spans="1:3">
      <c r="A5668" s="345" t="s">
        <v>17293</v>
      </c>
      <c r="B5668" s="332">
        <v>85.314589999999995</v>
      </c>
      <c r="C5668" t="s">
        <v>17294</v>
      </c>
    </row>
    <row r="5669" spans="1:3">
      <c r="A5669" s="345" t="s">
        <v>3221</v>
      </c>
      <c r="B5669" s="332">
        <v>94.006060000000005</v>
      </c>
      <c r="C5669" t="s">
        <v>17762</v>
      </c>
    </row>
    <row r="5670" spans="1:3">
      <c r="A5670" s="345" t="s">
        <v>3222</v>
      </c>
      <c r="B5670" s="332">
        <v>63.013120000000001</v>
      </c>
      <c r="C5670" t="s">
        <v>13826</v>
      </c>
    </row>
    <row r="5671" spans="1:3">
      <c r="A5671" s="345" t="s">
        <v>3223</v>
      </c>
      <c r="B5671" s="332">
        <v>62.76258</v>
      </c>
      <c r="C5671" t="s">
        <v>13827</v>
      </c>
    </row>
    <row r="5672" spans="1:3">
      <c r="A5672" s="345" t="s">
        <v>6893</v>
      </c>
      <c r="B5672" s="332">
        <v>67.599999999999994</v>
      </c>
      <c r="C5672" t="s">
        <v>13828</v>
      </c>
    </row>
    <row r="5673" spans="1:3">
      <c r="A5673" s="345" t="s">
        <v>3224</v>
      </c>
      <c r="B5673" s="332">
        <v>44.462809999999998</v>
      </c>
      <c r="C5673" t="s">
        <v>13829</v>
      </c>
    </row>
    <row r="5674" spans="1:3">
      <c r="A5674" s="345" t="s">
        <v>3225</v>
      </c>
      <c r="B5674" s="332">
        <v>45.450859999999999</v>
      </c>
      <c r="C5674" t="s">
        <v>13830</v>
      </c>
    </row>
    <row r="5675" spans="1:3">
      <c r="A5675" s="345" t="s">
        <v>3226</v>
      </c>
      <c r="B5675" s="332">
        <v>100.53418000000001</v>
      </c>
      <c r="C5675" t="s">
        <v>13831</v>
      </c>
    </row>
    <row r="5676" spans="1:3">
      <c r="A5676" s="345" t="s">
        <v>7036</v>
      </c>
      <c r="B5676" s="332">
        <v>63.659869999999998</v>
      </c>
      <c r="C5676" t="s">
        <v>13832</v>
      </c>
    </row>
    <row r="5677" spans="1:3">
      <c r="A5677" s="345" t="s">
        <v>7037</v>
      </c>
      <c r="B5677" s="332">
        <v>50.851759999999999</v>
      </c>
      <c r="C5677" t="s">
        <v>13833</v>
      </c>
    </row>
    <row r="5678" spans="1:3">
      <c r="A5678" s="345" t="s">
        <v>7033</v>
      </c>
      <c r="B5678" s="332">
        <v>55.420259999999999</v>
      </c>
      <c r="C5678" t="s">
        <v>13834</v>
      </c>
    </row>
    <row r="5679" spans="1:3">
      <c r="A5679" s="345" t="s">
        <v>7034</v>
      </c>
      <c r="B5679" s="332">
        <v>42.068269999999998</v>
      </c>
      <c r="C5679" t="s">
        <v>13835</v>
      </c>
    </row>
    <row r="5680" spans="1:3">
      <c r="A5680" s="345" t="s">
        <v>9196</v>
      </c>
      <c r="B5680" s="332">
        <v>95.63579</v>
      </c>
      <c r="C5680" t="s">
        <v>13836</v>
      </c>
    </row>
    <row r="5681" spans="1:3">
      <c r="A5681" s="345" t="s">
        <v>9197</v>
      </c>
      <c r="B5681" s="332">
        <v>64.738069999999993</v>
      </c>
      <c r="C5681" t="s">
        <v>13837</v>
      </c>
    </row>
    <row r="5682" spans="1:3">
      <c r="A5682" s="345" t="s">
        <v>3227</v>
      </c>
      <c r="B5682" s="332">
        <v>10.27252</v>
      </c>
      <c r="C5682" t="s">
        <v>13838</v>
      </c>
    </row>
    <row r="5683" spans="1:3">
      <c r="A5683" s="345" t="s">
        <v>3228</v>
      </c>
      <c r="B5683" s="332">
        <v>21.470400000000001</v>
      </c>
      <c r="C5683" t="s">
        <v>13839</v>
      </c>
    </row>
    <row r="5684" spans="1:3">
      <c r="A5684" s="345" t="s">
        <v>3229</v>
      </c>
      <c r="B5684" s="332">
        <v>20.144159999999999</v>
      </c>
      <c r="C5684" t="s">
        <v>13840</v>
      </c>
    </row>
    <row r="5685" spans="1:3">
      <c r="A5685" s="345" t="s">
        <v>3230</v>
      </c>
      <c r="B5685" s="332">
        <v>112.12076</v>
      </c>
      <c r="C5685" t="s">
        <v>13841</v>
      </c>
    </row>
    <row r="5686" spans="1:3">
      <c r="A5686" s="345" t="s">
        <v>3231</v>
      </c>
      <c r="B5686" s="332">
        <v>77.208389999999994</v>
      </c>
      <c r="C5686" t="s">
        <v>13842</v>
      </c>
    </row>
    <row r="5687" spans="1:3">
      <c r="A5687" s="345" t="s">
        <v>3232</v>
      </c>
      <c r="B5687" s="332">
        <v>89.320779999999999</v>
      </c>
      <c r="C5687" t="s">
        <v>13843</v>
      </c>
    </row>
    <row r="5688" spans="1:3">
      <c r="A5688" s="345" t="s">
        <v>17295</v>
      </c>
      <c r="B5688" s="332">
        <v>100.5472</v>
      </c>
      <c r="C5688" t="s">
        <v>17296</v>
      </c>
    </row>
    <row r="5689" spans="1:3">
      <c r="A5689" s="345" t="s">
        <v>10025</v>
      </c>
      <c r="B5689" s="332">
        <v>103.86123000000001</v>
      </c>
      <c r="C5689" t="s">
        <v>13844</v>
      </c>
    </row>
    <row r="5690" spans="1:3">
      <c r="A5690" s="345" t="s">
        <v>8611</v>
      </c>
      <c r="B5690" s="332">
        <v>196.59246999999999</v>
      </c>
      <c r="C5690" t="s">
        <v>13845</v>
      </c>
    </row>
    <row r="5691" spans="1:3">
      <c r="A5691" s="345" t="s">
        <v>3233</v>
      </c>
      <c r="B5691" s="332">
        <v>10.27252</v>
      </c>
      <c r="C5691" t="s">
        <v>13846</v>
      </c>
    </row>
    <row r="5692" spans="1:3">
      <c r="A5692" s="345" t="s">
        <v>3234</v>
      </c>
      <c r="B5692" s="332">
        <v>20.448</v>
      </c>
      <c r="C5692" t="s">
        <v>13847</v>
      </c>
    </row>
    <row r="5693" spans="1:3">
      <c r="A5693" s="345" t="s">
        <v>17297</v>
      </c>
      <c r="B5693" s="332">
        <v>151.45519999999999</v>
      </c>
      <c r="C5693" t="s">
        <v>17298</v>
      </c>
    </row>
    <row r="5694" spans="1:3">
      <c r="A5694" s="345" t="s">
        <v>3235</v>
      </c>
      <c r="B5694" s="332">
        <v>119.63723</v>
      </c>
      <c r="C5694" t="s">
        <v>13848</v>
      </c>
    </row>
    <row r="5695" spans="1:3">
      <c r="A5695" s="345" t="s">
        <v>8265</v>
      </c>
      <c r="B5695" s="332">
        <v>127.25819</v>
      </c>
      <c r="C5695" t="s">
        <v>13849</v>
      </c>
    </row>
    <row r="5696" spans="1:3">
      <c r="A5696" s="345" t="s">
        <v>3236</v>
      </c>
      <c r="B5696" s="332">
        <v>96.837260000000001</v>
      </c>
      <c r="C5696" t="s">
        <v>13850</v>
      </c>
    </row>
    <row r="5697" spans="1:3">
      <c r="A5697" s="345" t="s">
        <v>3237</v>
      </c>
      <c r="B5697" s="332">
        <v>112.47153</v>
      </c>
      <c r="C5697" t="s">
        <v>13851</v>
      </c>
    </row>
    <row r="5698" spans="1:3">
      <c r="A5698" s="345" t="s">
        <v>6894</v>
      </c>
      <c r="B5698" s="332">
        <v>0</v>
      </c>
      <c r="C5698" t="s">
        <v>13852</v>
      </c>
    </row>
    <row r="5699" spans="1:3">
      <c r="A5699" s="345" t="s">
        <v>3238</v>
      </c>
      <c r="B5699" s="332">
        <v>148.95148</v>
      </c>
      <c r="C5699" t="s">
        <v>13853</v>
      </c>
    </row>
    <row r="5700" spans="1:3">
      <c r="A5700" s="345" t="s">
        <v>3239</v>
      </c>
      <c r="B5700" s="332">
        <v>118.23874000000001</v>
      </c>
      <c r="C5700" t="s">
        <v>13854</v>
      </c>
    </row>
    <row r="5701" spans="1:3">
      <c r="A5701" s="345" t="s">
        <v>3240</v>
      </c>
      <c r="B5701" s="332">
        <v>119.38669</v>
      </c>
      <c r="C5701" t="s">
        <v>13855</v>
      </c>
    </row>
    <row r="5702" spans="1:3">
      <c r="A5702" s="345" t="s">
        <v>19689</v>
      </c>
      <c r="B5702" s="332">
        <v>133.95932999999999</v>
      </c>
      <c r="C5702" t="s">
        <v>13854</v>
      </c>
    </row>
    <row r="5703" spans="1:3">
      <c r="A5703" s="345" t="s">
        <v>7017</v>
      </c>
      <c r="B5703" s="332">
        <v>208.92740000000001</v>
      </c>
      <c r="C5703" t="s">
        <v>19690</v>
      </c>
    </row>
    <row r="5704" spans="1:3">
      <c r="A5704" s="345" t="s">
        <v>3241</v>
      </c>
      <c r="B5704" s="332">
        <v>14.65714</v>
      </c>
      <c r="C5704" t="s">
        <v>13856</v>
      </c>
    </row>
    <row r="5705" spans="1:3">
      <c r="A5705" s="345" t="s">
        <v>3242</v>
      </c>
      <c r="B5705" s="332">
        <v>27.162780000000001</v>
      </c>
      <c r="C5705" t="s">
        <v>13857</v>
      </c>
    </row>
    <row r="5706" spans="1:3">
      <c r="A5706" s="345" t="s">
        <v>3243</v>
      </c>
      <c r="B5706" s="332">
        <v>164.23499000000001</v>
      </c>
      <c r="C5706" t="s">
        <v>13858</v>
      </c>
    </row>
    <row r="5707" spans="1:3">
      <c r="A5707" s="345" t="s">
        <v>3244</v>
      </c>
      <c r="B5707" s="332">
        <v>129.37734</v>
      </c>
      <c r="C5707" t="s">
        <v>17299</v>
      </c>
    </row>
    <row r="5708" spans="1:3">
      <c r="A5708" s="345" t="s">
        <v>3245</v>
      </c>
      <c r="B5708" s="332">
        <v>131.53832</v>
      </c>
      <c r="C5708" t="s">
        <v>13859</v>
      </c>
    </row>
    <row r="5709" spans="1:3">
      <c r="A5709" s="345" t="s">
        <v>8962</v>
      </c>
      <c r="B5709" s="332">
        <v>203.51293999999999</v>
      </c>
      <c r="C5709" t="s">
        <v>13860</v>
      </c>
    </row>
    <row r="5710" spans="1:3">
      <c r="A5710" s="345" t="s">
        <v>3246</v>
      </c>
      <c r="B5710" s="332">
        <v>96.329909999999998</v>
      </c>
      <c r="C5710" t="s">
        <v>9269</v>
      </c>
    </row>
    <row r="5711" spans="1:3">
      <c r="A5711" s="345" t="s">
        <v>3247</v>
      </c>
      <c r="B5711" s="332">
        <v>96.329909999999998</v>
      </c>
      <c r="C5711" t="s">
        <v>9270</v>
      </c>
    </row>
    <row r="5712" spans="1:3">
      <c r="A5712" s="345" t="s">
        <v>3248</v>
      </c>
      <c r="B5712" s="332">
        <v>705.04539</v>
      </c>
      <c r="C5712" t="s">
        <v>13861</v>
      </c>
    </row>
    <row r="5713" spans="1:3">
      <c r="A5713" s="345" t="s">
        <v>3249</v>
      </c>
      <c r="B5713" s="332">
        <v>88.01558</v>
      </c>
      <c r="C5713" t="s">
        <v>9271</v>
      </c>
    </row>
    <row r="5714" spans="1:3">
      <c r="A5714" s="345" t="s">
        <v>3250</v>
      </c>
      <c r="B5714" s="332">
        <v>88.01558</v>
      </c>
      <c r="C5714" t="s">
        <v>9272</v>
      </c>
    </row>
    <row r="5715" spans="1:3">
      <c r="A5715" s="345" t="s">
        <v>3251</v>
      </c>
      <c r="B5715" s="332">
        <v>88.01558</v>
      </c>
      <c r="C5715" t="s">
        <v>9273</v>
      </c>
    </row>
    <row r="5716" spans="1:3">
      <c r="A5716" s="345" t="s">
        <v>3252</v>
      </c>
      <c r="B5716" s="332">
        <v>88.01558</v>
      </c>
      <c r="C5716" t="s">
        <v>9274</v>
      </c>
    </row>
    <row r="5717" spans="1:3">
      <c r="A5717" s="345" t="s">
        <v>3253</v>
      </c>
      <c r="B5717" s="332">
        <v>91.536199999999994</v>
      </c>
      <c r="C5717" t="s">
        <v>9275</v>
      </c>
    </row>
    <row r="5718" spans="1:3">
      <c r="A5718" s="345" t="s">
        <v>3254</v>
      </c>
      <c r="B5718" s="332">
        <v>91.536199999999994</v>
      </c>
      <c r="C5718" t="s">
        <v>9276</v>
      </c>
    </row>
    <row r="5719" spans="1:3">
      <c r="A5719" s="345" t="s">
        <v>3255</v>
      </c>
      <c r="B5719" s="332">
        <v>88.01558</v>
      </c>
      <c r="C5719" t="s">
        <v>9277</v>
      </c>
    </row>
    <row r="5720" spans="1:3">
      <c r="A5720" s="345" t="s">
        <v>3256</v>
      </c>
      <c r="B5720" s="332">
        <v>21.470400000000001</v>
      </c>
      <c r="C5720" t="s">
        <v>13862</v>
      </c>
    </row>
    <row r="5721" spans="1:3">
      <c r="A5721" s="345" t="s">
        <v>3257</v>
      </c>
      <c r="B5721" s="332">
        <v>27.162780000000001</v>
      </c>
      <c r="C5721" t="s">
        <v>13863</v>
      </c>
    </row>
    <row r="5722" spans="1:3">
      <c r="A5722" s="345" t="s">
        <v>9062</v>
      </c>
      <c r="B5722" s="332">
        <v>56.749389999999998</v>
      </c>
      <c r="C5722" t="s">
        <v>13864</v>
      </c>
    </row>
    <row r="5723" spans="1:3">
      <c r="A5723" s="345" t="s">
        <v>9063</v>
      </c>
      <c r="B5723" s="332">
        <v>39.686360000000001</v>
      </c>
      <c r="C5723" t="s">
        <v>13865</v>
      </c>
    </row>
    <row r="5724" spans="1:3">
      <c r="A5724" s="345" t="s">
        <v>9264</v>
      </c>
      <c r="B5724" s="332">
        <v>39.686360000000001</v>
      </c>
      <c r="C5724" t="s">
        <v>13866</v>
      </c>
    </row>
    <row r="5725" spans="1:3">
      <c r="A5725" s="345" t="s">
        <v>7810</v>
      </c>
      <c r="B5725" s="332">
        <v>339.88582000000002</v>
      </c>
      <c r="C5725" t="s">
        <v>13867</v>
      </c>
    </row>
    <row r="5726" spans="1:3">
      <c r="A5726" s="345" t="s">
        <v>7811</v>
      </c>
      <c r="B5726" s="332">
        <v>320.10261000000003</v>
      </c>
      <c r="C5726" t="s">
        <v>13868</v>
      </c>
    </row>
    <row r="5727" spans="1:3">
      <c r="A5727" s="345" t="s">
        <v>3258</v>
      </c>
      <c r="B5727" s="332">
        <v>134.04381000000001</v>
      </c>
      <c r="C5727" t="s">
        <v>13869</v>
      </c>
    </row>
    <row r="5728" spans="1:3">
      <c r="A5728" s="345" t="s">
        <v>3259</v>
      </c>
      <c r="B5728" s="332">
        <v>108.23724</v>
      </c>
      <c r="C5728" t="s">
        <v>13870</v>
      </c>
    </row>
    <row r="5729" spans="1:3">
      <c r="A5729" s="345" t="s">
        <v>8495</v>
      </c>
      <c r="B5729" s="332">
        <v>235.98760999999999</v>
      </c>
      <c r="C5729" t="s">
        <v>13871</v>
      </c>
    </row>
    <row r="5730" spans="1:3">
      <c r="A5730" s="345" t="s">
        <v>8612</v>
      </c>
      <c r="B5730" s="332">
        <v>244.39828</v>
      </c>
      <c r="C5730" t="s">
        <v>13872</v>
      </c>
    </row>
    <row r="5731" spans="1:3">
      <c r="A5731" s="345" t="s">
        <v>8708</v>
      </c>
      <c r="B5731" s="332">
        <v>55.174489999999999</v>
      </c>
      <c r="C5731" t="s">
        <v>19691</v>
      </c>
    </row>
    <row r="5732" spans="1:3">
      <c r="A5732" s="345" t="s">
        <v>8709</v>
      </c>
      <c r="B5732" s="332">
        <v>55.174489999999999</v>
      </c>
      <c r="C5732" t="s">
        <v>19692</v>
      </c>
    </row>
    <row r="5733" spans="1:3">
      <c r="A5733" s="345" t="s">
        <v>10002</v>
      </c>
      <c r="B5733" s="332">
        <v>99.490629999999996</v>
      </c>
      <c r="C5733" t="s">
        <v>13873</v>
      </c>
    </row>
    <row r="5734" spans="1:3">
      <c r="A5734" s="345" t="s">
        <v>8613</v>
      </c>
      <c r="B5734" s="332">
        <v>59.712890000000002</v>
      </c>
      <c r="C5734" t="s">
        <v>13874</v>
      </c>
    </row>
    <row r="5735" spans="1:3">
      <c r="A5735" s="345" t="s">
        <v>8614</v>
      </c>
      <c r="B5735" s="332">
        <v>59.712890000000002</v>
      </c>
      <c r="C5735" t="s">
        <v>13875</v>
      </c>
    </row>
    <row r="5736" spans="1:3">
      <c r="A5736" s="345" t="s">
        <v>3260</v>
      </c>
      <c r="B5736" s="332">
        <v>36.562179999999998</v>
      </c>
      <c r="C5736" t="s">
        <v>13876</v>
      </c>
    </row>
    <row r="5737" spans="1:3">
      <c r="A5737" s="345" t="s">
        <v>3261</v>
      </c>
      <c r="B5737" s="332">
        <v>31.651409999999998</v>
      </c>
      <c r="C5737" t="s">
        <v>13877</v>
      </c>
    </row>
    <row r="5738" spans="1:3">
      <c r="A5738" s="345" t="s">
        <v>3262</v>
      </c>
      <c r="B5738" s="332">
        <v>36.562179999999998</v>
      </c>
      <c r="C5738" t="s">
        <v>13878</v>
      </c>
    </row>
    <row r="5739" spans="1:3">
      <c r="A5739" s="345" t="s">
        <v>3263</v>
      </c>
      <c r="B5739" s="332">
        <v>31.651409999999998</v>
      </c>
      <c r="C5739" t="s">
        <v>13879</v>
      </c>
    </row>
    <row r="5740" spans="1:3">
      <c r="A5740" s="345" t="s">
        <v>17300</v>
      </c>
      <c r="B5740" s="332">
        <v>30.511230000000001</v>
      </c>
      <c r="C5740" t="s">
        <v>17301</v>
      </c>
    </row>
    <row r="5741" spans="1:3">
      <c r="A5741" s="345" t="s">
        <v>3264</v>
      </c>
      <c r="B5741" s="332">
        <v>40.321980000000003</v>
      </c>
      <c r="C5741" t="s">
        <v>13880</v>
      </c>
    </row>
    <row r="5742" spans="1:3">
      <c r="A5742" s="345" t="s">
        <v>3265</v>
      </c>
      <c r="B5742" s="332">
        <v>37.367840000000001</v>
      </c>
      <c r="C5742" t="s">
        <v>13881</v>
      </c>
    </row>
    <row r="5743" spans="1:3">
      <c r="A5743" s="345" t="s">
        <v>7812</v>
      </c>
      <c r="B5743" s="332">
        <v>40.23621</v>
      </c>
      <c r="C5743" t="s">
        <v>13882</v>
      </c>
    </row>
    <row r="5744" spans="1:3">
      <c r="A5744" s="345" t="s">
        <v>7813</v>
      </c>
      <c r="B5744" s="332">
        <v>40.23621</v>
      </c>
      <c r="C5744" t="s">
        <v>13883</v>
      </c>
    </row>
    <row r="5745" spans="1:3">
      <c r="A5745" s="345" t="s">
        <v>3266</v>
      </c>
      <c r="B5745" s="332">
        <v>47.995049999999999</v>
      </c>
      <c r="C5745" t="s">
        <v>13884</v>
      </c>
    </row>
    <row r="5746" spans="1:3">
      <c r="A5746" s="345" t="s">
        <v>3267</v>
      </c>
      <c r="B5746" s="332">
        <v>39.51632</v>
      </c>
      <c r="C5746" t="s">
        <v>13885</v>
      </c>
    </row>
    <row r="5747" spans="1:3">
      <c r="A5747" s="345" t="s">
        <v>3268</v>
      </c>
      <c r="B5747" s="332">
        <v>52.291960000000003</v>
      </c>
      <c r="C5747" t="s">
        <v>13886</v>
      </c>
    </row>
    <row r="5748" spans="1:3">
      <c r="A5748" s="345" t="s">
        <v>3269</v>
      </c>
      <c r="B5748" s="332">
        <v>26.088450000000002</v>
      </c>
      <c r="C5748" t="s">
        <v>13887</v>
      </c>
    </row>
    <row r="5749" spans="1:3">
      <c r="A5749" s="345" t="s">
        <v>8496</v>
      </c>
      <c r="B5749" s="332">
        <v>63.318240000000003</v>
      </c>
      <c r="C5749" t="s">
        <v>13887</v>
      </c>
    </row>
    <row r="5750" spans="1:3">
      <c r="A5750" s="345" t="s">
        <v>9467</v>
      </c>
      <c r="B5750" s="332">
        <v>27.121980000000001</v>
      </c>
      <c r="C5750" t="s">
        <v>13888</v>
      </c>
    </row>
    <row r="5751" spans="1:3">
      <c r="A5751" s="345" t="s">
        <v>17763</v>
      </c>
      <c r="B5751" s="332">
        <v>18.72634</v>
      </c>
      <c r="C5751" t="s">
        <v>19693</v>
      </c>
    </row>
    <row r="5752" spans="1:3">
      <c r="A5752" s="345" t="s">
        <v>3270</v>
      </c>
      <c r="B5752" s="332">
        <v>2.3786499999999999</v>
      </c>
      <c r="C5752" t="s">
        <v>13889</v>
      </c>
    </row>
    <row r="5753" spans="1:3">
      <c r="A5753" s="345" t="s">
        <v>3271</v>
      </c>
      <c r="B5753" s="332">
        <v>0.35296</v>
      </c>
      <c r="C5753" t="s">
        <v>13890</v>
      </c>
    </row>
    <row r="5754" spans="1:3">
      <c r="A5754" s="345" t="s">
        <v>19694</v>
      </c>
      <c r="B5754" s="332">
        <v>0</v>
      </c>
      <c r="C5754" t="s">
        <v>19695</v>
      </c>
    </row>
    <row r="5755" spans="1:3">
      <c r="A5755" s="345" t="s">
        <v>3272</v>
      </c>
      <c r="B5755" s="332">
        <v>84.108639999999994</v>
      </c>
      <c r="C5755" t="s">
        <v>13891</v>
      </c>
    </row>
    <row r="5756" spans="1:3">
      <c r="A5756" s="345" t="s">
        <v>3273</v>
      </c>
      <c r="B5756" s="332">
        <v>7.5766799999999996</v>
      </c>
      <c r="C5756" t="s">
        <v>13892</v>
      </c>
    </row>
    <row r="5757" spans="1:3">
      <c r="A5757" s="345" t="s">
        <v>7814</v>
      </c>
      <c r="B5757" s="332">
        <v>84.905289999999994</v>
      </c>
      <c r="C5757" t="s">
        <v>13893</v>
      </c>
    </row>
    <row r="5758" spans="1:3">
      <c r="A5758" s="345" t="s">
        <v>19696</v>
      </c>
      <c r="B5758" s="332">
        <v>37.555799999999998</v>
      </c>
      <c r="C5758" t="s">
        <v>19697</v>
      </c>
    </row>
    <row r="5759" spans="1:3">
      <c r="A5759" s="345" t="s">
        <v>19698</v>
      </c>
      <c r="B5759" s="332">
        <v>46.566369999999999</v>
      </c>
      <c r="C5759" t="s">
        <v>19699</v>
      </c>
    </row>
    <row r="5760" spans="1:3">
      <c r="A5760" s="345" t="s">
        <v>19700</v>
      </c>
      <c r="B5760" s="332">
        <v>33.786830000000002</v>
      </c>
      <c r="C5760" t="s">
        <v>19701</v>
      </c>
    </row>
    <row r="5761" spans="1:3">
      <c r="A5761" s="345" t="s">
        <v>19702</v>
      </c>
      <c r="B5761" s="332">
        <v>0</v>
      </c>
      <c r="C5761" t="s">
        <v>13880</v>
      </c>
    </row>
    <row r="5762" spans="1:3">
      <c r="A5762" s="345" t="s">
        <v>19703</v>
      </c>
      <c r="B5762" s="332">
        <v>43.949210000000001</v>
      </c>
      <c r="C5762" t="s">
        <v>19704</v>
      </c>
    </row>
    <row r="5763" spans="1:3">
      <c r="A5763" s="345" t="s">
        <v>3274</v>
      </c>
      <c r="B5763" s="332">
        <v>51.705219999999997</v>
      </c>
      <c r="C5763" t="s">
        <v>13884</v>
      </c>
    </row>
    <row r="5764" spans="1:3">
      <c r="A5764" s="345" t="s">
        <v>19705</v>
      </c>
      <c r="B5764" s="332">
        <v>42.784849999999999</v>
      </c>
      <c r="C5764" t="s">
        <v>19706</v>
      </c>
    </row>
    <row r="5765" spans="1:3">
      <c r="A5765" s="345" t="s">
        <v>19707</v>
      </c>
      <c r="B5765" s="332">
        <v>29.215420000000002</v>
      </c>
      <c r="C5765" t="s">
        <v>19708</v>
      </c>
    </row>
    <row r="5766" spans="1:3">
      <c r="A5766" s="345" t="s">
        <v>19709</v>
      </c>
      <c r="B5766" s="332">
        <v>29.943380000000001</v>
      </c>
      <c r="C5766" t="s">
        <v>19710</v>
      </c>
    </row>
    <row r="5767" spans="1:3">
      <c r="A5767" s="345" t="s">
        <v>19711</v>
      </c>
      <c r="B5767" s="332">
        <v>32.522550000000003</v>
      </c>
      <c r="C5767" t="s">
        <v>19712</v>
      </c>
    </row>
    <row r="5768" spans="1:3">
      <c r="A5768" s="345" t="s">
        <v>19713</v>
      </c>
      <c r="B5768" s="332">
        <v>28.6982</v>
      </c>
      <c r="C5768" t="s">
        <v>19714</v>
      </c>
    </row>
    <row r="5769" spans="1:3">
      <c r="A5769" s="345" t="s">
        <v>19715</v>
      </c>
      <c r="B5769" s="332">
        <v>33.3673</v>
      </c>
      <c r="C5769" t="s">
        <v>19716</v>
      </c>
    </row>
    <row r="5770" spans="1:3">
      <c r="A5770" s="345" t="s">
        <v>19717</v>
      </c>
      <c r="B5770" s="332">
        <v>33.394179999999999</v>
      </c>
      <c r="C5770" t="s">
        <v>19718</v>
      </c>
    </row>
    <row r="5771" spans="1:3">
      <c r="A5771" s="345" t="s">
        <v>19719</v>
      </c>
      <c r="B5771" s="332">
        <v>30.19951</v>
      </c>
      <c r="C5771" t="s">
        <v>19720</v>
      </c>
    </row>
    <row r="5772" spans="1:3">
      <c r="A5772" s="345" t="s">
        <v>19721</v>
      </c>
      <c r="B5772" s="332">
        <v>53.781869999999998</v>
      </c>
      <c r="C5772" t="s">
        <v>19722</v>
      </c>
    </row>
    <row r="5773" spans="1:3">
      <c r="A5773" s="345" t="s">
        <v>19723</v>
      </c>
      <c r="B5773" s="332">
        <v>46.566369999999999</v>
      </c>
      <c r="C5773" t="s">
        <v>19724</v>
      </c>
    </row>
    <row r="5774" spans="1:3">
      <c r="A5774" s="345" t="s">
        <v>3275</v>
      </c>
      <c r="B5774" s="332">
        <v>34.605539999999998</v>
      </c>
      <c r="C5774" t="s">
        <v>13894</v>
      </c>
    </row>
    <row r="5775" spans="1:3">
      <c r="A5775" s="345" t="s">
        <v>3276</v>
      </c>
      <c r="B5775" s="332">
        <v>42.47043</v>
      </c>
      <c r="C5775" t="s">
        <v>13895</v>
      </c>
    </row>
    <row r="5776" spans="1:3">
      <c r="A5776" s="345" t="s">
        <v>3277</v>
      </c>
      <c r="B5776" s="332">
        <v>33.635779999999997</v>
      </c>
      <c r="C5776" t="s">
        <v>13896</v>
      </c>
    </row>
    <row r="5777" spans="1:3">
      <c r="A5777" s="345" t="s">
        <v>9768</v>
      </c>
      <c r="B5777" s="332">
        <v>85.781239999999997</v>
      </c>
      <c r="C5777" t="s">
        <v>13897</v>
      </c>
    </row>
    <row r="5778" spans="1:3">
      <c r="A5778" s="345" t="s">
        <v>3278</v>
      </c>
      <c r="B5778" s="332">
        <v>10.26295</v>
      </c>
      <c r="C5778" t="s">
        <v>13898</v>
      </c>
    </row>
    <row r="5779" spans="1:3">
      <c r="A5779" s="345" t="s">
        <v>3279</v>
      </c>
      <c r="B5779" s="332">
        <v>10.26295</v>
      </c>
      <c r="C5779" t="s">
        <v>13899</v>
      </c>
    </row>
    <row r="5780" spans="1:3">
      <c r="A5780" s="345" t="s">
        <v>9468</v>
      </c>
      <c r="B5780" s="332">
        <v>16.867819999999998</v>
      </c>
      <c r="C5780" t="s">
        <v>13900</v>
      </c>
    </row>
    <row r="5781" spans="1:3">
      <c r="A5781" s="345" t="s">
        <v>9469</v>
      </c>
      <c r="B5781" s="332">
        <v>16.867819999999998</v>
      </c>
      <c r="C5781" t="s">
        <v>13901</v>
      </c>
    </row>
    <row r="5782" spans="1:3">
      <c r="A5782" s="345" t="s">
        <v>3280</v>
      </c>
      <c r="B5782" s="332">
        <v>14.83555</v>
      </c>
      <c r="C5782" t="s">
        <v>19725</v>
      </c>
    </row>
    <row r="5783" spans="1:3">
      <c r="A5783" s="345" t="s">
        <v>3281</v>
      </c>
      <c r="B5783" s="332">
        <v>14.83555</v>
      </c>
      <c r="C5783" t="s">
        <v>19726</v>
      </c>
    </row>
    <row r="5784" spans="1:3">
      <c r="A5784" s="345" t="s">
        <v>19727</v>
      </c>
      <c r="B5784" s="332">
        <v>19.86598</v>
      </c>
      <c r="C5784" t="s">
        <v>19728</v>
      </c>
    </row>
    <row r="5785" spans="1:3">
      <c r="A5785" s="345" t="s">
        <v>3282</v>
      </c>
      <c r="B5785" s="332">
        <v>20.593630000000001</v>
      </c>
      <c r="C5785" t="s">
        <v>13902</v>
      </c>
    </row>
    <row r="5786" spans="1:3">
      <c r="A5786" s="345" t="s">
        <v>3283</v>
      </c>
      <c r="B5786" s="332">
        <v>20.593630000000001</v>
      </c>
      <c r="C5786" t="s">
        <v>13903</v>
      </c>
    </row>
    <row r="5787" spans="1:3">
      <c r="A5787" s="345" t="s">
        <v>3284</v>
      </c>
      <c r="B5787" s="332">
        <v>20.593630000000001</v>
      </c>
      <c r="C5787" t="s">
        <v>13904</v>
      </c>
    </row>
    <row r="5788" spans="1:3">
      <c r="A5788" s="345" t="s">
        <v>3285</v>
      </c>
      <c r="B5788" s="332">
        <v>20.593630000000001</v>
      </c>
      <c r="C5788" t="s">
        <v>13905</v>
      </c>
    </row>
    <row r="5789" spans="1:3">
      <c r="A5789" s="345" t="s">
        <v>19729</v>
      </c>
      <c r="B5789" s="332">
        <v>19.86598</v>
      </c>
      <c r="C5789" t="s">
        <v>19730</v>
      </c>
    </row>
    <row r="5790" spans="1:3">
      <c r="A5790" s="345" t="s">
        <v>3286</v>
      </c>
      <c r="B5790" s="332">
        <v>20.593630000000001</v>
      </c>
      <c r="C5790" t="s">
        <v>13906</v>
      </c>
    </row>
    <row r="5791" spans="1:3">
      <c r="A5791" s="345" t="s">
        <v>3287</v>
      </c>
      <c r="B5791" s="332">
        <v>20.593630000000001</v>
      </c>
      <c r="C5791" t="s">
        <v>13907</v>
      </c>
    </row>
    <row r="5792" spans="1:3">
      <c r="A5792" s="345" t="s">
        <v>3288</v>
      </c>
      <c r="B5792" s="332">
        <v>27.963940000000001</v>
      </c>
      <c r="C5792" t="s">
        <v>13908</v>
      </c>
    </row>
    <row r="5793" spans="1:3">
      <c r="A5793" s="345" t="s">
        <v>3289</v>
      </c>
      <c r="B5793" s="332">
        <v>27.963940000000001</v>
      </c>
      <c r="C5793" t="s">
        <v>13909</v>
      </c>
    </row>
    <row r="5794" spans="1:3">
      <c r="A5794" s="345" t="s">
        <v>3290</v>
      </c>
      <c r="B5794" s="332">
        <v>27.963940000000001</v>
      </c>
      <c r="C5794" t="s">
        <v>13910</v>
      </c>
    </row>
    <row r="5795" spans="1:3">
      <c r="A5795" s="345" t="s">
        <v>3291</v>
      </c>
      <c r="B5795" s="332">
        <v>27.963940000000001</v>
      </c>
      <c r="C5795" t="s">
        <v>13911</v>
      </c>
    </row>
    <row r="5796" spans="1:3">
      <c r="A5796" s="345" t="s">
        <v>3292</v>
      </c>
      <c r="B5796" s="332">
        <v>27.963940000000001</v>
      </c>
      <c r="C5796" t="s">
        <v>13912</v>
      </c>
    </row>
    <row r="5797" spans="1:3">
      <c r="A5797" s="345" t="s">
        <v>3293</v>
      </c>
      <c r="B5797" s="332">
        <v>27.963940000000001</v>
      </c>
      <c r="C5797" t="s">
        <v>13913</v>
      </c>
    </row>
    <row r="5798" spans="1:3">
      <c r="A5798" s="345" t="s">
        <v>3294</v>
      </c>
      <c r="B5798" s="332">
        <v>27.963940000000001</v>
      </c>
      <c r="C5798" t="s">
        <v>13914</v>
      </c>
    </row>
    <row r="5799" spans="1:3">
      <c r="A5799" s="345" t="s">
        <v>3295</v>
      </c>
      <c r="B5799" s="332">
        <v>27.963940000000001</v>
      </c>
      <c r="C5799" t="s">
        <v>13915</v>
      </c>
    </row>
    <row r="5800" spans="1:3">
      <c r="A5800" s="345" t="s">
        <v>19731</v>
      </c>
      <c r="B5800" s="332">
        <v>0</v>
      </c>
      <c r="C5800" t="s">
        <v>19732</v>
      </c>
    </row>
    <row r="5801" spans="1:3">
      <c r="A5801" s="345" t="s">
        <v>19733</v>
      </c>
      <c r="B5801" s="332">
        <v>0</v>
      </c>
      <c r="C5801" t="s">
        <v>19734</v>
      </c>
    </row>
    <row r="5802" spans="1:3">
      <c r="A5802" s="345" t="s">
        <v>19735</v>
      </c>
      <c r="B5802" s="332">
        <v>39.204419999999999</v>
      </c>
      <c r="C5802" t="s">
        <v>19736</v>
      </c>
    </row>
    <row r="5803" spans="1:3">
      <c r="A5803" s="345" t="s">
        <v>19737</v>
      </c>
      <c r="B5803" s="332">
        <v>29.47616</v>
      </c>
      <c r="C5803" t="s">
        <v>19738</v>
      </c>
    </row>
    <row r="5804" spans="1:3">
      <c r="A5804" s="345" t="s">
        <v>19739</v>
      </c>
      <c r="B5804" s="332">
        <v>0</v>
      </c>
      <c r="C5804" t="s">
        <v>19740</v>
      </c>
    </row>
    <row r="5805" spans="1:3">
      <c r="A5805" s="345" t="s">
        <v>19741</v>
      </c>
      <c r="B5805" s="332">
        <v>0</v>
      </c>
      <c r="C5805" t="s">
        <v>19742</v>
      </c>
    </row>
    <row r="5806" spans="1:3">
      <c r="A5806" s="345" t="s">
        <v>19743</v>
      </c>
      <c r="B5806" s="332">
        <v>0</v>
      </c>
      <c r="C5806" t="s">
        <v>19744</v>
      </c>
    </row>
    <row r="5807" spans="1:3">
      <c r="A5807" s="345" t="s">
        <v>3296</v>
      </c>
      <c r="B5807" s="332">
        <v>47.433700000000002</v>
      </c>
      <c r="C5807" t="s">
        <v>13916</v>
      </c>
    </row>
    <row r="5808" spans="1:3">
      <c r="A5808" s="345" t="s">
        <v>3297</v>
      </c>
      <c r="B5808" s="332">
        <v>61.909750000000003</v>
      </c>
      <c r="C5808" t="s">
        <v>13917</v>
      </c>
    </row>
    <row r="5809" spans="1:3">
      <c r="A5809" s="345" t="s">
        <v>3298</v>
      </c>
      <c r="B5809" s="332">
        <v>45.952500000000001</v>
      </c>
      <c r="C5809" t="s">
        <v>19745</v>
      </c>
    </row>
    <row r="5810" spans="1:3">
      <c r="A5810" s="345" t="s">
        <v>19746</v>
      </c>
      <c r="B5810" s="332">
        <v>0</v>
      </c>
      <c r="C5810" t="s">
        <v>19747</v>
      </c>
    </row>
    <row r="5811" spans="1:3">
      <c r="A5811" s="345" t="s">
        <v>19748</v>
      </c>
      <c r="B5811" s="332">
        <v>0</v>
      </c>
      <c r="C5811" t="s">
        <v>19749</v>
      </c>
    </row>
    <row r="5812" spans="1:3">
      <c r="A5812" s="345" t="s">
        <v>19750</v>
      </c>
      <c r="B5812" s="332">
        <v>0</v>
      </c>
      <c r="C5812" t="s">
        <v>19751</v>
      </c>
    </row>
    <row r="5813" spans="1:3">
      <c r="A5813" s="345" t="s">
        <v>19752</v>
      </c>
      <c r="B5813" s="332">
        <v>0</v>
      </c>
      <c r="C5813" t="s">
        <v>19753</v>
      </c>
    </row>
    <row r="5814" spans="1:3">
      <c r="A5814" s="345" t="s">
        <v>19754</v>
      </c>
      <c r="B5814" s="332">
        <v>0</v>
      </c>
      <c r="C5814" t="s">
        <v>19755</v>
      </c>
    </row>
    <row r="5815" spans="1:3">
      <c r="A5815" s="345" t="s">
        <v>19756</v>
      </c>
      <c r="B5815" s="332">
        <v>0</v>
      </c>
      <c r="C5815" t="s">
        <v>19757</v>
      </c>
    </row>
    <row r="5816" spans="1:3">
      <c r="A5816" s="345" t="s">
        <v>3299</v>
      </c>
      <c r="B5816" s="332">
        <v>11.27126</v>
      </c>
      <c r="C5816" t="s">
        <v>13918</v>
      </c>
    </row>
    <row r="5817" spans="1:3">
      <c r="A5817" s="345" t="s">
        <v>19758</v>
      </c>
      <c r="B5817" s="332">
        <v>15.084669999999999</v>
      </c>
      <c r="C5817" t="s">
        <v>19759</v>
      </c>
    </row>
    <row r="5818" spans="1:3">
      <c r="A5818" s="345" t="s">
        <v>19760</v>
      </c>
      <c r="B5818" s="332">
        <v>15.084669999999999</v>
      </c>
      <c r="C5818" t="s">
        <v>19761</v>
      </c>
    </row>
    <row r="5819" spans="1:3">
      <c r="A5819" s="345" t="s">
        <v>3300</v>
      </c>
      <c r="B5819" s="332">
        <v>72.947990000000004</v>
      </c>
      <c r="C5819" t="s">
        <v>13919</v>
      </c>
    </row>
    <row r="5820" spans="1:3">
      <c r="A5820" s="345" t="s">
        <v>3301</v>
      </c>
      <c r="B5820" s="332">
        <v>57.448729999999998</v>
      </c>
      <c r="C5820" t="s">
        <v>13920</v>
      </c>
    </row>
    <row r="5821" spans="1:3">
      <c r="A5821" s="345" t="s">
        <v>3302</v>
      </c>
      <c r="B5821" s="332">
        <v>72.947990000000004</v>
      </c>
      <c r="C5821" t="s">
        <v>13921</v>
      </c>
    </row>
    <row r="5822" spans="1:3">
      <c r="A5822" s="345" t="s">
        <v>3303</v>
      </c>
      <c r="B5822" s="332">
        <v>57.448729999999998</v>
      </c>
      <c r="C5822" t="s">
        <v>13922</v>
      </c>
    </row>
    <row r="5823" spans="1:3">
      <c r="A5823" s="345" t="s">
        <v>3304</v>
      </c>
      <c r="B5823" s="332">
        <v>60.978000000000002</v>
      </c>
      <c r="C5823" t="s">
        <v>13923</v>
      </c>
    </row>
    <row r="5824" spans="1:3">
      <c r="A5824" s="345" t="s">
        <v>3305</v>
      </c>
      <c r="B5824" s="332">
        <v>79.27825</v>
      </c>
      <c r="C5824" t="s">
        <v>13924</v>
      </c>
    </row>
    <row r="5825" spans="1:3">
      <c r="A5825" s="345" t="s">
        <v>3306</v>
      </c>
      <c r="B5825" s="332">
        <v>60.978000000000002</v>
      </c>
      <c r="C5825" t="s">
        <v>13925</v>
      </c>
    </row>
    <row r="5826" spans="1:3">
      <c r="A5826" s="345" t="s">
        <v>3307</v>
      </c>
      <c r="B5826" s="332">
        <v>82.155659999999997</v>
      </c>
      <c r="C5826" t="s">
        <v>13926</v>
      </c>
    </row>
    <row r="5827" spans="1:3">
      <c r="A5827" s="345" t="s">
        <v>3308</v>
      </c>
      <c r="B5827" s="332">
        <v>66.932649999999995</v>
      </c>
      <c r="C5827" t="s">
        <v>13926</v>
      </c>
    </row>
    <row r="5828" spans="1:3">
      <c r="A5828" s="345" t="s">
        <v>3309</v>
      </c>
      <c r="B5828" s="332">
        <v>82.155659999999997</v>
      </c>
      <c r="C5828" t="s">
        <v>13927</v>
      </c>
    </row>
    <row r="5829" spans="1:3">
      <c r="A5829" s="345" t="s">
        <v>3310</v>
      </c>
      <c r="B5829" s="332">
        <v>66.932649999999995</v>
      </c>
      <c r="C5829" t="s">
        <v>13927</v>
      </c>
    </row>
    <row r="5830" spans="1:3">
      <c r="A5830" s="345" t="s">
        <v>3311</v>
      </c>
      <c r="B5830" s="332">
        <v>88.485950000000003</v>
      </c>
      <c r="C5830" t="s">
        <v>13928</v>
      </c>
    </row>
    <row r="5831" spans="1:3">
      <c r="A5831" s="345" t="s">
        <v>3312</v>
      </c>
      <c r="B5831" s="332">
        <v>70.185670000000002</v>
      </c>
      <c r="C5831" t="s">
        <v>13929</v>
      </c>
    </row>
    <row r="5832" spans="1:3">
      <c r="A5832" s="345" t="s">
        <v>3313</v>
      </c>
      <c r="B5832" s="332">
        <v>88.485950000000003</v>
      </c>
      <c r="C5832" t="s">
        <v>13930</v>
      </c>
    </row>
    <row r="5833" spans="1:3">
      <c r="A5833" s="345" t="s">
        <v>3314</v>
      </c>
      <c r="B5833" s="332">
        <v>70.185670000000002</v>
      </c>
      <c r="C5833" t="s">
        <v>13931</v>
      </c>
    </row>
    <row r="5834" spans="1:3">
      <c r="A5834" s="345" t="s">
        <v>3315</v>
      </c>
      <c r="B5834" s="332">
        <v>86.920389999999998</v>
      </c>
      <c r="C5834" t="s">
        <v>13932</v>
      </c>
    </row>
    <row r="5835" spans="1:3">
      <c r="A5835" s="345" t="s">
        <v>3316</v>
      </c>
      <c r="B5835" s="332">
        <v>68.551130000000001</v>
      </c>
      <c r="C5835" t="s">
        <v>13933</v>
      </c>
    </row>
    <row r="5836" spans="1:3">
      <c r="A5836" s="345" t="s">
        <v>3317</v>
      </c>
      <c r="B5836" s="332">
        <v>87.357870000000005</v>
      </c>
      <c r="C5836" t="s">
        <v>13934</v>
      </c>
    </row>
    <row r="5837" spans="1:3">
      <c r="A5837" s="345" t="s">
        <v>3318</v>
      </c>
      <c r="B5837" s="332">
        <v>68.551130000000001</v>
      </c>
      <c r="C5837" t="s">
        <v>13935</v>
      </c>
    </row>
    <row r="5838" spans="1:3">
      <c r="A5838" s="345" t="s">
        <v>3319</v>
      </c>
      <c r="B5838" s="332">
        <v>96.012990000000002</v>
      </c>
      <c r="C5838" t="s">
        <v>13936</v>
      </c>
    </row>
    <row r="5839" spans="1:3">
      <c r="A5839" s="345" t="s">
        <v>3320</v>
      </c>
      <c r="B5839" s="332">
        <v>73.661460000000005</v>
      </c>
      <c r="C5839" t="s">
        <v>13937</v>
      </c>
    </row>
    <row r="5840" spans="1:3">
      <c r="A5840" s="345" t="s">
        <v>3321</v>
      </c>
      <c r="B5840" s="332">
        <v>96.012990000000002</v>
      </c>
      <c r="C5840" t="s">
        <v>13938</v>
      </c>
    </row>
    <row r="5841" spans="1:3">
      <c r="A5841" s="345" t="s">
        <v>3322</v>
      </c>
      <c r="B5841" s="332">
        <v>73.661460000000005</v>
      </c>
      <c r="C5841" t="s">
        <v>13939</v>
      </c>
    </row>
    <row r="5842" spans="1:3">
      <c r="A5842" s="345" t="s">
        <v>3323</v>
      </c>
      <c r="B5842" s="332">
        <v>96.128079999999997</v>
      </c>
      <c r="C5842" t="s">
        <v>13940</v>
      </c>
    </row>
    <row r="5843" spans="1:3">
      <c r="A5843" s="345" t="s">
        <v>3324</v>
      </c>
      <c r="B5843" s="332">
        <v>80.091589999999997</v>
      </c>
      <c r="C5843" t="s">
        <v>13941</v>
      </c>
    </row>
    <row r="5844" spans="1:3">
      <c r="A5844" s="345" t="s">
        <v>3325</v>
      </c>
      <c r="B5844" s="332">
        <v>96.128079999999997</v>
      </c>
      <c r="C5844" t="s">
        <v>13942</v>
      </c>
    </row>
    <row r="5845" spans="1:3">
      <c r="A5845" s="345" t="s">
        <v>3326</v>
      </c>
      <c r="B5845" s="332">
        <v>80.091589999999997</v>
      </c>
      <c r="C5845" t="s">
        <v>13943</v>
      </c>
    </row>
    <row r="5846" spans="1:3">
      <c r="A5846" s="345" t="s">
        <v>3327</v>
      </c>
      <c r="B5846" s="332">
        <v>105.22068</v>
      </c>
      <c r="C5846" t="s">
        <v>13944</v>
      </c>
    </row>
    <row r="5847" spans="1:3">
      <c r="A5847" s="345" t="s">
        <v>3328</v>
      </c>
      <c r="B5847" s="332">
        <v>85.355189999999993</v>
      </c>
      <c r="C5847" t="s">
        <v>13945</v>
      </c>
    </row>
    <row r="5848" spans="1:3">
      <c r="A5848" s="345" t="s">
        <v>3329</v>
      </c>
      <c r="B5848" s="332">
        <v>105.22068</v>
      </c>
      <c r="C5848" t="s">
        <v>13946</v>
      </c>
    </row>
    <row r="5849" spans="1:3">
      <c r="A5849" s="345" t="s">
        <v>3330</v>
      </c>
      <c r="B5849" s="332">
        <v>85.355189999999993</v>
      </c>
      <c r="C5849" t="s">
        <v>13947</v>
      </c>
    </row>
    <row r="5850" spans="1:3">
      <c r="A5850" s="345" t="s">
        <v>3331</v>
      </c>
      <c r="B5850" s="332">
        <v>60.388860000000001</v>
      </c>
      <c r="C5850" t="s">
        <v>13948</v>
      </c>
    </row>
    <row r="5851" spans="1:3">
      <c r="A5851" s="345" t="s">
        <v>3332</v>
      </c>
      <c r="B5851" s="332">
        <v>60.388860000000001</v>
      </c>
      <c r="C5851" t="s">
        <v>13949</v>
      </c>
    </row>
    <row r="5852" spans="1:3">
      <c r="A5852" s="345" t="s">
        <v>3333</v>
      </c>
      <c r="B5852" s="332">
        <v>64.776169999999993</v>
      </c>
      <c r="C5852" t="s">
        <v>13950</v>
      </c>
    </row>
    <row r="5853" spans="1:3">
      <c r="A5853" s="345" t="s">
        <v>3334</v>
      </c>
      <c r="B5853" s="332">
        <v>64.776169999999993</v>
      </c>
      <c r="C5853" t="s">
        <v>13951</v>
      </c>
    </row>
    <row r="5854" spans="1:3">
      <c r="A5854" s="345" t="s">
        <v>3335</v>
      </c>
      <c r="B5854" s="332">
        <v>67.83766</v>
      </c>
      <c r="C5854" t="s">
        <v>13952</v>
      </c>
    </row>
    <row r="5855" spans="1:3">
      <c r="A5855" s="345" t="s">
        <v>3336</v>
      </c>
      <c r="B5855" s="332">
        <v>67.83766</v>
      </c>
      <c r="C5855" t="s">
        <v>13953</v>
      </c>
    </row>
    <row r="5856" spans="1:3">
      <c r="A5856" s="345" t="s">
        <v>3337</v>
      </c>
      <c r="B5856" s="332">
        <v>73.983840000000001</v>
      </c>
      <c r="C5856" t="s">
        <v>13954</v>
      </c>
    </row>
    <row r="5857" spans="1:3">
      <c r="A5857" s="345" t="s">
        <v>3338</v>
      </c>
      <c r="B5857" s="332">
        <v>73.983840000000001</v>
      </c>
      <c r="C5857" t="s">
        <v>13955</v>
      </c>
    </row>
    <row r="5858" spans="1:3">
      <c r="A5858" s="345" t="s">
        <v>3339</v>
      </c>
      <c r="B5858" s="332">
        <v>71.382440000000003</v>
      </c>
      <c r="C5858" t="s">
        <v>13956</v>
      </c>
    </row>
    <row r="5859" spans="1:3">
      <c r="A5859" s="345" t="s">
        <v>3340</v>
      </c>
      <c r="B5859" s="332">
        <v>71.382440000000003</v>
      </c>
      <c r="C5859" t="s">
        <v>13957</v>
      </c>
    </row>
    <row r="5860" spans="1:3">
      <c r="A5860" s="345" t="s">
        <v>3341</v>
      </c>
      <c r="B5860" s="332">
        <v>77.413539999999998</v>
      </c>
      <c r="C5860" t="s">
        <v>13958</v>
      </c>
    </row>
    <row r="5861" spans="1:3">
      <c r="A5861" s="345" t="s">
        <v>3342</v>
      </c>
      <c r="B5861" s="332">
        <v>77.413539999999998</v>
      </c>
      <c r="C5861" t="s">
        <v>13959</v>
      </c>
    </row>
    <row r="5862" spans="1:3">
      <c r="A5862" s="345" t="s">
        <v>3343</v>
      </c>
      <c r="B5862" s="332">
        <v>80.590119999999999</v>
      </c>
      <c r="C5862" t="s">
        <v>13960</v>
      </c>
    </row>
    <row r="5863" spans="1:3">
      <c r="A5863" s="345" t="s">
        <v>3344</v>
      </c>
      <c r="B5863" s="332">
        <v>83.007819999999995</v>
      </c>
      <c r="C5863" t="s">
        <v>13961</v>
      </c>
    </row>
    <row r="5864" spans="1:3">
      <c r="A5864" s="345" t="s">
        <v>3345</v>
      </c>
      <c r="B5864" s="332">
        <v>89.219840000000005</v>
      </c>
      <c r="C5864" t="s">
        <v>13962</v>
      </c>
    </row>
    <row r="5865" spans="1:3">
      <c r="A5865" s="345" t="s">
        <v>3346</v>
      </c>
      <c r="B5865" s="332">
        <v>86.621200000000002</v>
      </c>
      <c r="C5865" t="s">
        <v>13963</v>
      </c>
    </row>
    <row r="5866" spans="1:3">
      <c r="A5866" s="345" t="s">
        <v>3347</v>
      </c>
      <c r="B5866" s="332">
        <v>5.1030100000000003</v>
      </c>
      <c r="C5866" t="s">
        <v>6596</v>
      </c>
    </row>
    <row r="5867" spans="1:3">
      <c r="A5867" s="345" t="s">
        <v>3348</v>
      </c>
      <c r="B5867" s="332">
        <v>11.33827</v>
      </c>
      <c r="C5867" t="s">
        <v>13964</v>
      </c>
    </row>
    <row r="5868" spans="1:3">
      <c r="A5868" s="345" t="s">
        <v>3349</v>
      </c>
      <c r="B5868" s="332">
        <v>10.88883</v>
      </c>
      <c r="C5868" t="s">
        <v>19762</v>
      </c>
    </row>
    <row r="5869" spans="1:3">
      <c r="A5869" s="345" t="s">
        <v>3350</v>
      </c>
      <c r="B5869" s="332">
        <v>5.1030100000000003</v>
      </c>
      <c r="C5869" t="s">
        <v>6595</v>
      </c>
    </row>
    <row r="5870" spans="1:3">
      <c r="A5870" s="345" t="s">
        <v>19763</v>
      </c>
      <c r="B5870" s="332">
        <v>12.45858</v>
      </c>
      <c r="C5870" t="s">
        <v>19764</v>
      </c>
    </row>
    <row r="5871" spans="1:3">
      <c r="A5871" s="345" t="s">
        <v>3351</v>
      </c>
      <c r="B5871" s="332">
        <v>10.88883</v>
      </c>
      <c r="C5871" t="s">
        <v>6597</v>
      </c>
    </row>
    <row r="5872" spans="1:3">
      <c r="A5872" s="345" t="s">
        <v>3352</v>
      </c>
      <c r="B5872" s="332">
        <v>4.7719800000000001</v>
      </c>
      <c r="C5872" t="s">
        <v>19765</v>
      </c>
    </row>
    <row r="5873" spans="1:3">
      <c r="A5873" s="345" t="s">
        <v>3353</v>
      </c>
      <c r="B5873" s="332">
        <v>6.5858299999999996</v>
      </c>
      <c r="C5873" t="s">
        <v>19766</v>
      </c>
    </row>
    <row r="5874" spans="1:3">
      <c r="A5874" s="345" t="s">
        <v>3354</v>
      </c>
      <c r="B5874" s="332">
        <v>4.9010899999999999</v>
      </c>
      <c r="C5874" t="s">
        <v>19767</v>
      </c>
    </row>
    <row r="5875" spans="1:3">
      <c r="A5875" s="345" t="s">
        <v>3355</v>
      </c>
      <c r="B5875" s="332">
        <v>3.5149599999999999</v>
      </c>
      <c r="C5875" t="s">
        <v>6593</v>
      </c>
    </row>
    <row r="5876" spans="1:3">
      <c r="A5876" s="345" t="s">
        <v>3356</v>
      </c>
      <c r="B5876" s="332">
        <v>3.4910600000000001</v>
      </c>
      <c r="C5876" t="s">
        <v>6594</v>
      </c>
    </row>
    <row r="5877" spans="1:3">
      <c r="A5877" s="345" t="s">
        <v>3357</v>
      </c>
      <c r="B5877" s="332">
        <v>3.5149599999999999</v>
      </c>
      <c r="C5877" t="s">
        <v>6592</v>
      </c>
    </row>
    <row r="5878" spans="1:3">
      <c r="A5878" s="345" t="s">
        <v>3358</v>
      </c>
      <c r="B5878" s="332">
        <v>0.71187</v>
      </c>
      <c r="C5878" t="s">
        <v>13965</v>
      </c>
    </row>
    <row r="5879" spans="1:3">
      <c r="A5879" s="345" t="s">
        <v>3359</v>
      </c>
      <c r="B5879" s="332">
        <v>5.4087899999999998</v>
      </c>
      <c r="C5879" t="s">
        <v>13966</v>
      </c>
    </row>
    <row r="5880" spans="1:3">
      <c r="A5880" s="345" t="s">
        <v>19768</v>
      </c>
      <c r="B5880" s="332">
        <v>0</v>
      </c>
      <c r="C5880" t="s">
        <v>19769</v>
      </c>
    </row>
    <row r="5881" spans="1:3">
      <c r="A5881" s="345" t="s">
        <v>19770</v>
      </c>
      <c r="B5881" s="332">
        <v>5.5145999999999997</v>
      </c>
      <c r="C5881" t="s">
        <v>19771</v>
      </c>
    </row>
    <row r="5882" spans="1:3">
      <c r="A5882" s="345" t="s">
        <v>19772</v>
      </c>
      <c r="B5882" s="332">
        <v>8.8729099999999992</v>
      </c>
      <c r="C5882" t="s">
        <v>19773</v>
      </c>
    </row>
    <row r="5883" spans="1:3">
      <c r="A5883" s="345" t="s">
        <v>3360</v>
      </c>
      <c r="B5883" s="332">
        <v>70.560699999999997</v>
      </c>
      <c r="C5883" t="s">
        <v>13967</v>
      </c>
    </row>
    <row r="5884" spans="1:3">
      <c r="A5884" s="345" t="s">
        <v>3361</v>
      </c>
      <c r="B5884" s="332">
        <v>3.82613</v>
      </c>
      <c r="C5884" t="s">
        <v>19774</v>
      </c>
    </row>
    <row r="5885" spans="1:3">
      <c r="A5885" s="345" t="s">
        <v>19775</v>
      </c>
      <c r="B5885" s="332">
        <v>3.63165</v>
      </c>
      <c r="C5885" t="s">
        <v>19776</v>
      </c>
    </row>
    <row r="5886" spans="1:3">
      <c r="A5886" s="345" t="s">
        <v>19777</v>
      </c>
      <c r="B5886" s="332">
        <v>1.37808</v>
      </c>
      <c r="C5886" t="s">
        <v>19778</v>
      </c>
    </row>
    <row r="5887" spans="1:3">
      <c r="A5887" s="345" t="s">
        <v>19779</v>
      </c>
      <c r="B5887" s="332">
        <v>8.3190399999999993</v>
      </c>
      <c r="C5887" t="s">
        <v>19780</v>
      </c>
    </row>
    <row r="5888" spans="1:3">
      <c r="A5888" s="345" t="s">
        <v>19781</v>
      </c>
      <c r="B5888" s="332">
        <v>5.2950499999999998</v>
      </c>
      <c r="C5888" t="s">
        <v>19782</v>
      </c>
    </row>
    <row r="5889" spans="1:3">
      <c r="A5889" s="345" t="s">
        <v>19783</v>
      </c>
      <c r="B5889" s="332">
        <v>10.52899</v>
      </c>
      <c r="C5889" t="s">
        <v>19784</v>
      </c>
    </row>
    <row r="5890" spans="1:3">
      <c r="A5890" s="345" t="s">
        <v>19785</v>
      </c>
      <c r="B5890" s="332">
        <v>0</v>
      </c>
      <c r="C5890" t="s">
        <v>19786</v>
      </c>
    </row>
    <row r="5891" spans="1:3">
      <c r="A5891" s="345" t="s">
        <v>19787</v>
      </c>
      <c r="B5891" s="332">
        <v>0</v>
      </c>
      <c r="C5891" t="s">
        <v>19788</v>
      </c>
    </row>
    <row r="5892" spans="1:3">
      <c r="A5892" s="345" t="s">
        <v>19789</v>
      </c>
      <c r="B5892" s="332">
        <v>8.1062899999999996</v>
      </c>
      <c r="C5892" t="s">
        <v>19790</v>
      </c>
    </row>
    <row r="5893" spans="1:3">
      <c r="A5893" s="345" t="s">
        <v>19791</v>
      </c>
      <c r="B5893" s="332">
        <v>5.3884600000000002</v>
      </c>
      <c r="C5893" t="s">
        <v>19792</v>
      </c>
    </row>
    <row r="5894" spans="1:3">
      <c r="A5894" s="345" t="s">
        <v>3362</v>
      </c>
      <c r="B5894" s="332">
        <v>6.1912000000000003</v>
      </c>
      <c r="C5894" t="s">
        <v>6600</v>
      </c>
    </row>
    <row r="5895" spans="1:3">
      <c r="A5895" s="345" t="s">
        <v>3363</v>
      </c>
      <c r="B5895" s="332">
        <v>10.92783</v>
      </c>
      <c r="C5895" t="s">
        <v>6599</v>
      </c>
    </row>
    <row r="5896" spans="1:3">
      <c r="A5896" s="345" t="s">
        <v>3364</v>
      </c>
      <c r="B5896" s="332">
        <v>15.75985</v>
      </c>
      <c r="C5896" t="s">
        <v>6598</v>
      </c>
    </row>
    <row r="5897" spans="1:3">
      <c r="A5897" s="345" t="s">
        <v>3365</v>
      </c>
      <c r="B5897" s="332">
        <v>16.705439999999999</v>
      </c>
      <c r="C5897" t="s">
        <v>13968</v>
      </c>
    </row>
    <row r="5898" spans="1:3">
      <c r="A5898" s="345" t="s">
        <v>3366</v>
      </c>
      <c r="B5898" s="332">
        <v>16.25902</v>
      </c>
      <c r="C5898" t="s">
        <v>13969</v>
      </c>
    </row>
    <row r="5899" spans="1:3">
      <c r="A5899" s="345" t="s">
        <v>3367</v>
      </c>
      <c r="B5899" s="332">
        <v>15.952249999999999</v>
      </c>
      <c r="C5899" t="s">
        <v>13970</v>
      </c>
    </row>
    <row r="5900" spans="1:3">
      <c r="A5900" s="345" t="s">
        <v>3368</v>
      </c>
      <c r="B5900" s="332">
        <v>5.2375400000000001</v>
      </c>
      <c r="C5900" t="s">
        <v>19793</v>
      </c>
    </row>
    <row r="5901" spans="1:3">
      <c r="A5901" s="345" t="s">
        <v>3369</v>
      </c>
      <c r="B5901" s="332">
        <v>6.0019099999999996</v>
      </c>
      <c r="C5901" t="s">
        <v>19794</v>
      </c>
    </row>
    <row r="5902" spans="1:3">
      <c r="A5902" s="345" t="s">
        <v>17302</v>
      </c>
      <c r="B5902" s="332">
        <v>55.585349999999998</v>
      </c>
      <c r="C5902" t="s">
        <v>17303</v>
      </c>
    </row>
    <row r="5903" spans="1:3">
      <c r="A5903" s="345" t="s">
        <v>3370</v>
      </c>
      <c r="B5903" s="332">
        <v>39.918610000000001</v>
      </c>
      <c r="C5903" t="s">
        <v>13971</v>
      </c>
    </row>
    <row r="5904" spans="1:3">
      <c r="A5904" s="345" t="s">
        <v>3371</v>
      </c>
      <c r="B5904" s="332">
        <v>33.840850000000003</v>
      </c>
      <c r="C5904" t="s">
        <v>13972</v>
      </c>
    </row>
    <row r="5905" spans="1:3">
      <c r="A5905" s="345" t="s">
        <v>3372</v>
      </c>
      <c r="B5905" s="332">
        <v>208.05611999999999</v>
      </c>
      <c r="C5905" t="s">
        <v>6625</v>
      </c>
    </row>
    <row r="5906" spans="1:3">
      <c r="A5906" s="345" t="s">
        <v>3373</v>
      </c>
      <c r="B5906" s="332">
        <v>124.77732</v>
      </c>
      <c r="C5906" t="s">
        <v>6626</v>
      </c>
    </row>
    <row r="5907" spans="1:3">
      <c r="A5907" s="345" t="s">
        <v>6581</v>
      </c>
      <c r="B5907" s="332">
        <v>107.17701</v>
      </c>
      <c r="C5907" t="s">
        <v>13973</v>
      </c>
    </row>
    <row r="5908" spans="1:3">
      <c r="A5908" s="345" t="s">
        <v>8372</v>
      </c>
      <c r="B5908" s="332">
        <v>44.216009999999997</v>
      </c>
      <c r="C5908" t="s">
        <v>13974</v>
      </c>
    </row>
    <row r="5909" spans="1:3">
      <c r="A5909" s="345" t="s">
        <v>3374</v>
      </c>
      <c r="B5909" s="332">
        <v>25.076139999999999</v>
      </c>
      <c r="C5909" t="s">
        <v>19795</v>
      </c>
    </row>
    <row r="5910" spans="1:3">
      <c r="A5910" s="345" t="s">
        <v>3375</v>
      </c>
      <c r="B5910" s="332">
        <v>152.20823999999999</v>
      </c>
      <c r="C5910" t="s">
        <v>6624</v>
      </c>
    </row>
    <row r="5911" spans="1:3">
      <c r="A5911" s="345" t="s">
        <v>6580</v>
      </c>
      <c r="B5911" s="332">
        <v>79.392539999999997</v>
      </c>
      <c r="C5911" t="s">
        <v>13975</v>
      </c>
    </row>
    <row r="5912" spans="1:3">
      <c r="A5912" s="345" t="s">
        <v>3376</v>
      </c>
      <c r="B5912" s="332">
        <v>5.3835800000000003</v>
      </c>
      <c r="C5912" t="s">
        <v>13976</v>
      </c>
    </row>
    <row r="5913" spans="1:3">
      <c r="A5913" s="345" t="s">
        <v>3377</v>
      </c>
      <c r="B5913" s="332">
        <v>8.1222399999999997</v>
      </c>
      <c r="C5913" t="s">
        <v>13977</v>
      </c>
    </row>
    <row r="5914" spans="1:3">
      <c r="A5914" s="345" t="s">
        <v>3378</v>
      </c>
      <c r="B5914" s="332">
        <v>7.7855299999999996</v>
      </c>
      <c r="C5914" t="s">
        <v>13978</v>
      </c>
    </row>
    <row r="5915" spans="1:3">
      <c r="A5915" s="345" t="s">
        <v>3379</v>
      </c>
      <c r="B5915" s="332">
        <v>6.8777900000000001</v>
      </c>
      <c r="C5915" t="s">
        <v>13979</v>
      </c>
    </row>
    <row r="5916" spans="1:3">
      <c r="A5916" s="345" t="s">
        <v>3380</v>
      </c>
      <c r="B5916" s="332">
        <v>9.1905199999999994</v>
      </c>
      <c r="C5916" t="s">
        <v>13980</v>
      </c>
    </row>
    <row r="5917" spans="1:3">
      <c r="A5917" s="345" t="s">
        <v>3381</v>
      </c>
      <c r="B5917" s="332">
        <v>9.5747599999999995</v>
      </c>
      <c r="C5917" t="s">
        <v>13981</v>
      </c>
    </row>
    <row r="5918" spans="1:3">
      <c r="A5918" s="345" t="s">
        <v>3382</v>
      </c>
      <c r="B5918" s="332">
        <v>8.0463199999999997</v>
      </c>
      <c r="C5918" t="s">
        <v>19796</v>
      </c>
    </row>
    <row r="5919" spans="1:3">
      <c r="A5919" s="345" t="s">
        <v>3383</v>
      </c>
      <c r="B5919" s="332">
        <v>8.9844399999999993</v>
      </c>
      <c r="C5919" t="s">
        <v>13982</v>
      </c>
    </row>
    <row r="5920" spans="1:3">
      <c r="A5920" s="345" t="s">
        <v>3384</v>
      </c>
      <c r="B5920" s="332">
        <v>11.56451</v>
      </c>
      <c r="C5920" t="s">
        <v>13983</v>
      </c>
    </row>
    <row r="5921" spans="1:3">
      <c r="A5921" s="345" t="s">
        <v>3385</v>
      </c>
      <c r="B5921" s="332">
        <v>10.62669</v>
      </c>
      <c r="C5921" t="s">
        <v>19797</v>
      </c>
    </row>
    <row r="5922" spans="1:3">
      <c r="A5922" s="345" t="s">
        <v>3386</v>
      </c>
      <c r="B5922" s="332">
        <v>12.47762</v>
      </c>
      <c r="C5922" t="s">
        <v>19798</v>
      </c>
    </row>
    <row r="5923" spans="1:3">
      <c r="A5923" s="345" t="s">
        <v>3387</v>
      </c>
      <c r="B5923" s="332">
        <v>9.4371600000000004</v>
      </c>
      <c r="C5923" t="s">
        <v>19799</v>
      </c>
    </row>
    <row r="5924" spans="1:3">
      <c r="A5924" s="345" t="s">
        <v>3388</v>
      </c>
      <c r="B5924" s="332">
        <v>12.642810000000001</v>
      </c>
      <c r="C5924" t="s">
        <v>19800</v>
      </c>
    </row>
    <row r="5925" spans="1:3">
      <c r="A5925" s="345" t="s">
        <v>8497</v>
      </c>
      <c r="B5925" s="332">
        <v>22.69772</v>
      </c>
      <c r="C5925" t="s">
        <v>19801</v>
      </c>
    </row>
    <row r="5926" spans="1:3">
      <c r="A5926" s="345" t="s">
        <v>8498</v>
      </c>
      <c r="B5926" s="332">
        <v>22.69772</v>
      </c>
      <c r="C5926" t="s">
        <v>19802</v>
      </c>
    </row>
    <row r="5927" spans="1:3">
      <c r="A5927" s="345" t="s">
        <v>8499</v>
      </c>
      <c r="B5927" s="332">
        <v>22.69772</v>
      </c>
      <c r="C5927" t="s">
        <v>19803</v>
      </c>
    </row>
    <row r="5928" spans="1:3">
      <c r="A5928" s="345" t="s">
        <v>8500</v>
      </c>
      <c r="B5928" s="332">
        <v>22.69772</v>
      </c>
      <c r="C5928" t="s">
        <v>13984</v>
      </c>
    </row>
    <row r="5929" spans="1:3">
      <c r="A5929" s="345" t="s">
        <v>8963</v>
      </c>
      <c r="B5929" s="332">
        <v>26.631979999999999</v>
      </c>
      <c r="C5929" t="s">
        <v>19804</v>
      </c>
    </row>
    <row r="5930" spans="1:3">
      <c r="A5930" s="345" t="s">
        <v>3389</v>
      </c>
      <c r="B5930" s="332">
        <v>30.462070000000001</v>
      </c>
      <c r="C5930" t="s">
        <v>19805</v>
      </c>
    </row>
    <row r="5931" spans="1:3">
      <c r="A5931" s="345" t="s">
        <v>3390</v>
      </c>
      <c r="B5931" s="332">
        <v>30.462070000000001</v>
      </c>
      <c r="C5931" t="s">
        <v>19806</v>
      </c>
    </row>
    <row r="5932" spans="1:3">
      <c r="A5932" s="345" t="s">
        <v>3391</v>
      </c>
      <c r="B5932" s="332">
        <v>4.3130300000000004</v>
      </c>
      <c r="C5932" t="s">
        <v>13985</v>
      </c>
    </row>
    <row r="5933" spans="1:3">
      <c r="A5933" s="345" t="s">
        <v>3392</v>
      </c>
      <c r="B5933" s="332">
        <v>4.3154599999999999</v>
      </c>
      <c r="C5933" t="s">
        <v>13986</v>
      </c>
    </row>
    <row r="5934" spans="1:3">
      <c r="A5934" s="345" t="s">
        <v>3393</v>
      </c>
      <c r="B5934" s="332">
        <v>27.738140000000001</v>
      </c>
      <c r="C5934" t="s">
        <v>19807</v>
      </c>
    </row>
    <row r="5935" spans="1:3">
      <c r="A5935" s="345" t="s">
        <v>17304</v>
      </c>
      <c r="B5935" s="332">
        <v>23.085450000000002</v>
      </c>
      <c r="C5935" t="s">
        <v>17305</v>
      </c>
    </row>
    <row r="5936" spans="1:3">
      <c r="A5936" s="345" t="s">
        <v>17306</v>
      </c>
      <c r="B5936" s="332">
        <v>26.352</v>
      </c>
      <c r="C5936" t="s">
        <v>17307</v>
      </c>
    </row>
    <row r="5937" spans="1:3">
      <c r="A5937" s="345" t="s">
        <v>17308</v>
      </c>
      <c r="B5937" s="332">
        <v>26.352</v>
      </c>
      <c r="C5937" t="s">
        <v>17309</v>
      </c>
    </row>
    <row r="5938" spans="1:3">
      <c r="A5938" s="345" t="s">
        <v>17310</v>
      </c>
      <c r="B5938" s="332">
        <v>26.352</v>
      </c>
      <c r="C5938" t="s">
        <v>17311</v>
      </c>
    </row>
    <row r="5939" spans="1:3">
      <c r="A5939" s="345" t="s">
        <v>3394</v>
      </c>
      <c r="B5939" s="332">
        <v>31.651409999999998</v>
      </c>
      <c r="C5939" t="s">
        <v>19808</v>
      </c>
    </row>
    <row r="5940" spans="1:3">
      <c r="A5940" s="345" t="s">
        <v>3395</v>
      </c>
      <c r="B5940" s="332">
        <v>29.737929999999999</v>
      </c>
      <c r="C5940" t="s">
        <v>19809</v>
      </c>
    </row>
    <row r="5941" spans="1:3">
      <c r="A5941" s="345" t="s">
        <v>3396</v>
      </c>
      <c r="B5941" s="332">
        <v>5.3013500000000002</v>
      </c>
      <c r="C5941" t="s">
        <v>13987</v>
      </c>
    </row>
    <row r="5942" spans="1:3">
      <c r="A5942" s="345" t="s">
        <v>3397</v>
      </c>
      <c r="B5942" s="332">
        <v>5.4056699999999998</v>
      </c>
      <c r="C5942" t="s">
        <v>6591</v>
      </c>
    </row>
    <row r="5943" spans="1:3">
      <c r="A5943" s="345" t="s">
        <v>19810</v>
      </c>
      <c r="B5943" s="332">
        <v>6.1149800000000001</v>
      </c>
      <c r="C5943" t="s">
        <v>19811</v>
      </c>
    </row>
    <row r="5944" spans="1:3">
      <c r="A5944" s="345" t="s">
        <v>3398</v>
      </c>
      <c r="B5944" s="332">
        <v>8.9271200000000004</v>
      </c>
      <c r="C5944" t="s">
        <v>13988</v>
      </c>
    </row>
    <row r="5945" spans="1:3">
      <c r="A5945" s="345" t="s">
        <v>3399</v>
      </c>
      <c r="B5945" s="332">
        <v>8.3245299999999993</v>
      </c>
      <c r="C5945" t="s">
        <v>13989</v>
      </c>
    </row>
    <row r="5946" spans="1:3">
      <c r="A5946" s="345" t="s">
        <v>3400</v>
      </c>
      <c r="B5946" s="332">
        <v>8.2788599999999999</v>
      </c>
      <c r="C5946" t="s">
        <v>6449</v>
      </c>
    </row>
    <row r="5947" spans="1:3">
      <c r="A5947" s="345" t="s">
        <v>19812</v>
      </c>
      <c r="B5947" s="332">
        <v>28.159590000000001</v>
      </c>
      <c r="C5947" t="s">
        <v>19813</v>
      </c>
    </row>
    <row r="5948" spans="1:3">
      <c r="A5948" s="345" t="s">
        <v>3401</v>
      </c>
      <c r="B5948" s="332">
        <v>17.443639999999998</v>
      </c>
      <c r="C5948" t="s">
        <v>13990</v>
      </c>
    </row>
    <row r="5949" spans="1:3">
      <c r="A5949" s="345" t="s">
        <v>3402</v>
      </c>
      <c r="B5949" s="332">
        <v>17.443639999999998</v>
      </c>
      <c r="C5949" t="s">
        <v>13991</v>
      </c>
    </row>
    <row r="5950" spans="1:3">
      <c r="A5950" s="345" t="s">
        <v>3403</v>
      </c>
      <c r="B5950" s="332">
        <v>36.008609999999997</v>
      </c>
      <c r="C5950" t="s">
        <v>13992</v>
      </c>
    </row>
    <row r="5951" spans="1:3">
      <c r="A5951" s="345" t="s">
        <v>3404</v>
      </c>
      <c r="B5951" s="332">
        <v>24.696670000000001</v>
      </c>
      <c r="C5951" t="s">
        <v>13993</v>
      </c>
    </row>
    <row r="5952" spans="1:3">
      <c r="A5952" s="345" t="s">
        <v>3405</v>
      </c>
      <c r="B5952" s="332">
        <v>17.099979999999999</v>
      </c>
      <c r="C5952" t="s">
        <v>13994</v>
      </c>
    </row>
    <row r="5953" spans="1:3">
      <c r="A5953" s="345" t="s">
        <v>3406</v>
      </c>
      <c r="B5953" s="332">
        <v>24.45919</v>
      </c>
      <c r="C5953" t="s">
        <v>13995</v>
      </c>
    </row>
    <row r="5954" spans="1:3">
      <c r="A5954" s="345" t="s">
        <v>3407</v>
      </c>
      <c r="B5954" s="332">
        <v>17.099979999999999</v>
      </c>
      <c r="C5954" t="s">
        <v>13996</v>
      </c>
    </row>
    <row r="5955" spans="1:3">
      <c r="A5955" s="345" t="s">
        <v>3408</v>
      </c>
      <c r="B5955" s="332">
        <v>26.487200000000001</v>
      </c>
      <c r="C5955" t="s">
        <v>13997</v>
      </c>
    </row>
    <row r="5956" spans="1:3">
      <c r="A5956" s="345" t="s">
        <v>3409</v>
      </c>
      <c r="B5956" s="332">
        <v>17.61298</v>
      </c>
      <c r="C5956" t="s">
        <v>13998</v>
      </c>
    </row>
    <row r="5957" spans="1:3">
      <c r="A5957" s="345" t="s">
        <v>3410</v>
      </c>
      <c r="B5957" s="332">
        <v>26.487200000000001</v>
      </c>
      <c r="C5957" t="s">
        <v>13999</v>
      </c>
    </row>
    <row r="5958" spans="1:3">
      <c r="A5958" s="345" t="s">
        <v>3411</v>
      </c>
      <c r="B5958" s="332">
        <v>38.816290000000002</v>
      </c>
      <c r="C5958" t="s">
        <v>14000</v>
      </c>
    </row>
    <row r="5959" spans="1:3">
      <c r="A5959" s="345" t="s">
        <v>19814</v>
      </c>
      <c r="B5959" s="332">
        <v>4.8952799999999996</v>
      </c>
      <c r="C5959" t="s">
        <v>19815</v>
      </c>
    </row>
    <row r="5960" spans="1:3">
      <c r="A5960" s="345" t="s">
        <v>17488</v>
      </c>
      <c r="B5960" s="332">
        <v>7.1716800000000003</v>
      </c>
      <c r="C5960" t="s">
        <v>17489</v>
      </c>
    </row>
    <row r="5961" spans="1:3">
      <c r="A5961" s="345" t="s">
        <v>19816</v>
      </c>
      <c r="B5961" s="332">
        <v>6.9414300000000004</v>
      </c>
      <c r="C5961" t="s">
        <v>19817</v>
      </c>
    </row>
    <row r="5962" spans="1:3">
      <c r="A5962" s="345" t="s">
        <v>19818</v>
      </c>
      <c r="B5962" s="332">
        <v>4.8952799999999996</v>
      </c>
      <c r="C5962" t="s">
        <v>19819</v>
      </c>
    </row>
    <row r="5963" spans="1:3">
      <c r="A5963" s="345" t="s">
        <v>17490</v>
      </c>
      <c r="B5963" s="332">
        <v>7.22736</v>
      </c>
      <c r="C5963" t="s">
        <v>17491</v>
      </c>
    </row>
    <row r="5964" spans="1:3">
      <c r="A5964" s="345" t="s">
        <v>19820</v>
      </c>
      <c r="B5964" s="332">
        <v>7.1486400000000003</v>
      </c>
      <c r="C5964" t="s">
        <v>19821</v>
      </c>
    </row>
    <row r="5965" spans="1:3">
      <c r="A5965" s="345" t="s">
        <v>3412</v>
      </c>
      <c r="B5965" s="332">
        <v>75.620149999999995</v>
      </c>
      <c r="C5965" t="s">
        <v>14001</v>
      </c>
    </row>
    <row r="5966" spans="1:3">
      <c r="A5966" s="345" t="s">
        <v>3413</v>
      </c>
      <c r="B5966" s="332">
        <v>105.47435</v>
      </c>
      <c r="C5966" t="s">
        <v>14002</v>
      </c>
    </row>
    <row r="5967" spans="1:3">
      <c r="A5967" s="345" t="s">
        <v>3414</v>
      </c>
      <c r="B5967" s="332">
        <v>105.47435</v>
      </c>
      <c r="C5967" t="s">
        <v>14003</v>
      </c>
    </row>
    <row r="5968" spans="1:3">
      <c r="A5968" s="345" t="s">
        <v>3415</v>
      </c>
      <c r="B5968" s="332">
        <v>60.460520000000002</v>
      </c>
      <c r="C5968" t="s">
        <v>19822</v>
      </c>
    </row>
    <row r="5969" spans="1:3">
      <c r="A5969" s="345" t="s">
        <v>3416</v>
      </c>
      <c r="B5969" s="332">
        <v>21.443670000000001</v>
      </c>
      <c r="C5969" t="s">
        <v>6601</v>
      </c>
    </row>
    <row r="5970" spans="1:3">
      <c r="A5970" s="345" t="s">
        <v>3417</v>
      </c>
      <c r="B5970" s="332">
        <v>22.879300000000001</v>
      </c>
      <c r="C5970" t="s">
        <v>6602</v>
      </c>
    </row>
    <row r="5971" spans="1:3">
      <c r="A5971" s="345" t="s">
        <v>3418</v>
      </c>
      <c r="B5971" s="332">
        <v>79.716679999999997</v>
      </c>
      <c r="C5971" t="s">
        <v>19823</v>
      </c>
    </row>
    <row r="5972" spans="1:3">
      <c r="A5972" s="345" t="s">
        <v>3419</v>
      </c>
      <c r="B5972" s="332">
        <v>25.295809999999999</v>
      </c>
      <c r="C5972" t="s">
        <v>6603</v>
      </c>
    </row>
    <row r="5973" spans="1:3">
      <c r="A5973" s="345" t="s">
        <v>3420</v>
      </c>
      <c r="B5973" s="332">
        <v>27.795249999999999</v>
      </c>
      <c r="C5973" t="s">
        <v>6604</v>
      </c>
    </row>
    <row r="5974" spans="1:3">
      <c r="A5974" s="345" t="s">
        <v>3421</v>
      </c>
      <c r="B5974" s="332">
        <v>109.09117000000001</v>
      </c>
      <c r="C5974" t="s">
        <v>19824</v>
      </c>
    </row>
    <row r="5975" spans="1:3">
      <c r="A5975" s="345" t="s">
        <v>3422</v>
      </c>
      <c r="B5975" s="332">
        <v>35.98903</v>
      </c>
      <c r="C5975" t="s">
        <v>6605</v>
      </c>
    </row>
    <row r="5976" spans="1:3">
      <c r="A5976" s="345" t="s">
        <v>3423</v>
      </c>
      <c r="B5976" s="332">
        <v>39.20411</v>
      </c>
      <c r="C5976" t="s">
        <v>6606</v>
      </c>
    </row>
    <row r="5977" spans="1:3">
      <c r="A5977" s="345" t="s">
        <v>3424</v>
      </c>
      <c r="B5977" s="332">
        <v>184.94</v>
      </c>
      <c r="C5977" t="s">
        <v>6607</v>
      </c>
    </row>
    <row r="5978" spans="1:3">
      <c r="A5978" s="345" t="s">
        <v>3425</v>
      </c>
      <c r="B5978" s="332">
        <v>47.663159999999998</v>
      </c>
      <c r="C5978" t="s">
        <v>6608</v>
      </c>
    </row>
    <row r="5979" spans="1:3">
      <c r="A5979" s="345" t="s">
        <v>3426</v>
      </c>
      <c r="B5979" s="332">
        <v>52.00177</v>
      </c>
      <c r="C5979" t="s">
        <v>6609</v>
      </c>
    </row>
    <row r="5980" spans="1:3">
      <c r="A5980" s="345" t="s">
        <v>3427</v>
      </c>
      <c r="B5980" s="332">
        <v>47.536720000000003</v>
      </c>
      <c r="C5980" t="s">
        <v>14004</v>
      </c>
    </row>
    <row r="5981" spans="1:3">
      <c r="A5981" s="345" t="s">
        <v>9470</v>
      </c>
      <c r="B5981" s="332">
        <v>50.20879</v>
      </c>
      <c r="C5981" t="s">
        <v>19825</v>
      </c>
    </row>
    <row r="5982" spans="1:3">
      <c r="A5982" s="345" t="s">
        <v>9471</v>
      </c>
      <c r="B5982" s="332">
        <v>38.766260000000003</v>
      </c>
      <c r="C5982" t="s">
        <v>14005</v>
      </c>
    </row>
    <row r="5983" spans="1:3">
      <c r="A5983" s="345" t="s">
        <v>8501</v>
      </c>
      <c r="B5983" s="332">
        <v>180.25586999999999</v>
      </c>
      <c r="C5983" t="s">
        <v>14006</v>
      </c>
    </row>
    <row r="5984" spans="1:3">
      <c r="A5984" s="345" t="s">
        <v>9472</v>
      </c>
      <c r="B5984" s="332">
        <v>98.572929999999999</v>
      </c>
      <c r="C5984" t="s">
        <v>14007</v>
      </c>
    </row>
    <row r="5985" spans="1:3">
      <c r="A5985" s="345" t="s">
        <v>9473</v>
      </c>
      <c r="B5985" s="332">
        <v>103.35746</v>
      </c>
      <c r="C5985" t="s">
        <v>14008</v>
      </c>
    </row>
    <row r="5986" spans="1:3">
      <c r="A5986" s="345" t="s">
        <v>9474</v>
      </c>
      <c r="B5986" s="332">
        <v>80.616529999999997</v>
      </c>
      <c r="C5986" t="s">
        <v>14009</v>
      </c>
    </row>
    <row r="5987" spans="1:3">
      <c r="A5987" s="345" t="s">
        <v>3428</v>
      </c>
      <c r="B5987" s="332">
        <v>199.18512999999999</v>
      </c>
      <c r="C5987" t="s">
        <v>14010</v>
      </c>
    </row>
    <row r="5988" spans="1:3">
      <c r="A5988" s="345" t="s">
        <v>9475</v>
      </c>
      <c r="B5988" s="332">
        <v>104.65448000000001</v>
      </c>
      <c r="C5988" t="s">
        <v>14011</v>
      </c>
    </row>
    <row r="5989" spans="1:3">
      <c r="A5989" s="345" t="s">
        <v>9476</v>
      </c>
      <c r="B5989" s="332">
        <v>109.12197</v>
      </c>
      <c r="C5989" t="s">
        <v>14012</v>
      </c>
    </row>
    <row r="5990" spans="1:3">
      <c r="A5990" s="345" t="s">
        <v>9477</v>
      </c>
      <c r="B5990" s="332">
        <v>83.700519999999997</v>
      </c>
      <c r="C5990" t="s">
        <v>14013</v>
      </c>
    </row>
    <row r="5991" spans="1:3">
      <c r="A5991" s="345" t="s">
        <v>9478</v>
      </c>
      <c r="B5991" s="332">
        <v>227.81299000000001</v>
      </c>
      <c r="C5991" t="s">
        <v>14014</v>
      </c>
    </row>
    <row r="5992" spans="1:3">
      <c r="A5992" s="345" t="s">
        <v>9479</v>
      </c>
      <c r="B5992" s="332">
        <v>129.15360999999999</v>
      </c>
      <c r="C5992" t="s">
        <v>14015</v>
      </c>
    </row>
    <row r="5993" spans="1:3">
      <c r="A5993" s="345" t="s">
        <v>7224</v>
      </c>
      <c r="B5993" s="332">
        <v>135.91288</v>
      </c>
      <c r="C5993" t="s">
        <v>14016</v>
      </c>
    </row>
    <row r="5994" spans="1:3">
      <c r="A5994" s="345" t="s">
        <v>9480</v>
      </c>
      <c r="B5994" s="332">
        <v>102.3775</v>
      </c>
      <c r="C5994" t="s">
        <v>14017</v>
      </c>
    </row>
    <row r="5995" spans="1:3">
      <c r="A5995" s="345" t="s">
        <v>9481</v>
      </c>
      <c r="B5995" s="332">
        <v>285.74621000000002</v>
      </c>
      <c r="C5995" t="s">
        <v>14018</v>
      </c>
    </row>
    <row r="5996" spans="1:3">
      <c r="A5996" s="345" t="s">
        <v>8373</v>
      </c>
      <c r="B5996" s="332">
        <v>151.17399</v>
      </c>
      <c r="C5996" t="s">
        <v>14019</v>
      </c>
    </row>
    <row r="5997" spans="1:3">
      <c r="A5997" s="345" t="s">
        <v>8615</v>
      </c>
      <c r="B5997" s="332">
        <v>171.69560999999999</v>
      </c>
      <c r="C5997" t="s">
        <v>14020</v>
      </c>
    </row>
    <row r="5998" spans="1:3">
      <c r="A5998" s="345" t="s">
        <v>9482</v>
      </c>
      <c r="B5998" s="332">
        <v>119.35397</v>
      </c>
      <c r="C5998" t="s">
        <v>14021</v>
      </c>
    </row>
    <row r="5999" spans="1:3">
      <c r="A5999" s="345" t="s">
        <v>3429</v>
      </c>
      <c r="B5999" s="332">
        <v>361.12788</v>
      </c>
      <c r="C5999" t="s">
        <v>6610</v>
      </c>
    </row>
    <row r="6000" spans="1:3">
      <c r="A6000" s="345" t="s">
        <v>3430</v>
      </c>
      <c r="B6000" s="332">
        <v>233.83342999999999</v>
      </c>
      <c r="C6000" t="s">
        <v>6611</v>
      </c>
    </row>
    <row r="6001" spans="1:3">
      <c r="A6001" s="345" t="s">
        <v>3431</v>
      </c>
      <c r="B6001" s="332">
        <v>238.35273000000001</v>
      </c>
      <c r="C6001" t="s">
        <v>6612</v>
      </c>
    </row>
    <row r="6002" spans="1:3">
      <c r="A6002" s="345" t="s">
        <v>3432</v>
      </c>
      <c r="B6002" s="332">
        <v>152.31815</v>
      </c>
      <c r="C6002" t="s">
        <v>6613</v>
      </c>
    </row>
    <row r="6003" spans="1:3">
      <c r="A6003" s="345" t="s">
        <v>3433</v>
      </c>
      <c r="B6003" s="332">
        <v>603.74883999999997</v>
      </c>
      <c r="C6003" t="s">
        <v>6614</v>
      </c>
    </row>
    <row r="6004" spans="1:3">
      <c r="A6004" s="345" t="s">
        <v>3434</v>
      </c>
      <c r="B6004" s="332">
        <v>318.94754</v>
      </c>
      <c r="C6004" t="s">
        <v>6615</v>
      </c>
    </row>
    <row r="6005" spans="1:3">
      <c r="A6005" s="345" t="s">
        <v>3435</v>
      </c>
      <c r="B6005" s="332">
        <v>330.91518000000002</v>
      </c>
      <c r="C6005" t="s">
        <v>6616</v>
      </c>
    </row>
    <row r="6006" spans="1:3">
      <c r="A6006" s="345" t="s">
        <v>3436</v>
      </c>
      <c r="B6006" s="332">
        <v>241.03076999999999</v>
      </c>
      <c r="C6006" t="s">
        <v>6617</v>
      </c>
    </row>
    <row r="6007" spans="1:3">
      <c r="A6007" s="345" t="s">
        <v>3437</v>
      </c>
      <c r="B6007" s="332">
        <v>855.15733</v>
      </c>
      <c r="C6007" t="s">
        <v>6618</v>
      </c>
    </row>
    <row r="6008" spans="1:3">
      <c r="A6008" s="345" t="s">
        <v>3438</v>
      </c>
      <c r="B6008" s="332">
        <v>530.60266000000001</v>
      </c>
      <c r="C6008" t="s">
        <v>6619</v>
      </c>
    </row>
    <row r="6009" spans="1:3">
      <c r="A6009" s="345" t="s">
        <v>6579</v>
      </c>
      <c r="B6009" s="332">
        <v>537.79809999999998</v>
      </c>
      <c r="C6009" t="s">
        <v>19826</v>
      </c>
    </row>
    <row r="6010" spans="1:3">
      <c r="A6010" s="345" t="s">
        <v>3439</v>
      </c>
      <c r="B6010" s="332">
        <v>434.52508</v>
      </c>
      <c r="C6010" t="s">
        <v>6620</v>
      </c>
    </row>
    <row r="6011" spans="1:3">
      <c r="A6011" s="345" t="s">
        <v>3440</v>
      </c>
      <c r="B6011" s="332">
        <v>1023.544</v>
      </c>
      <c r="C6011" t="s">
        <v>6621</v>
      </c>
    </row>
    <row r="6012" spans="1:3">
      <c r="A6012" s="345" t="s">
        <v>3441</v>
      </c>
      <c r="B6012" s="332">
        <v>732.46582999999998</v>
      </c>
      <c r="C6012" t="s">
        <v>6622</v>
      </c>
    </row>
    <row r="6013" spans="1:3">
      <c r="A6013" s="345" t="s">
        <v>3442</v>
      </c>
      <c r="B6013" s="332">
        <v>751.54741999999999</v>
      </c>
      <c r="C6013" t="s">
        <v>19827</v>
      </c>
    </row>
    <row r="6014" spans="1:3">
      <c r="A6014" s="345" t="s">
        <v>3443</v>
      </c>
      <c r="B6014" s="332">
        <v>676.89500999999996</v>
      </c>
      <c r="C6014" t="s">
        <v>6623</v>
      </c>
    </row>
    <row r="6015" spans="1:3">
      <c r="A6015" s="345" t="s">
        <v>3444</v>
      </c>
      <c r="B6015" s="332">
        <v>27.78781</v>
      </c>
      <c r="C6015" t="s">
        <v>6411</v>
      </c>
    </row>
    <row r="6016" spans="1:3">
      <c r="A6016" s="345" t="s">
        <v>3445</v>
      </c>
      <c r="B6016" s="332">
        <v>26.522279999999999</v>
      </c>
      <c r="C6016" t="s">
        <v>6413</v>
      </c>
    </row>
    <row r="6017" spans="1:3">
      <c r="A6017" s="345" t="s">
        <v>3446</v>
      </c>
      <c r="B6017" s="332">
        <v>30.50826</v>
      </c>
      <c r="C6017" t="s">
        <v>6415</v>
      </c>
    </row>
    <row r="6018" spans="1:3">
      <c r="A6018" s="345" t="s">
        <v>6973</v>
      </c>
      <c r="B6018" s="332">
        <v>37.522579999999998</v>
      </c>
      <c r="C6018" t="s">
        <v>14022</v>
      </c>
    </row>
    <row r="6019" spans="1:3">
      <c r="A6019" s="345" t="s">
        <v>3447</v>
      </c>
      <c r="B6019" s="332">
        <v>27.78781</v>
      </c>
      <c r="C6019" t="s">
        <v>6412</v>
      </c>
    </row>
    <row r="6020" spans="1:3">
      <c r="A6020" s="345" t="s">
        <v>3448</v>
      </c>
      <c r="B6020" s="332">
        <v>26.522279999999999</v>
      </c>
      <c r="C6020" t="s">
        <v>6414</v>
      </c>
    </row>
    <row r="6021" spans="1:3">
      <c r="A6021" s="345" t="s">
        <v>3449</v>
      </c>
      <c r="B6021" s="332">
        <v>30.50826</v>
      </c>
      <c r="C6021" t="s">
        <v>6416</v>
      </c>
    </row>
    <row r="6022" spans="1:3">
      <c r="A6022" s="345" t="s">
        <v>6974</v>
      </c>
      <c r="B6022" s="332">
        <v>37.522579999999998</v>
      </c>
      <c r="C6022" t="s">
        <v>14023</v>
      </c>
    </row>
    <row r="6023" spans="1:3">
      <c r="A6023" s="345" t="s">
        <v>3450</v>
      </c>
      <c r="B6023" s="332">
        <v>22.12867</v>
      </c>
      <c r="C6023" t="s">
        <v>6411</v>
      </c>
    </row>
    <row r="6024" spans="1:3">
      <c r="A6024" s="345" t="s">
        <v>7225</v>
      </c>
      <c r="B6024" s="332">
        <v>22.12867</v>
      </c>
      <c r="C6024" t="s">
        <v>14024</v>
      </c>
    </row>
    <row r="6025" spans="1:3">
      <c r="A6025" s="345" t="s">
        <v>3451</v>
      </c>
      <c r="B6025" s="332">
        <v>292.13609000000002</v>
      </c>
      <c r="C6025" t="s">
        <v>14025</v>
      </c>
    </row>
    <row r="6026" spans="1:3">
      <c r="A6026" s="345" t="s">
        <v>3452</v>
      </c>
      <c r="B6026" s="332">
        <v>7.6346299999999996</v>
      </c>
      <c r="C6026" t="s">
        <v>6634</v>
      </c>
    </row>
    <row r="6027" spans="1:3">
      <c r="A6027" s="345" t="s">
        <v>3453</v>
      </c>
      <c r="B6027" s="332">
        <v>55.25217</v>
      </c>
      <c r="C6027" t="s">
        <v>14026</v>
      </c>
    </row>
    <row r="6028" spans="1:3">
      <c r="A6028" s="345" t="s">
        <v>19828</v>
      </c>
      <c r="B6028" s="332">
        <v>2.3802500000000002</v>
      </c>
      <c r="C6028" t="s">
        <v>19829</v>
      </c>
    </row>
    <row r="6029" spans="1:3">
      <c r="A6029" s="345" t="s">
        <v>3454</v>
      </c>
      <c r="B6029" s="332">
        <v>2.5247000000000002</v>
      </c>
      <c r="C6029" t="s">
        <v>19830</v>
      </c>
    </row>
    <row r="6030" spans="1:3">
      <c r="A6030" s="345" t="s">
        <v>3455</v>
      </c>
      <c r="B6030" s="332">
        <v>2.5209199999999998</v>
      </c>
      <c r="C6030" t="s">
        <v>19831</v>
      </c>
    </row>
    <row r="6031" spans="1:3">
      <c r="A6031" s="345" t="s">
        <v>3456</v>
      </c>
      <c r="B6031" s="332">
        <v>304.16287999999997</v>
      </c>
      <c r="C6031" t="s">
        <v>19832</v>
      </c>
    </row>
    <row r="6032" spans="1:3">
      <c r="A6032" s="345" t="s">
        <v>19833</v>
      </c>
      <c r="B6032" s="332">
        <v>51.338250000000002</v>
      </c>
      <c r="C6032" t="s">
        <v>19834</v>
      </c>
    </row>
    <row r="6033" spans="1:3">
      <c r="A6033" s="345" t="s">
        <v>7088</v>
      </c>
      <c r="B6033" s="332">
        <v>40.001309999999997</v>
      </c>
      <c r="C6033" t="s">
        <v>14027</v>
      </c>
    </row>
    <row r="6034" spans="1:3">
      <c r="A6034" s="345" t="s">
        <v>7089</v>
      </c>
      <c r="B6034" s="332">
        <v>42.964370000000002</v>
      </c>
      <c r="C6034" t="s">
        <v>14028</v>
      </c>
    </row>
    <row r="6035" spans="1:3">
      <c r="A6035" s="345" t="s">
        <v>8616</v>
      </c>
      <c r="B6035" s="332">
        <v>0</v>
      </c>
      <c r="C6035" t="s">
        <v>19835</v>
      </c>
    </row>
    <row r="6036" spans="1:3">
      <c r="A6036" s="345" t="s">
        <v>8502</v>
      </c>
      <c r="B6036" s="332">
        <v>46.770359999999997</v>
      </c>
      <c r="C6036" t="s">
        <v>14029</v>
      </c>
    </row>
    <row r="6037" spans="1:3">
      <c r="A6037" s="345" t="s">
        <v>8617</v>
      </c>
      <c r="B6037" s="332">
        <v>0</v>
      </c>
      <c r="C6037" t="s">
        <v>14030</v>
      </c>
    </row>
    <row r="6038" spans="1:3">
      <c r="A6038" s="345" t="s">
        <v>7082</v>
      </c>
      <c r="B6038" s="332">
        <v>33.456800000000001</v>
      </c>
      <c r="C6038" t="s">
        <v>14031</v>
      </c>
    </row>
    <row r="6039" spans="1:3">
      <c r="A6039" s="345" t="s">
        <v>7083</v>
      </c>
      <c r="B6039" s="332">
        <v>33.720959999999998</v>
      </c>
      <c r="C6039" t="s">
        <v>14032</v>
      </c>
    </row>
    <row r="6040" spans="1:3">
      <c r="A6040" s="345" t="s">
        <v>19836</v>
      </c>
      <c r="B6040" s="332">
        <v>18.631360000000001</v>
      </c>
      <c r="C6040" t="s">
        <v>19837</v>
      </c>
    </row>
    <row r="6041" spans="1:3">
      <c r="A6041" s="345" t="s">
        <v>19838</v>
      </c>
      <c r="B6041" s="332">
        <v>16.386620000000001</v>
      </c>
      <c r="C6041" t="s">
        <v>19839</v>
      </c>
    </row>
    <row r="6042" spans="1:3">
      <c r="A6042" s="345" t="s">
        <v>19840</v>
      </c>
      <c r="B6042" s="332">
        <v>16.386620000000001</v>
      </c>
      <c r="C6042" t="s">
        <v>19841</v>
      </c>
    </row>
    <row r="6043" spans="1:3">
      <c r="A6043" s="345" t="s">
        <v>9483</v>
      </c>
      <c r="B6043" s="332">
        <v>0</v>
      </c>
      <c r="C6043" t="s">
        <v>14033</v>
      </c>
    </row>
    <row r="6044" spans="1:3">
      <c r="A6044" s="345" t="s">
        <v>9484</v>
      </c>
      <c r="B6044" s="332">
        <v>0</v>
      </c>
      <c r="C6044" t="s">
        <v>14034</v>
      </c>
    </row>
    <row r="6045" spans="1:3">
      <c r="A6045" s="345" t="s">
        <v>9769</v>
      </c>
      <c r="B6045" s="332">
        <v>47.944519999999997</v>
      </c>
      <c r="C6045" t="s">
        <v>14035</v>
      </c>
    </row>
    <row r="6046" spans="1:3">
      <c r="A6046" s="345" t="s">
        <v>7005</v>
      </c>
      <c r="B6046" s="332">
        <v>30.46</v>
      </c>
      <c r="C6046" t="s">
        <v>14036</v>
      </c>
    </row>
    <row r="6047" spans="1:3">
      <c r="A6047" s="345" t="s">
        <v>7012</v>
      </c>
      <c r="B6047" s="332">
        <v>45.927430000000001</v>
      </c>
      <c r="C6047" t="s">
        <v>14037</v>
      </c>
    </row>
    <row r="6048" spans="1:3">
      <c r="A6048" s="345" t="s">
        <v>8618</v>
      </c>
      <c r="B6048" s="332">
        <v>0</v>
      </c>
      <c r="C6048" t="s">
        <v>14038</v>
      </c>
    </row>
    <row r="6049" spans="1:3">
      <c r="A6049" s="345" t="s">
        <v>9081</v>
      </c>
      <c r="B6049" s="332">
        <v>14.19167</v>
      </c>
      <c r="C6049" t="s">
        <v>19842</v>
      </c>
    </row>
    <row r="6050" spans="1:3">
      <c r="A6050" s="345" t="s">
        <v>9935</v>
      </c>
      <c r="B6050" s="332">
        <v>24.24202</v>
      </c>
      <c r="C6050" t="s">
        <v>19843</v>
      </c>
    </row>
    <row r="6051" spans="1:3">
      <c r="A6051" s="345" t="s">
        <v>9082</v>
      </c>
      <c r="B6051" s="332">
        <v>14.19167</v>
      </c>
      <c r="C6051" t="s">
        <v>19844</v>
      </c>
    </row>
    <row r="6052" spans="1:3">
      <c r="A6052" s="345" t="s">
        <v>9083</v>
      </c>
      <c r="B6052" s="332">
        <v>17.675000000000001</v>
      </c>
      <c r="C6052" t="s">
        <v>19845</v>
      </c>
    </row>
    <row r="6053" spans="1:3">
      <c r="A6053" s="345" t="s">
        <v>17764</v>
      </c>
      <c r="B6053" s="332">
        <v>8.4514600000000009</v>
      </c>
      <c r="C6053" t="s">
        <v>17765</v>
      </c>
    </row>
    <row r="6054" spans="1:3">
      <c r="A6054" s="345" t="s">
        <v>17766</v>
      </c>
      <c r="B6054" s="332">
        <v>0</v>
      </c>
      <c r="C6054" t="s">
        <v>17767</v>
      </c>
    </row>
    <row r="6055" spans="1:3">
      <c r="A6055" s="345" t="s">
        <v>17312</v>
      </c>
      <c r="B6055" s="332">
        <v>26.393000000000001</v>
      </c>
      <c r="C6055" t="s">
        <v>19846</v>
      </c>
    </row>
    <row r="6056" spans="1:3">
      <c r="A6056" s="345" t="s">
        <v>17768</v>
      </c>
      <c r="B6056" s="332">
        <v>23.388500000000001</v>
      </c>
      <c r="C6056" t="s">
        <v>19847</v>
      </c>
    </row>
    <row r="6057" spans="1:3">
      <c r="A6057" s="345" t="s">
        <v>17769</v>
      </c>
      <c r="B6057" s="332">
        <v>0</v>
      </c>
      <c r="C6057" t="s">
        <v>17770</v>
      </c>
    </row>
    <row r="6058" spans="1:3">
      <c r="A6058" s="345" t="s">
        <v>17771</v>
      </c>
      <c r="B6058" s="332">
        <v>0</v>
      </c>
      <c r="C6058" t="s">
        <v>17772</v>
      </c>
    </row>
    <row r="6059" spans="1:3">
      <c r="A6059" s="345" t="s">
        <v>17773</v>
      </c>
      <c r="B6059" s="332">
        <v>0</v>
      </c>
      <c r="C6059" t="s">
        <v>17774</v>
      </c>
    </row>
    <row r="6060" spans="1:3">
      <c r="A6060" s="345" t="s">
        <v>17775</v>
      </c>
      <c r="B6060" s="332">
        <v>0</v>
      </c>
      <c r="C6060" t="s">
        <v>17776</v>
      </c>
    </row>
    <row r="6061" spans="1:3">
      <c r="A6061" s="345" t="s">
        <v>3457</v>
      </c>
      <c r="B6061" s="332">
        <v>12.77908</v>
      </c>
      <c r="C6061" t="s">
        <v>14039</v>
      </c>
    </row>
    <row r="6062" spans="1:3">
      <c r="A6062" s="345" t="s">
        <v>3458</v>
      </c>
      <c r="B6062" s="332">
        <v>41.758130000000001</v>
      </c>
      <c r="C6062" t="s">
        <v>14040</v>
      </c>
    </row>
    <row r="6063" spans="1:3">
      <c r="A6063" s="345" t="s">
        <v>3459</v>
      </c>
      <c r="B6063" s="332">
        <v>42.175710000000002</v>
      </c>
      <c r="C6063" t="s">
        <v>14041</v>
      </c>
    </row>
    <row r="6064" spans="1:3">
      <c r="A6064" s="345" t="s">
        <v>8619</v>
      </c>
      <c r="B6064" s="332">
        <v>0</v>
      </c>
      <c r="C6064" t="s">
        <v>14042</v>
      </c>
    </row>
    <row r="6065" spans="1:3">
      <c r="A6065" s="345" t="s">
        <v>3460</v>
      </c>
      <c r="B6065" s="332">
        <v>39.20966</v>
      </c>
      <c r="C6065" t="s">
        <v>14043</v>
      </c>
    </row>
    <row r="6066" spans="1:3">
      <c r="A6066" s="345" t="s">
        <v>3461</v>
      </c>
      <c r="B6066" s="332">
        <v>41.758130000000001</v>
      </c>
      <c r="C6066" t="s">
        <v>14044</v>
      </c>
    </row>
    <row r="6067" spans="1:3">
      <c r="A6067" s="345" t="s">
        <v>3462</v>
      </c>
      <c r="B6067" s="332">
        <v>41.758130000000001</v>
      </c>
      <c r="C6067" t="s">
        <v>14045</v>
      </c>
    </row>
    <row r="6068" spans="1:3">
      <c r="A6068" s="345" t="s">
        <v>7016</v>
      </c>
      <c r="B6068" s="332">
        <v>129.15074000000001</v>
      </c>
      <c r="C6068" t="s">
        <v>14046</v>
      </c>
    </row>
    <row r="6069" spans="1:3">
      <c r="A6069" s="345" t="s">
        <v>3463</v>
      </c>
      <c r="B6069" s="332">
        <v>20.199400000000001</v>
      </c>
      <c r="C6069" t="s">
        <v>14047</v>
      </c>
    </row>
    <row r="6070" spans="1:3">
      <c r="A6070" s="345" t="s">
        <v>3464</v>
      </c>
      <c r="B6070" s="332">
        <v>37.962029999999999</v>
      </c>
      <c r="C6070" t="s">
        <v>14048</v>
      </c>
    </row>
    <row r="6071" spans="1:3">
      <c r="A6071" s="345" t="s">
        <v>3465</v>
      </c>
      <c r="B6071" s="332">
        <v>37.962029999999999</v>
      </c>
      <c r="C6071" t="s">
        <v>14049</v>
      </c>
    </row>
    <row r="6072" spans="1:3">
      <c r="A6072" s="345" t="s">
        <v>3466</v>
      </c>
      <c r="B6072" s="332">
        <v>6.6669700000000001</v>
      </c>
      <c r="C6072" t="s">
        <v>14050</v>
      </c>
    </row>
    <row r="6073" spans="1:3">
      <c r="A6073" s="345" t="s">
        <v>3467</v>
      </c>
      <c r="B6073" s="332">
        <v>37.962029999999999</v>
      </c>
      <c r="C6073" t="s">
        <v>14051</v>
      </c>
    </row>
    <row r="6074" spans="1:3">
      <c r="A6074" s="345" t="s">
        <v>3468</v>
      </c>
      <c r="B6074" s="332">
        <v>35.645240000000001</v>
      </c>
      <c r="C6074" t="s">
        <v>14052</v>
      </c>
    </row>
    <row r="6075" spans="1:3">
      <c r="A6075" s="345" t="s">
        <v>3469</v>
      </c>
      <c r="B6075" s="332">
        <v>37.962029999999999</v>
      </c>
      <c r="C6075" t="s">
        <v>14053</v>
      </c>
    </row>
    <row r="6076" spans="1:3">
      <c r="A6076" s="345" t="s">
        <v>3470</v>
      </c>
      <c r="B6076" s="332">
        <v>21.58</v>
      </c>
      <c r="C6076" t="s">
        <v>14054</v>
      </c>
    </row>
    <row r="6077" spans="1:3">
      <c r="A6077" s="345" t="s">
        <v>3471</v>
      </c>
      <c r="B6077" s="332">
        <v>22.62</v>
      </c>
      <c r="C6077" t="s">
        <v>14055</v>
      </c>
    </row>
    <row r="6078" spans="1:3">
      <c r="A6078" s="345" t="s">
        <v>3472</v>
      </c>
      <c r="B6078" s="332">
        <v>26.33</v>
      </c>
      <c r="C6078" t="s">
        <v>14056</v>
      </c>
    </row>
    <row r="6079" spans="1:3">
      <c r="A6079" s="345" t="s">
        <v>8620</v>
      </c>
      <c r="B6079" s="332">
        <v>0</v>
      </c>
      <c r="C6079" t="s">
        <v>14057</v>
      </c>
    </row>
    <row r="6080" spans="1:3">
      <c r="A6080" s="345" t="s">
        <v>3473</v>
      </c>
      <c r="B6080" s="332">
        <v>25.67</v>
      </c>
      <c r="C6080" t="s">
        <v>14058</v>
      </c>
    </row>
    <row r="6081" spans="1:3">
      <c r="A6081" s="345" t="s">
        <v>6450</v>
      </c>
      <c r="B6081" s="332">
        <v>25.67</v>
      </c>
      <c r="C6081" t="s">
        <v>14059</v>
      </c>
    </row>
    <row r="6082" spans="1:3">
      <c r="A6082" s="345" t="s">
        <v>3474</v>
      </c>
      <c r="B6082" s="332">
        <v>30.25</v>
      </c>
      <c r="C6082" t="s">
        <v>14060</v>
      </c>
    </row>
    <row r="6083" spans="1:3">
      <c r="A6083" s="345" t="s">
        <v>3475</v>
      </c>
      <c r="B6083" s="332">
        <v>20.007020000000001</v>
      </c>
      <c r="C6083" t="s">
        <v>14061</v>
      </c>
    </row>
    <row r="6084" spans="1:3">
      <c r="A6084" s="345" t="s">
        <v>3476</v>
      </c>
      <c r="B6084" s="332">
        <v>41.880499999999998</v>
      </c>
      <c r="C6084" t="s">
        <v>14062</v>
      </c>
    </row>
    <row r="6085" spans="1:3">
      <c r="A6085" s="345" t="s">
        <v>7015</v>
      </c>
      <c r="B6085" s="332">
        <v>34.059480000000001</v>
      </c>
      <c r="C6085" t="s">
        <v>7013</v>
      </c>
    </row>
    <row r="6086" spans="1:3">
      <c r="A6086" s="345" t="s">
        <v>3477</v>
      </c>
      <c r="B6086" s="332">
        <v>31.63524</v>
      </c>
      <c r="C6086" t="s">
        <v>14063</v>
      </c>
    </row>
    <row r="6087" spans="1:3">
      <c r="A6087" s="345" t="s">
        <v>3478</v>
      </c>
      <c r="B6087" s="332">
        <v>46.169960000000003</v>
      </c>
      <c r="C6087" t="s">
        <v>14064</v>
      </c>
    </row>
    <row r="6088" spans="1:3">
      <c r="A6088" s="345" t="s">
        <v>3479</v>
      </c>
      <c r="B6088" s="332">
        <v>87.272639999999996</v>
      </c>
      <c r="C6088" t="s">
        <v>19848</v>
      </c>
    </row>
    <row r="6089" spans="1:3">
      <c r="A6089" s="345" t="s">
        <v>3480</v>
      </c>
      <c r="B6089" s="332">
        <v>87.272639999999996</v>
      </c>
      <c r="C6089" t="s">
        <v>19849</v>
      </c>
    </row>
    <row r="6090" spans="1:3">
      <c r="A6090" s="345" t="s">
        <v>8621</v>
      </c>
      <c r="B6090" s="332">
        <v>0</v>
      </c>
      <c r="C6090" t="s">
        <v>19850</v>
      </c>
    </row>
    <row r="6091" spans="1:3">
      <c r="A6091" s="345" t="s">
        <v>3481</v>
      </c>
      <c r="B6091" s="332">
        <v>58.397579999999998</v>
      </c>
      <c r="C6091" t="s">
        <v>14065</v>
      </c>
    </row>
    <row r="6092" spans="1:3">
      <c r="A6092" s="345" t="s">
        <v>3482</v>
      </c>
      <c r="B6092" s="332">
        <v>116.27987</v>
      </c>
      <c r="C6092" t="s">
        <v>14066</v>
      </c>
    </row>
    <row r="6093" spans="1:3">
      <c r="A6093" s="345" t="s">
        <v>17492</v>
      </c>
      <c r="B6093" s="332">
        <v>66.617050000000006</v>
      </c>
      <c r="C6093" t="s">
        <v>17493</v>
      </c>
    </row>
    <row r="6094" spans="1:3">
      <c r="A6094" s="345" t="s">
        <v>3483</v>
      </c>
      <c r="B6094" s="332">
        <v>50.777999999999999</v>
      </c>
      <c r="C6094" t="s">
        <v>14067</v>
      </c>
    </row>
    <row r="6095" spans="1:3">
      <c r="A6095" s="345" t="s">
        <v>3484</v>
      </c>
      <c r="B6095" s="332">
        <v>73.529910000000001</v>
      </c>
      <c r="C6095" t="s">
        <v>14066</v>
      </c>
    </row>
    <row r="6096" spans="1:3">
      <c r="A6096" s="345" t="s">
        <v>7020</v>
      </c>
      <c r="B6096" s="332">
        <v>83.410139999999998</v>
      </c>
      <c r="C6096" t="s">
        <v>7081</v>
      </c>
    </row>
    <row r="6097" spans="1:3">
      <c r="A6097" s="345" t="s">
        <v>8622</v>
      </c>
      <c r="B6097" s="332">
        <v>20.541550000000001</v>
      </c>
      <c r="C6097" t="s">
        <v>14068</v>
      </c>
    </row>
    <row r="6098" spans="1:3">
      <c r="A6098" s="345" t="s">
        <v>3485</v>
      </c>
      <c r="B6098" s="332">
        <v>168.77689000000001</v>
      </c>
      <c r="C6098" t="s">
        <v>14069</v>
      </c>
    </row>
    <row r="6099" spans="1:3">
      <c r="A6099" s="345" t="s">
        <v>3486</v>
      </c>
      <c r="B6099" s="332">
        <v>188.37343999999999</v>
      </c>
      <c r="C6099" t="s">
        <v>14066</v>
      </c>
    </row>
    <row r="6100" spans="1:3">
      <c r="A6100" s="345" t="s">
        <v>7076</v>
      </c>
      <c r="B6100" s="332">
        <v>29.1096</v>
      </c>
      <c r="C6100" t="s">
        <v>7014</v>
      </c>
    </row>
    <row r="6101" spans="1:3">
      <c r="A6101" s="345" t="s">
        <v>9770</v>
      </c>
      <c r="B6101" s="332">
        <v>12.08</v>
      </c>
      <c r="C6101" t="s">
        <v>17494</v>
      </c>
    </row>
    <row r="6102" spans="1:3">
      <c r="A6102" s="345" t="s">
        <v>8725</v>
      </c>
      <c r="B6102" s="332">
        <v>11.78992</v>
      </c>
      <c r="C6102" t="s">
        <v>17313</v>
      </c>
    </row>
    <row r="6103" spans="1:3">
      <c r="A6103" s="345" t="s">
        <v>7004</v>
      </c>
      <c r="B6103" s="332">
        <v>11.79</v>
      </c>
      <c r="C6103" t="s">
        <v>17314</v>
      </c>
    </row>
    <row r="6104" spans="1:3">
      <c r="A6104" s="345" t="s">
        <v>8710</v>
      </c>
      <c r="B6104" s="332">
        <v>12.08</v>
      </c>
      <c r="C6104" t="s">
        <v>14072</v>
      </c>
    </row>
    <row r="6105" spans="1:3">
      <c r="A6105" s="345" t="s">
        <v>7018</v>
      </c>
      <c r="B6105" s="332">
        <v>12.2616</v>
      </c>
      <c r="C6105" t="s">
        <v>19851</v>
      </c>
    </row>
    <row r="6106" spans="1:3">
      <c r="A6106" s="345" t="s">
        <v>8623</v>
      </c>
      <c r="B6106" s="332">
        <v>14.38782</v>
      </c>
      <c r="C6106" t="s">
        <v>14070</v>
      </c>
    </row>
    <row r="6107" spans="1:3">
      <c r="A6107" s="345" t="s">
        <v>9485</v>
      </c>
      <c r="B6107" s="332">
        <v>50.777999999999999</v>
      </c>
      <c r="C6107" t="s">
        <v>14071</v>
      </c>
    </row>
    <row r="6108" spans="1:3">
      <c r="A6108" s="345" t="s">
        <v>8431</v>
      </c>
      <c r="B6108" s="332">
        <v>12.5632</v>
      </c>
      <c r="C6108" t="s">
        <v>14072</v>
      </c>
    </row>
    <row r="6109" spans="1:3">
      <c r="A6109" s="345" t="s">
        <v>9084</v>
      </c>
      <c r="B6109" s="332">
        <v>8.7662200000000006</v>
      </c>
      <c r="C6109" t="s">
        <v>14073</v>
      </c>
    </row>
    <row r="6110" spans="1:3">
      <c r="A6110" s="345" t="s">
        <v>9771</v>
      </c>
      <c r="B6110" s="332">
        <v>13.64179</v>
      </c>
      <c r="C6110" t="s">
        <v>14074</v>
      </c>
    </row>
    <row r="6111" spans="1:3">
      <c r="A6111" s="345" t="s">
        <v>8624</v>
      </c>
      <c r="B6111" s="332">
        <v>13.152699999999999</v>
      </c>
      <c r="C6111" t="s">
        <v>19852</v>
      </c>
    </row>
    <row r="6112" spans="1:3">
      <c r="A6112" s="345" t="s">
        <v>7815</v>
      </c>
      <c r="B6112" s="332">
        <v>571.11773000000005</v>
      </c>
      <c r="C6112" t="s">
        <v>14075</v>
      </c>
    </row>
    <row r="6113" spans="1:3">
      <c r="A6113" s="345" t="s">
        <v>7816</v>
      </c>
      <c r="B6113" s="332">
        <v>72.575040000000001</v>
      </c>
      <c r="C6113" t="s">
        <v>14076</v>
      </c>
    </row>
    <row r="6114" spans="1:3">
      <c r="A6114" s="345" t="s">
        <v>7817</v>
      </c>
      <c r="B6114" s="332">
        <v>72.575040000000001</v>
      </c>
      <c r="C6114" t="s">
        <v>14077</v>
      </c>
    </row>
    <row r="6115" spans="1:3">
      <c r="A6115" s="345" t="s">
        <v>3487</v>
      </c>
      <c r="B6115" s="332">
        <v>984.21420000000001</v>
      </c>
      <c r="C6115" t="s">
        <v>14076</v>
      </c>
    </row>
    <row r="6116" spans="1:3">
      <c r="A6116" s="345" t="s">
        <v>3488</v>
      </c>
      <c r="B6116" s="332">
        <v>1050.8620000000001</v>
      </c>
      <c r="C6116" t="s">
        <v>14077</v>
      </c>
    </row>
    <row r="6117" spans="1:3">
      <c r="A6117" s="345" t="s">
        <v>8374</v>
      </c>
      <c r="B6117" s="332">
        <v>328.51317999999998</v>
      </c>
      <c r="C6117" t="s">
        <v>14078</v>
      </c>
    </row>
    <row r="6118" spans="1:3">
      <c r="A6118" s="345" t="s">
        <v>3489</v>
      </c>
      <c r="B6118" s="332">
        <v>350.30892999999998</v>
      </c>
      <c r="C6118" t="s">
        <v>14079</v>
      </c>
    </row>
    <row r="6119" spans="1:3">
      <c r="A6119" s="345" t="s">
        <v>3490</v>
      </c>
      <c r="B6119" s="332">
        <v>325.37851999999998</v>
      </c>
      <c r="C6119" t="s">
        <v>19853</v>
      </c>
    </row>
    <row r="6120" spans="1:3">
      <c r="A6120" s="345" t="s">
        <v>19854</v>
      </c>
      <c r="B6120" s="332">
        <v>335.06731000000002</v>
      </c>
      <c r="C6120" t="s">
        <v>19855</v>
      </c>
    </row>
    <row r="6121" spans="1:3">
      <c r="A6121" s="345" t="s">
        <v>8375</v>
      </c>
      <c r="B6121" s="332">
        <v>12.10026</v>
      </c>
      <c r="C6121" t="s">
        <v>14080</v>
      </c>
    </row>
    <row r="6122" spans="1:3">
      <c r="A6122" s="345" t="s">
        <v>8376</v>
      </c>
      <c r="B6122" s="332">
        <v>6.4147499999999997</v>
      </c>
      <c r="C6122" t="s">
        <v>14081</v>
      </c>
    </row>
    <row r="6123" spans="1:3">
      <c r="A6123" s="345" t="s">
        <v>8377</v>
      </c>
      <c r="B6123" s="332">
        <v>6.4147499999999997</v>
      </c>
      <c r="C6123" t="s">
        <v>14082</v>
      </c>
    </row>
    <row r="6124" spans="1:3">
      <c r="A6124" s="345" t="s">
        <v>8378</v>
      </c>
      <c r="B6124" s="332">
        <v>12.3361</v>
      </c>
      <c r="C6124" t="s">
        <v>19856</v>
      </c>
    </row>
    <row r="6125" spans="1:3">
      <c r="A6125" s="345" t="s">
        <v>8379</v>
      </c>
      <c r="B6125" s="332">
        <v>12.09886</v>
      </c>
      <c r="C6125" t="s">
        <v>14083</v>
      </c>
    </row>
    <row r="6126" spans="1:3">
      <c r="A6126" s="345" t="s">
        <v>8545</v>
      </c>
      <c r="B6126" s="332">
        <v>6.4147499999999997</v>
      </c>
      <c r="C6126" t="s">
        <v>14084</v>
      </c>
    </row>
    <row r="6127" spans="1:3">
      <c r="A6127" s="345" t="s">
        <v>8546</v>
      </c>
      <c r="B6127" s="332">
        <v>6.4147499999999997</v>
      </c>
      <c r="C6127" t="s">
        <v>14085</v>
      </c>
    </row>
    <row r="6128" spans="1:3">
      <c r="A6128" s="345" t="s">
        <v>8547</v>
      </c>
      <c r="B6128" s="332">
        <v>6.4147499999999997</v>
      </c>
      <c r="C6128" t="s">
        <v>14086</v>
      </c>
    </row>
    <row r="6129" spans="1:3">
      <c r="A6129" s="345" t="s">
        <v>8548</v>
      </c>
      <c r="B6129" s="332">
        <v>6.4147499999999997</v>
      </c>
      <c r="C6129" t="s">
        <v>14087</v>
      </c>
    </row>
    <row r="6130" spans="1:3">
      <c r="A6130" s="345" t="s">
        <v>8549</v>
      </c>
      <c r="B6130" s="332">
        <v>6.4147499999999997</v>
      </c>
      <c r="C6130" t="s">
        <v>14088</v>
      </c>
    </row>
    <row r="6131" spans="1:3">
      <c r="A6131" s="345" t="s">
        <v>8550</v>
      </c>
      <c r="B6131" s="332">
        <v>6.4147499999999997</v>
      </c>
      <c r="C6131" t="s">
        <v>14089</v>
      </c>
    </row>
    <row r="6132" spans="1:3">
      <c r="A6132" s="345" t="s">
        <v>9250</v>
      </c>
      <c r="B6132" s="332">
        <v>10.8043</v>
      </c>
      <c r="C6132" t="s">
        <v>14090</v>
      </c>
    </row>
    <row r="6133" spans="1:3">
      <c r="A6133" s="345" t="s">
        <v>8625</v>
      </c>
      <c r="B6133" s="332">
        <v>0</v>
      </c>
      <c r="C6133" t="s">
        <v>14091</v>
      </c>
    </row>
    <row r="6134" spans="1:3">
      <c r="A6134" s="345" t="s">
        <v>3491</v>
      </c>
      <c r="B6134" s="332">
        <v>41.485860000000002</v>
      </c>
      <c r="C6134" t="s">
        <v>14092</v>
      </c>
    </row>
    <row r="6135" spans="1:3">
      <c r="A6135" s="345" t="s">
        <v>3492</v>
      </c>
      <c r="B6135" s="332">
        <v>43.398600000000002</v>
      </c>
      <c r="C6135" t="s">
        <v>14093</v>
      </c>
    </row>
    <row r="6136" spans="1:3">
      <c r="A6136" s="345" t="s">
        <v>7226</v>
      </c>
      <c r="B6136" s="332">
        <v>15.523059999999999</v>
      </c>
      <c r="C6136" t="s">
        <v>14094</v>
      </c>
    </row>
    <row r="6137" spans="1:3">
      <c r="A6137" s="345" t="s">
        <v>8964</v>
      </c>
      <c r="B6137" s="332">
        <v>33.549379999999999</v>
      </c>
      <c r="C6137" t="s">
        <v>14095</v>
      </c>
    </row>
    <row r="6138" spans="1:3">
      <c r="A6138" s="345" t="s">
        <v>3493</v>
      </c>
      <c r="B6138" s="332">
        <v>961.08515999999997</v>
      </c>
      <c r="C6138" t="s">
        <v>14096</v>
      </c>
    </row>
    <row r="6139" spans="1:3">
      <c r="A6139" s="345" t="s">
        <v>3494</v>
      </c>
      <c r="B6139" s="332">
        <v>1103.3508300000001</v>
      </c>
      <c r="C6139" t="s">
        <v>14097</v>
      </c>
    </row>
    <row r="6140" spans="1:3">
      <c r="A6140" s="345" t="s">
        <v>3495</v>
      </c>
      <c r="B6140" s="332">
        <v>1103.3508300000001</v>
      </c>
      <c r="C6140" t="s">
        <v>14098</v>
      </c>
    </row>
    <row r="6141" spans="1:3">
      <c r="A6141" s="345" t="s">
        <v>3496</v>
      </c>
      <c r="B6141" s="332">
        <v>1103.3508300000001</v>
      </c>
      <c r="C6141" t="s">
        <v>14099</v>
      </c>
    </row>
    <row r="6142" spans="1:3">
      <c r="A6142" s="345" t="s">
        <v>3497</v>
      </c>
      <c r="B6142" s="332">
        <v>142.26567</v>
      </c>
      <c r="C6142" t="s">
        <v>14100</v>
      </c>
    </row>
    <row r="6143" spans="1:3">
      <c r="A6143" s="345" t="s">
        <v>3498</v>
      </c>
      <c r="B6143" s="332">
        <v>142.26567</v>
      </c>
      <c r="C6143" t="s">
        <v>14101</v>
      </c>
    </row>
    <row r="6144" spans="1:3">
      <c r="A6144" s="345" t="s">
        <v>3499</v>
      </c>
      <c r="B6144" s="332">
        <v>142.26567</v>
      </c>
      <c r="C6144" t="s">
        <v>14102</v>
      </c>
    </row>
    <row r="6145" spans="1:3">
      <c r="A6145" s="345" t="s">
        <v>3500</v>
      </c>
      <c r="B6145" s="332">
        <v>11.218590000000001</v>
      </c>
      <c r="C6145" t="s">
        <v>14103</v>
      </c>
    </row>
    <row r="6146" spans="1:3">
      <c r="A6146" s="345" t="s">
        <v>3501</v>
      </c>
      <c r="B6146" s="332">
        <v>11.48568</v>
      </c>
      <c r="C6146" t="s">
        <v>14104</v>
      </c>
    </row>
    <row r="6147" spans="1:3">
      <c r="A6147" s="345" t="s">
        <v>3502</v>
      </c>
      <c r="B6147" s="332">
        <v>11.419879999999999</v>
      </c>
      <c r="C6147" t="s">
        <v>14105</v>
      </c>
    </row>
    <row r="6148" spans="1:3">
      <c r="A6148" s="345" t="s">
        <v>19857</v>
      </c>
      <c r="B6148" s="332">
        <v>0</v>
      </c>
      <c r="C6148" t="s">
        <v>19858</v>
      </c>
    </row>
    <row r="6149" spans="1:3">
      <c r="A6149" s="345" t="s">
        <v>3503</v>
      </c>
      <c r="B6149" s="332">
        <v>123.89967</v>
      </c>
      <c r="C6149" t="s">
        <v>14106</v>
      </c>
    </row>
    <row r="6150" spans="1:3">
      <c r="A6150" s="345" t="s">
        <v>3504</v>
      </c>
      <c r="B6150" s="332">
        <v>45.206870000000002</v>
      </c>
      <c r="C6150" t="s">
        <v>14107</v>
      </c>
    </row>
    <row r="6151" spans="1:3">
      <c r="A6151" s="345" t="s">
        <v>3505</v>
      </c>
      <c r="B6151" s="332">
        <v>50.529580000000003</v>
      </c>
      <c r="C6151" t="s">
        <v>14108</v>
      </c>
    </row>
    <row r="6152" spans="1:3">
      <c r="A6152" s="345" t="s">
        <v>3506</v>
      </c>
      <c r="B6152" s="332">
        <v>67.593990000000005</v>
      </c>
      <c r="C6152" t="s">
        <v>14109</v>
      </c>
    </row>
    <row r="6153" spans="1:3">
      <c r="A6153" s="345" t="s">
        <v>3507</v>
      </c>
      <c r="B6153" s="332">
        <v>105.25409999999999</v>
      </c>
      <c r="C6153" t="s">
        <v>14110</v>
      </c>
    </row>
    <row r="6154" spans="1:3">
      <c r="A6154" s="345" t="s">
        <v>3508</v>
      </c>
      <c r="B6154" s="332">
        <v>19.055669999999999</v>
      </c>
      <c r="C6154" t="s">
        <v>14111</v>
      </c>
    </row>
    <row r="6155" spans="1:3">
      <c r="A6155" s="345" t="s">
        <v>3509</v>
      </c>
      <c r="B6155" s="332">
        <v>51.349789999999999</v>
      </c>
      <c r="C6155" t="s">
        <v>14112</v>
      </c>
    </row>
    <row r="6156" spans="1:3">
      <c r="A6156" s="345" t="s">
        <v>3510</v>
      </c>
      <c r="B6156" s="332">
        <v>49.447989999999997</v>
      </c>
      <c r="C6156" t="s">
        <v>14113</v>
      </c>
    </row>
    <row r="6157" spans="1:3">
      <c r="A6157" s="345" t="s">
        <v>3511</v>
      </c>
      <c r="B6157" s="332">
        <v>8.8246000000000002</v>
      </c>
      <c r="C6157" t="s">
        <v>14114</v>
      </c>
    </row>
    <row r="6158" spans="1:3">
      <c r="A6158" s="345" t="s">
        <v>3512</v>
      </c>
      <c r="B6158" s="332">
        <v>43.108600000000003</v>
      </c>
      <c r="C6158" t="s">
        <v>14115</v>
      </c>
    </row>
    <row r="6159" spans="1:3">
      <c r="A6159" s="345" t="s">
        <v>3513</v>
      </c>
      <c r="B6159" s="332">
        <v>3.1730399999999999</v>
      </c>
      <c r="C6159" t="s">
        <v>14116</v>
      </c>
    </row>
    <row r="6160" spans="1:3">
      <c r="A6160" s="345" t="s">
        <v>3514</v>
      </c>
      <c r="B6160" s="332">
        <v>86.198419999999999</v>
      </c>
      <c r="C6160" t="s">
        <v>14117</v>
      </c>
    </row>
    <row r="6161" spans="1:3">
      <c r="A6161" s="345" t="s">
        <v>3515</v>
      </c>
      <c r="B6161" s="332">
        <v>0.95104</v>
      </c>
      <c r="C6161" t="s">
        <v>14118</v>
      </c>
    </row>
    <row r="6162" spans="1:3">
      <c r="A6162" s="345" t="s">
        <v>3516</v>
      </c>
      <c r="B6162" s="332">
        <v>0.92222999999999999</v>
      </c>
      <c r="C6162" t="s">
        <v>14119</v>
      </c>
    </row>
    <row r="6163" spans="1:3">
      <c r="A6163" s="345" t="s">
        <v>9486</v>
      </c>
      <c r="B6163" s="332">
        <v>0</v>
      </c>
      <c r="C6163" t="s">
        <v>19859</v>
      </c>
    </row>
    <row r="6164" spans="1:3">
      <c r="A6164" s="345" t="s">
        <v>17315</v>
      </c>
      <c r="B6164" s="332">
        <v>46.532229999999998</v>
      </c>
      <c r="C6164" t="s">
        <v>19860</v>
      </c>
    </row>
    <row r="6165" spans="1:3">
      <c r="A6165" s="345" t="s">
        <v>9487</v>
      </c>
      <c r="B6165" s="332">
        <v>29.341290000000001</v>
      </c>
      <c r="C6165" t="s">
        <v>14120</v>
      </c>
    </row>
    <row r="6166" spans="1:3">
      <c r="A6166" s="345" t="s">
        <v>17316</v>
      </c>
      <c r="B6166" s="332">
        <v>22.302720000000001</v>
      </c>
      <c r="C6166" t="s">
        <v>17317</v>
      </c>
    </row>
    <row r="6167" spans="1:3">
      <c r="A6167" s="345" t="s">
        <v>3517</v>
      </c>
      <c r="B6167" s="332">
        <v>123.74829</v>
      </c>
      <c r="C6167" t="s">
        <v>19861</v>
      </c>
    </row>
    <row r="6168" spans="1:3">
      <c r="A6168" s="345" t="s">
        <v>9772</v>
      </c>
      <c r="B6168" s="332">
        <v>117.36519</v>
      </c>
      <c r="C6168" t="s">
        <v>14121</v>
      </c>
    </row>
    <row r="6169" spans="1:3">
      <c r="A6169" s="345" t="s">
        <v>3518</v>
      </c>
      <c r="B6169" s="332">
        <v>85.402850000000001</v>
      </c>
      <c r="C6169" t="s">
        <v>19862</v>
      </c>
    </row>
    <row r="6170" spans="1:3">
      <c r="A6170" s="345" t="s">
        <v>9488</v>
      </c>
      <c r="B6170" s="332">
        <v>114.74414</v>
      </c>
      <c r="C6170" t="s">
        <v>19863</v>
      </c>
    </row>
    <row r="6171" spans="1:3">
      <c r="A6171" s="345" t="s">
        <v>3519</v>
      </c>
      <c r="B6171" s="332">
        <v>108.60714</v>
      </c>
      <c r="C6171" t="s">
        <v>19864</v>
      </c>
    </row>
    <row r="6172" spans="1:3">
      <c r="A6172" s="345" t="s">
        <v>9489</v>
      </c>
      <c r="B6172" s="332">
        <v>175.12547000000001</v>
      </c>
      <c r="C6172" t="s">
        <v>19865</v>
      </c>
    </row>
    <row r="6173" spans="1:3">
      <c r="A6173" s="345" t="s">
        <v>3520</v>
      </c>
      <c r="B6173" s="332">
        <v>393.41613000000001</v>
      </c>
      <c r="C6173" t="s">
        <v>19866</v>
      </c>
    </row>
    <row r="6174" spans="1:3">
      <c r="A6174" s="345" t="s">
        <v>3521</v>
      </c>
      <c r="B6174" s="332">
        <v>305.43727000000001</v>
      </c>
      <c r="C6174" t="s">
        <v>19867</v>
      </c>
    </row>
    <row r="6175" spans="1:3">
      <c r="A6175" s="345" t="s">
        <v>3522</v>
      </c>
      <c r="B6175" s="332">
        <v>393.41613000000001</v>
      </c>
      <c r="C6175" t="s">
        <v>19868</v>
      </c>
    </row>
    <row r="6176" spans="1:3">
      <c r="A6176" s="345" t="s">
        <v>17495</v>
      </c>
      <c r="B6176" s="332">
        <v>295.50308999999999</v>
      </c>
      <c r="C6176" t="s">
        <v>19869</v>
      </c>
    </row>
    <row r="6177" spans="1:3">
      <c r="A6177" s="345" t="s">
        <v>9490</v>
      </c>
      <c r="B6177" s="332">
        <v>394.60876999999999</v>
      </c>
      <c r="C6177" t="s">
        <v>19870</v>
      </c>
    </row>
    <row r="6178" spans="1:3">
      <c r="A6178" s="345" t="s">
        <v>3523</v>
      </c>
      <c r="B6178" s="332">
        <v>471.27393999999998</v>
      </c>
      <c r="C6178" t="s">
        <v>19871</v>
      </c>
    </row>
    <row r="6179" spans="1:3">
      <c r="A6179" s="345" t="s">
        <v>8626</v>
      </c>
      <c r="B6179" s="332">
        <v>394.60876999999999</v>
      </c>
      <c r="C6179" t="s">
        <v>19872</v>
      </c>
    </row>
    <row r="6180" spans="1:3">
      <c r="A6180" s="345" t="s">
        <v>9491</v>
      </c>
      <c r="B6180" s="332">
        <v>394.60876999999999</v>
      </c>
      <c r="C6180" t="s">
        <v>19873</v>
      </c>
    </row>
    <row r="6181" spans="1:3">
      <c r="A6181" s="345" t="s">
        <v>8627</v>
      </c>
      <c r="B6181" s="332">
        <v>394.60876999999999</v>
      </c>
      <c r="C6181" t="s">
        <v>19874</v>
      </c>
    </row>
    <row r="6182" spans="1:3">
      <c r="A6182" s="345" t="s">
        <v>3524</v>
      </c>
      <c r="B6182" s="332">
        <v>93.417379999999994</v>
      </c>
      <c r="C6182" t="s">
        <v>14122</v>
      </c>
    </row>
    <row r="6183" spans="1:3">
      <c r="A6183" s="345" t="s">
        <v>9492</v>
      </c>
      <c r="B6183" s="332">
        <v>48.785600000000002</v>
      </c>
      <c r="C6183" t="s">
        <v>14123</v>
      </c>
    </row>
    <row r="6184" spans="1:3">
      <c r="A6184" s="345" t="s">
        <v>3525</v>
      </c>
      <c r="B6184" s="332">
        <v>93.939239999999998</v>
      </c>
      <c r="C6184" t="s">
        <v>19875</v>
      </c>
    </row>
    <row r="6185" spans="1:3">
      <c r="A6185" s="345" t="s">
        <v>3526</v>
      </c>
      <c r="B6185" s="332">
        <v>50.03969</v>
      </c>
      <c r="C6185" t="s">
        <v>14124</v>
      </c>
    </row>
    <row r="6186" spans="1:3">
      <c r="A6186" s="345" t="s">
        <v>9493</v>
      </c>
      <c r="B6186" s="332">
        <v>379.82281999999998</v>
      </c>
      <c r="C6186" t="s">
        <v>14125</v>
      </c>
    </row>
    <row r="6187" spans="1:3">
      <c r="A6187" s="345" t="s">
        <v>9198</v>
      </c>
      <c r="B6187" s="332">
        <v>43.150860000000002</v>
      </c>
      <c r="C6187" t="s">
        <v>14126</v>
      </c>
    </row>
    <row r="6188" spans="1:3">
      <c r="A6188" s="345" t="s">
        <v>8628</v>
      </c>
      <c r="B6188" s="332">
        <v>350.24052999999998</v>
      </c>
      <c r="C6188" t="s">
        <v>19876</v>
      </c>
    </row>
    <row r="6189" spans="1:3">
      <c r="A6189" s="345" t="s">
        <v>7818</v>
      </c>
      <c r="B6189" s="332">
        <v>1661.12212</v>
      </c>
      <c r="C6189" t="s">
        <v>14127</v>
      </c>
    </row>
    <row r="6190" spans="1:3">
      <c r="A6190" s="345" t="s">
        <v>17318</v>
      </c>
      <c r="B6190" s="332">
        <v>23.63541</v>
      </c>
      <c r="C6190" t="s">
        <v>17319</v>
      </c>
    </row>
    <row r="6191" spans="1:3">
      <c r="A6191" s="345" t="s">
        <v>3527</v>
      </c>
      <c r="B6191" s="332">
        <v>158.64682999999999</v>
      </c>
      <c r="C6191" t="s">
        <v>19877</v>
      </c>
    </row>
    <row r="6192" spans="1:3">
      <c r="A6192" s="345" t="s">
        <v>9494</v>
      </c>
      <c r="B6192" s="332">
        <v>225.16515999999999</v>
      </c>
      <c r="C6192" t="s">
        <v>14128</v>
      </c>
    </row>
    <row r="6193" spans="1:3">
      <c r="A6193" s="345" t="s">
        <v>3528</v>
      </c>
      <c r="B6193" s="332">
        <v>486.83350999999999</v>
      </c>
      <c r="C6193" t="s">
        <v>19878</v>
      </c>
    </row>
    <row r="6194" spans="1:3">
      <c r="A6194" s="345" t="s">
        <v>3529</v>
      </c>
      <c r="B6194" s="332">
        <v>355.47696000000002</v>
      </c>
      <c r="C6194" t="s">
        <v>19879</v>
      </c>
    </row>
    <row r="6195" spans="1:3">
      <c r="A6195" s="345" t="s">
        <v>17496</v>
      </c>
      <c r="B6195" s="332">
        <v>344.28868999999997</v>
      </c>
      <c r="C6195" t="s">
        <v>14130</v>
      </c>
    </row>
    <row r="6196" spans="1:3">
      <c r="A6196" s="345" t="s">
        <v>3530</v>
      </c>
      <c r="B6196" s="332">
        <v>501.09010000000001</v>
      </c>
      <c r="C6196" t="s">
        <v>19880</v>
      </c>
    </row>
    <row r="6197" spans="1:3">
      <c r="A6197" s="345" t="s">
        <v>3531</v>
      </c>
      <c r="B6197" s="332">
        <v>507.11363999999998</v>
      </c>
      <c r="C6197" t="s">
        <v>14129</v>
      </c>
    </row>
    <row r="6198" spans="1:3">
      <c r="A6198" s="345" t="s">
        <v>3532</v>
      </c>
      <c r="B6198" s="332">
        <v>538.31966999999997</v>
      </c>
      <c r="C6198" t="s">
        <v>19881</v>
      </c>
    </row>
    <row r="6199" spans="1:3">
      <c r="A6199" s="345" t="s">
        <v>9495</v>
      </c>
      <c r="B6199" s="332">
        <v>443.39436999999998</v>
      </c>
      <c r="C6199" t="s">
        <v>14130</v>
      </c>
    </row>
    <row r="6200" spans="1:3">
      <c r="A6200" s="345" t="s">
        <v>3533</v>
      </c>
      <c r="B6200" s="332">
        <v>538.31966999999997</v>
      </c>
      <c r="C6200" t="s">
        <v>19882</v>
      </c>
    </row>
    <row r="6201" spans="1:3">
      <c r="A6201" s="345" t="s">
        <v>8629</v>
      </c>
      <c r="B6201" s="332">
        <v>444.64846</v>
      </c>
      <c r="C6201" t="s">
        <v>19883</v>
      </c>
    </row>
    <row r="6202" spans="1:3">
      <c r="A6202" s="345" t="s">
        <v>3534</v>
      </c>
      <c r="B6202" s="332">
        <v>538.31966999999997</v>
      </c>
      <c r="C6202" t="s">
        <v>19884</v>
      </c>
    </row>
    <row r="6203" spans="1:3">
      <c r="A6203" s="345" t="s">
        <v>9496</v>
      </c>
      <c r="B6203" s="332">
        <v>443.39436999999998</v>
      </c>
      <c r="C6203" t="s">
        <v>14130</v>
      </c>
    </row>
    <row r="6204" spans="1:3">
      <c r="A6204" s="345" t="s">
        <v>3535</v>
      </c>
      <c r="B6204" s="332">
        <v>538.31966999999997</v>
      </c>
      <c r="C6204" t="s">
        <v>19885</v>
      </c>
    </row>
    <row r="6205" spans="1:3">
      <c r="A6205" s="345" t="s">
        <v>8630</v>
      </c>
      <c r="B6205" s="332">
        <v>444.64846</v>
      </c>
      <c r="C6205" t="s">
        <v>19883</v>
      </c>
    </row>
    <row r="6206" spans="1:3">
      <c r="A6206" s="345" t="s">
        <v>9199</v>
      </c>
      <c r="B6206" s="332">
        <v>487.79932000000002</v>
      </c>
      <c r="C6206" t="s">
        <v>14131</v>
      </c>
    </row>
    <row r="6207" spans="1:3">
      <c r="A6207" s="345" t="s">
        <v>3536</v>
      </c>
      <c r="B6207" s="332">
        <v>575.40139999999997</v>
      </c>
      <c r="C6207" t="s">
        <v>19884</v>
      </c>
    </row>
    <row r="6208" spans="1:3">
      <c r="A6208" s="345" t="s">
        <v>9200</v>
      </c>
      <c r="B6208" s="332">
        <v>487.79932000000002</v>
      </c>
      <c r="C6208" t="s">
        <v>14132</v>
      </c>
    </row>
    <row r="6209" spans="1:3">
      <c r="A6209" s="345" t="s">
        <v>9497</v>
      </c>
      <c r="B6209" s="332">
        <v>685.26008999999999</v>
      </c>
      <c r="C6209" t="s">
        <v>14133</v>
      </c>
    </row>
    <row r="6210" spans="1:3">
      <c r="A6210" s="345" t="s">
        <v>3537</v>
      </c>
      <c r="B6210" s="332">
        <v>799.94170999999994</v>
      </c>
      <c r="C6210" t="s">
        <v>19886</v>
      </c>
    </row>
    <row r="6211" spans="1:3">
      <c r="A6211" s="345" t="s">
        <v>3538</v>
      </c>
      <c r="B6211" s="332">
        <v>1441.60004</v>
      </c>
      <c r="C6211" t="s">
        <v>19887</v>
      </c>
    </row>
    <row r="6212" spans="1:3">
      <c r="A6212" s="345" t="s">
        <v>8631</v>
      </c>
      <c r="B6212" s="332">
        <v>744.84929999999997</v>
      </c>
      <c r="C6212" t="s">
        <v>19883</v>
      </c>
    </row>
    <row r="6213" spans="1:3">
      <c r="A6213" s="345" t="s">
        <v>3539</v>
      </c>
      <c r="B6213" s="332">
        <v>281.89888999999999</v>
      </c>
      <c r="C6213" t="s">
        <v>19888</v>
      </c>
    </row>
    <row r="6214" spans="1:3">
      <c r="A6214" s="345" t="s">
        <v>6895</v>
      </c>
      <c r="B6214" s="332">
        <v>290.70557000000002</v>
      </c>
      <c r="C6214" t="s">
        <v>14134</v>
      </c>
    </row>
    <row r="6215" spans="1:3">
      <c r="A6215" s="345" t="s">
        <v>8965</v>
      </c>
      <c r="B6215" s="332">
        <v>183.91462000000001</v>
      </c>
      <c r="C6215" t="s">
        <v>14135</v>
      </c>
    </row>
    <row r="6216" spans="1:3">
      <c r="A6216" s="345" t="s">
        <v>3540</v>
      </c>
      <c r="B6216" s="332">
        <v>75.463040000000007</v>
      </c>
      <c r="C6216" t="s">
        <v>14136</v>
      </c>
    </row>
    <row r="6217" spans="1:3">
      <c r="A6217" s="345" t="s">
        <v>3541</v>
      </c>
      <c r="B6217" s="332">
        <v>71.55341</v>
      </c>
      <c r="C6217" t="s">
        <v>14137</v>
      </c>
    </row>
    <row r="6218" spans="1:3">
      <c r="A6218" s="345" t="s">
        <v>3542</v>
      </c>
      <c r="B6218" s="332">
        <v>83.228800000000007</v>
      </c>
      <c r="C6218" t="s">
        <v>19889</v>
      </c>
    </row>
    <row r="6219" spans="1:3">
      <c r="A6219" s="345" t="s">
        <v>3543</v>
      </c>
      <c r="B6219" s="332">
        <v>43.726909999999997</v>
      </c>
      <c r="C6219" t="s">
        <v>14138</v>
      </c>
    </row>
    <row r="6220" spans="1:3">
      <c r="A6220" s="345" t="s">
        <v>3544</v>
      </c>
      <c r="B6220" s="332">
        <v>347.62536</v>
      </c>
      <c r="C6220" t="s">
        <v>14139</v>
      </c>
    </row>
    <row r="6221" spans="1:3">
      <c r="A6221" s="345" t="s">
        <v>3545</v>
      </c>
      <c r="B6221" s="332">
        <v>742.10296000000005</v>
      </c>
      <c r="C6221" t="s">
        <v>14140</v>
      </c>
    </row>
    <row r="6222" spans="1:3">
      <c r="A6222" s="345" t="s">
        <v>3546</v>
      </c>
      <c r="B6222" s="332">
        <v>937.16997000000003</v>
      </c>
      <c r="C6222" t="s">
        <v>14141</v>
      </c>
    </row>
    <row r="6223" spans="1:3">
      <c r="A6223" s="345" t="s">
        <v>3547</v>
      </c>
      <c r="B6223" s="332">
        <v>1676.66625</v>
      </c>
      <c r="C6223" t="s">
        <v>14142</v>
      </c>
    </row>
    <row r="6224" spans="1:3">
      <c r="A6224" s="345" t="s">
        <v>3548</v>
      </c>
      <c r="B6224" s="332">
        <v>347.62536</v>
      </c>
      <c r="C6224" t="s">
        <v>14143</v>
      </c>
    </row>
    <row r="6225" spans="1:3">
      <c r="A6225" s="345" t="s">
        <v>3549</v>
      </c>
      <c r="B6225" s="332">
        <v>742.10296000000005</v>
      </c>
      <c r="C6225" t="s">
        <v>14144</v>
      </c>
    </row>
    <row r="6226" spans="1:3">
      <c r="A6226" s="345" t="s">
        <v>3550</v>
      </c>
      <c r="B6226" s="332">
        <v>779.20908999999995</v>
      </c>
      <c r="C6226" t="s">
        <v>14145</v>
      </c>
    </row>
    <row r="6227" spans="1:3">
      <c r="A6227" s="345" t="s">
        <v>3551</v>
      </c>
      <c r="B6227" s="332">
        <v>943.21533999999997</v>
      </c>
      <c r="C6227" t="s">
        <v>14146</v>
      </c>
    </row>
    <row r="6228" spans="1:3">
      <c r="A6228" s="345" t="s">
        <v>3552</v>
      </c>
      <c r="B6228" s="332">
        <v>1746.1055899999999</v>
      </c>
      <c r="C6228" t="s">
        <v>14147</v>
      </c>
    </row>
    <row r="6229" spans="1:3">
      <c r="A6229" s="345" t="s">
        <v>3553</v>
      </c>
      <c r="B6229" s="332">
        <v>384.73500000000001</v>
      </c>
      <c r="C6229" t="s">
        <v>19890</v>
      </c>
    </row>
    <row r="6230" spans="1:3">
      <c r="A6230" s="345" t="s">
        <v>3554</v>
      </c>
      <c r="B6230" s="332">
        <v>779.20908999999995</v>
      </c>
      <c r="C6230" t="s">
        <v>14148</v>
      </c>
    </row>
    <row r="6231" spans="1:3">
      <c r="A6231" s="345" t="s">
        <v>3555</v>
      </c>
      <c r="B6231" s="332">
        <v>357.36192999999997</v>
      </c>
      <c r="C6231" t="s">
        <v>19891</v>
      </c>
    </row>
    <row r="6232" spans="1:3">
      <c r="A6232" s="345" t="s">
        <v>3556</v>
      </c>
      <c r="B6232" s="332">
        <v>365.12768999999997</v>
      </c>
      <c r="C6232" t="s">
        <v>14143</v>
      </c>
    </row>
    <row r="6233" spans="1:3">
      <c r="A6233" s="345" t="s">
        <v>8966</v>
      </c>
      <c r="B6233" s="332">
        <v>438.85705000000002</v>
      </c>
      <c r="C6233" t="s">
        <v>19892</v>
      </c>
    </row>
    <row r="6234" spans="1:3">
      <c r="A6234" s="345" t="s">
        <v>8967</v>
      </c>
      <c r="B6234" s="332">
        <v>446.62281000000002</v>
      </c>
      <c r="C6234" t="s">
        <v>19893</v>
      </c>
    </row>
    <row r="6235" spans="1:3">
      <c r="A6235" s="345" t="s">
        <v>3557</v>
      </c>
      <c r="B6235" s="332">
        <v>370.40096999999997</v>
      </c>
      <c r="C6235" t="s">
        <v>14149</v>
      </c>
    </row>
    <row r="6236" spans="1:3">
      <c r="A6236" s="345" t="s">
        <v>3558</v>
      </c>
      <c r="B6236" s="332">
        <v>407.50635</v>
      </c>
      <c r="C6236" t="s">
        <v>14150</v>
      </c>
    </row>
    <row r="6237" spans="1:3">
      <c r="A6237" s="345" t="s">
        <v>6896</v>
      </c>
      <c r="B6237" s="332">
        <v>373.93437</v>
      </c>
      <c r="C6237" t="s">
        <v>14151</v>
      </c>
    </row>
    <row r="6238" spans="1:3">
      <c r="A6238" s="345" t="s">
        <v>6897</v>
      </c>
      <c r="B6238" s="332">
        <v>366.16861</v>
      </c>
      <c r="C6238" t="s">
        <v>14152</v>
      </c>
    </row>
    <row r="6239" spans="1:3">
      <c r="A6239" s="345" t="s">
        <v>3559</v>
      </c>
      <c r="B6239" s="332">
        <v>438.88101999999998</v>
      </c>
      <c r="C6239" t="s">
        <v>14153</v>
      </c>
    </row>
    <row r="6240" spans="1:3">
      <c r="A6240" s="345" t="s">
        <v>3560</v>
      </c>
      <c r="B6240" s="332">
        <v>71.805070000000001</v>
      </c>
      <c r="C6240" t="s">
        <v>14154</v>
      </c>
    </row>
    <row r="6241" spans="1:3">
      <c r="A6241" s="345" t="s">
        <v>9498</v>
      </c>
      <c r="B6241" s="332">
        <v>127.52294999999999</v>
      </c>
      <c r="C6241" t="s">
        <v>14155</v>
      </c>
    </row>
    <row r="6242" spans="1:3">
      <c r="A6242" s="345" t="s">
        <v>9499</v>
      </c>
      <c r="B6242" s="332">
        <v>104.82822</v>
      </c>
      <c r="C6242" t="s">
        <v>14156</v>
      </c>
    </row>
    <row r="6243" spans="1:3">
      <c r="A6243" s="345" t="s">
        <v>9500</v>
      </c>
      <c r="B6243" s="332">
        <v>27.112390000000001</v>
      </c>
      <c r="C6243" t="s">
        <v>14157</v>
      </c>
    </row>
    <row r="6244" spans="1:3">
      <c r="A6244" s="345" t="s">
        <v>9501</v>
      </c>
      <c r="B6244" s="332">
        <v>28.0473</v>
      </c>
      <c r="C6244" t="s">
        <v>14158</v>
      </c>
    </row>
    <row r="6245" spans="1:3">
      <c r="A6245" s="345" t="s">
        <v>19894</v>
      </c>
      <c r="B6245" s="332">
        <v>79.774699999999996</v>
      </c>
      <c r="C6245" t="s">
        <v>19895</v>
      </c>
    </row>
    <row r="6246" spans="1:3">
      <c r="A6246" s="345" t="s">
        <v>9502</v>
      </c>
      <c r="B6246" s="332">
        <v>149.6611</v>
      </c>
      <c r="C6246" t="s">
        <v>14159</v>
      </c>
    </row>
    <row r="6247" spans="1:3">
      <c r="A6247" s="345" t="s">
        <v>9503</v>
      </c>
      <c r="B6247" s="332">
        <v>125.28478</v>
      </c>
      <c r="C6247" t="s">
        <v>14160</v>
      </c>
    </row>
    <row r="6248" spans="1:3">
      <c r="A6248" s="345" t="s">
        <v>9504</v>
      </c>
      <c r="B6248" s="332">
        <v>154.63534000000001</v>
      </c>
      <c r="C6248" t="s">
        <v>14161</v>
      </c>
    </row>
    <row r="6249" spans="1:3">
      <c r="A6249" s="345" t="s">
        <v>9505</v>
      </c>
      <c r="B6249" s="332">
        <v>132.87551999999999</v>
      </c>
      <c r="C6249" t="s">
        <v>14160</v>
      </c>
    </row>
    <row r="6250" spans="1:3">
      <c r="A6250" s="345" t="s">
        <v>3561</v>
      </c>
      <c r="B6250" s="332">
        <v>192.91740999999999</v>
      </c>
      <c r="C6250" t="s">
        <v>14162</v>
      </c>
    </row>
    <row r="6251" spans="1:3">
      <c r="A6251" s="345" t="s">
        <v>3562</v>
      </c>
      <c r="B6251" s="332">
        <v>192.91740999999999</v>
      </c>
      <c r="C6251" t="s">
        <v>14163</v>
      </c>
    </row>
    <row r="6252" spans="1:3">
      <c r="A6252" s="345" t="s">
        <v>9506</v>
      </c>
      <c r="B6252" s="332">
        <v>7.4510399999999999</v>
      </c>
      <c r="C6252" t="s">
        <v>14164</v>
      </c>
    </row>
    <row r="6253" spans="1:3">
      <c r="A6253" s="345" t="s">
        <v>9507</v>
      </c>
      <c r="B6253" s="332">
        <v>16.964099999999998</v>
      </c>
      <c r="C6253" t="s">
        <v>14165</v>
      </c>
    </row>
    <row r="6254" spans="1:3">
      <c r="A6254" s="345" t="s">
        <v>17320</v>
      </c>
      <c r="B6254" s="332">
        <v>38.277360000000002</v>
      </c>
      <c r="C6254" t="s">
        <v>14165</v>
      </c>
    </row>
    <row r="6255" spans="1:3">
      <c r="A6255" s="345" t="s">
        <v>3563</v>
      </c>
      <c r="B6255" s="332">
        <v>114.39610999999999</v>
      </c>
      <c r="C6255" t="s">
        <v>19896</v>
      </c>
    </row>
    <row r="6256" spans="1:3">
      <c r="A6256" s="345" t="s">
        <v>3564</v>
      </c>
      <c r="B6256" s="332">
        <v>114.39610999999999</v>
      </c>
      <c r="C6256" t="s">
        <v>19897</v>
      </c>
    </row>
    <row r="6257" spans="1:3">
      <c r="A6257" s="345" t="s">
        <v>3565</v>
      </c>
      <c r="B6257" s="332">
        <v>117.97181999999999</v>
      </c>
      <c r="C6257" t="s">
        <v>19898</v>
      </c>
    </row>
    <row r="6258" spans="1:3">
      <c r="A6258" s="345" t="s">
        <v>3566</v>
      </c>
      <c r="B6258" s="332">
        <v>117.97181999999999</v>
      </c>
      <c r="C6258" t="s">
        <v>19899</v>
      </c>
    </row>
    <row r="6259" spans="1:3">
      <c r="A6259" s="345" t="s">
        <v>3567</v>
      </c>
      <c r="B6259" s="332">
        <v>61.238849999999999</v>
      </c>
      <c r="C6259" t="s">
        <v>14166</v>
      </c>
    </row>
    <row r="6260" spans="1:3">
      <c r="A6260" s="345" t="s">
        <v>9508</v>
      </c>
      <c r="B6260" s="332">
        <v>22.13815</v>
      </c>
      <c r="C6260" t="s">
        <v>14167</v>
      </c>
    </row>
    <row r="6261" spans="1:3">
      <c r="A6261" s="345" t="s">
        <v>3568</v>
      </c>
      <c r="B6261" s="332">
        <v>20.45656</v>
      </c>
      <c r="C6261" t="s">
        <v>14168</v>
      </c>
    </row>
    <row r="6262" spans="1:3">
      <c r="A6262" s="345" t="s">
        <v>3569</v>
      </c>
      <c r="B6262" s="332">
        <v>62.787999999999997</v>
      </c>
      <c r="C6262" t="s">
        <v>14169</v>
      </c>
    </row>
    <row r="6263" spans="1:3">
      <c r="A6263" s="345" t="s">
        <v>9201</v>
      </c>
      <c r="B6263" s="332">
        <v>475.64400000000001</v>
      </c>
      <c r="C6263" t="s">
        <v>14170</v>
      </c>
    </row>
    <row r="6264" spans="1:3">
      <c r="A6264" s="345" t="s">
        <v>9202</v>
      </c>
      <c r="B6264" s="332">
        <v>436.99932999999999</v>
      </c>
      <c r="C6264" t="s">
        <v>19900</v>
      </c>
    </row>
    <row r="6265" spans="1:3">
      <c r="A6265" s="345" t="s">
        <v>3570</v>
      </c>
      <c r="B6265" s="332">
        <v>81.944429999999997</v>
      </c>
      <c r="C6265" t="s">
        <v>19901</v>
      </c>
    </row>
    <row r="6266" spans="1:3">
      <c r="A6266" s="345" t="s">
        <v>3571</v>
      </c>
      <c r="B6266" s="332">
        <v>81.944429999999997</v>
      </c>
      <c r="C6266" t="s">
        <v>14171</v>
      </c>
    </row>
    <row r="6267" spans="1:3">
      <c r="A6267" s="345" t="s">
        <v>3572</v>
      </c>
      <c r="B6267" s="332">
        <v>121.07158</v>
      </c>
      <c r="C6267" t="s">
        <v>14172</v>
      </c>
    </row>
    <row r="6268" spans="1:3">
      <c r="A6268" s="345" t="s">
        <v>3573</v>
      </c>
      <c r="B6268" s="332">
        <v>121.07158</v>
      </c>
      <c r="C6268" t="s">
        <v>14173</v>
      </c>
    </row>
    <row r="6269" spans="1:3">
      <c r="A6269" s="345" t="s">
        <v>3574</v>
      </c>
      <c r="B6269" s="332">
        <v>59.057839999999999</v>
      </c>
      <c r="C6269" t="s">
        <v>14174</v>
      </c>
    </row>
    <row r="6270" spans="1:3">
      <c r="A6270" s="345" t="s">
        <v>3575</v>
      </c>
      <c r="B6270" s="332">
        <v>98.186899999999994</v>
      </c>
      <c r="C6270" t="s">
        <v>14175</v>
      </c>
    </row>
    <row r="6271" spans="1:3">
      <c r="A6271" s="345" t="s">
        <v>19902</v>
      </c>
      <c r="B6271" s="332">
        <v>54.308799999999998</v>
      </c>
      <c r="C6271" t="s">
        <v>19903</v>
      </c>
    </row>
    <row r="6272" spans="1:3">
      <c r="A6272" s="345" t="s">
        <v>3576</v>
      </c>
      <c r="B6272" s="332">
        <v>139.73659000000001</v>
      </c>
      <c r="C6272" t="s">
        <v>14176</v>
      </c>
    </row>
    <row r="6273" spans="1:3">
      <c r="A6273" s="345" t="s">
        <v>3577</v>
      </c>
      <c r="B6273" s="332">
        <v>245.35131000000001</v>
      </c>
      <c r="C6273" t="s">
        <v>19904</v>
      </c>
    </row>
    <row r="6274" spans="1:3">
      <c r="A6274" s="345" t="s">
        <v>3578</v>
      </c>
      <c r="B6274" s="332">
        <v>245.35131000000001</v>
      </c>
      <c r="C6274" t="s">
        <v>19905</v>
      </c>
    </row>
    <row r="6275" spans="1:3">
      <c r="A6275" s="345" t="s">
        <v>8503</v>
      </c>
      <c r="B6275" s="332">
        <v>154.19273000000001</v>
      </c>
      <c r="C6275" t="s">
        <v>14177</v>
      </c>
    </row>
    <row r="6276" spans="1:3">
      <c r="A6276" s="345" t="s">
        <v>3579</v>
      </c>
      <c r="B6276" s="332">
        <v>183.8578</v>
      </c>
      <c r="C6276" t="s">
        <v>14178</v>
      </c>
    </row>
    <row r="6277" spans="1:3">
      <c r="A6277" s="345" t="s">
        <v>3580</v>
      </c>
      <c r="B6277" s="332">
        <v>136.13906</v>
      </c>
      <c r="C6277" t="s">
        <v>14179</v>
      </c>
    </row>
    <row r="6278" spans="1:3">
      <c r="A6278" s="345" t="s">
        <v>8504</v>
      </c>
      <c r="B6278" s="332">
        <v>30.536470000000001</v>
      </c>
      <c r="C6278" t="s">
        <v>19906</v>
      </c>
    </row>
    <row r="6279" spans="1:3">
      <c r="A6279" s="345" t="s">
        <v>9773</v>
      </c>
      <c r="B6279" s="332">
        <v>68.377939999999995</v>
      </c>
      <c r="C6279" t="s">
        <v>14180</v>
      </c>
    </row>
    <row r="6280" spans="1:3">
      <c r="A6280" s="345" t="s">
        <v>3581</v>
      </c>
      <c r="B6280" s="332">
        <v>275.32738000000001</v>
      </c>
      <c r="C6280" t="s">
        <v>14181</v>
      </c>
    </row>
    <row r="6281" spans="1:3">
      <c r="A6281" s="345" t="s">
        <v>3582</v>
      </c>
      <c r="B6281" s="332">
        <v>236.65627000000001</v>
      </c>
      <c r="C6281" t="s">
        <v>14182</v>
      </c>
    </row>
    <row r="6282" spans="1:3">
      <c r="A6282" s="345" t="s">
        <v>9064</v>
      </c>
      <c r="B6282" s="332">
        <v>228.25548000000001</v>
      </c>
      <c r="C6282" t="s">
        <v>14183</v>
      </c>
    </row>
    <row r="6283" spans="1:3">
      <c r="A6283" s="345" t="s">
        <v>9936</v>
      </c>
      <c r="B6283" s="332">
        <v>144.84513000000001</v>
      </c>
      <c r="C6283" t="s">
        <v>14184</v>
      </c>
    </row>
    <row r="6284" spans="1:3">
      <c r="A6284" s="345" t="s">
        <v>9937</v>
      </c>
      <c r="B6284" s="332">
        <v>145.04301000000001</v>
      </c>
      <c r="C6284" t="s">
        <v>14185</v>
      </c>
    </row>
    <row r="6285" spans="1:3">
      <c r="A6285" s="345" t="s">
        <v>3583</v>
      </c>
      <c r="B6285" s="332">
        <v>62.454230000000003</v>
      </c>
      <c r="C6285" t="s">
        <v>14186</v>
      </c>
    </row>
    <row r="6286" spans="1:3">
      <c r="A6286" s="345" t="s">
        <v>9938</v>
      </c>
      <c r="B6286" s="332">
        <v>36.546930000000003</v>
      </c>
      <c r="C6286" t="s">
        <v>14187</v>
      </c>
    </row>
    <row r="6287" spans="1:3">
      <c r="A6287" s="345" t="s">
        <v>9509</v>
      </c>
      <c r="B6287" s="332">
        <v>33.88702</v>
      </c>
      <c r="C6287" t="s">
        <v>14188</v>
      </c>
    </row>
    <row r="6288" spans="1:3">
      <c r="A6288" s="345" t="s">
        <v>3584</v>
      </c>
      <c r="B6288" s="332">
        <v>33.152569999999997</v>
      </c>
      <c r="C6288" t="s">
        <v>14189</v>
      </c>
    </row>
    <row r="6289" spans="1:3">
      <c r="A6289" s="345" t="s">
        <v>9510</v>
      </c>
      <c r="B6289" s="332">
        <v>19.469729999999998</v>
      </c>
      <c r="C6289" t="s">
        <v>14190</v>
      </c>
    </row>
    <row r="6290" spans="1:3">
      <c r="A6290" s="345" t="s">
        <v>9065</v>
      </c>
      <c r="B6290" s="332">
        <v>172.49575999999999</v>
      </c>
      <c r="C6290" t="s">
        <v>14191</v>
      </c>
    </row>
    <row r="6291" spans="1:3">
      <c r="A6291" s="345" t="s">
        <v>17321</v>
      </c>
      <c r="B6291" s="332">
        <v>84.170199999999994</v>
      </c>
      <c r="C6291" t="s">
        <v>17322</v>
      </c>
    </row>
    <row r="6292" spans="1:3">
      <c r="A6292" s="345" t="s">
        <v>3585</v>
      </c>
      <c r="B6292" s="332">
        <v>282.69994000000003</v>
      </c>
      <c r="C6292" t="s">
        <v>14192</v>
      </c>
    </row>
    <row r="6293" spans="1:3">
      <c r="A6293" s="345" t="s">
        <v>9511</v>
      </c>
      <c r="B6293" s="332">
        <v>270.54329000000001</v>
      </c>
      <c r="C6293" t="s">
        <v>14193</v>
      </c>
    </row>
    <row r="6294" spans="1:3">
      <c r="A6294" s="345" t="s">
        <v>9066</v>
      </c>
      <c r="B6294" s="332">
        <v>290.70970999999997</v>
      </c>
      <c r="C6294" t="s">
        <v>14194</v>
      </c>
    </row>
    <row r="6295" spans="1:3">
      <c r="A6295" s="345" t="s">
        <v>9939</v>
      </c>
      <c r="B6295" s="332">
        <v>181.39205999999999</v>
      </c>
      <c r="C6295" t="s">
        <v>14195</v>
      </c>
    </row>
    <row r="6296" spans="1:3">
      <c r="A6296" s="345" t="s">
        <v>3586</v>
      </c>
      <c r="B6296" s="332">
        <v>178.93002999999999</v>
      </c>
      <c r="C6296" t="s">
        <v>14196</v>
      </c>
    </row>
    <row r="6297" spans="1:3">
      <c r="A6297" s="345" t="s">
        <v>9940</v>
      </c>
      <c r="B6297" s="332">
        <v>323.86228</v>
      </c>
      <c r="C6297" t="s">
        <v>14197</v>
      </c>
    </row>
    <row r="6298" spans="1:3">
      <c r="A6298" s="345" t="s">
        <v>9941</v>
      </c>
      <c r="B6298" s="332">
        <v>214.54463000000001</v>
      </c>
      <c r="C6298" t="s">
        <v>14198</v>
      </c>
    </row>
    <row r="6299" spans="1:3">
      <c r="A6299" s="345" t="s">
        <v>9942</v>
      </c>
      <c r="B6299" s="332">
        <v>212.08260000000001</v>
      </c>
      <c r="C6299" t="s">
        <v>14199</v>
      </c>
    </row>
    <row r="6300" spans="1:3">
      <c r="A6300" s="345" t="s">
        <v>9512</v>
      </c>
      <c r="B6300" s="332">
        <v>290.01301999999998</v>
      </c>
      <c r="C6300" t="s">
        <v>14200</v>
      </c>
    </row>
    <row r="6301" spans="1:3">
      <c r="A6301" s="345" t="s">
        <v>9067</v>
      </c>
      <c r="B6301" s="332">
        <v>463.20546999999999</v>
      </c>
      <c r="C6301" t="s">
        <v>14201</v>
      </c>
    </row>
    <row r="6302" spans="1:3">
      <c r="A6302" s="345" t="s">
        <v>9513</v>
      </c>
      <c r="B6302" s="332">
        <v>235.85748000000001</v>
      </c>
      <c r="C6302" t="s">
        <v>14202</v>
      </c>
    </row>
    <row r="6303" spans="1:3">
      <c r="A6303" s="345" t="s">
        <v>9514</v>
      </c>
      <c r="B6303" s="332">
        <v>272.24547999999999</v>
      </c>
      <c r="C6303" t="s">
        <v>14203</v>
      </c>
    </row>
    <row r="6304" spans="1:3">
      <c r="A6304" s="345" t="s">
        <v>9515</v>
      </c>
      <c r="B6304" s="332">
        <v>57.112450000000003</v>
      </c>
      <c r="C6304" t="s">
        <v>14204</v>
      </c>
    </row>
    <row r="6305" spans="1:3">
      <c r="A6305" s="345" t="s">
        <v>9516</v>
      </c>
      <c r="B6305" s="332">
        <v>57.112450000000003</v>
      </c>
      <c r="C6305" t="s">
        <v>14204</v>
      </c>
    </row>
    <row r="6306" spans="1:3">
      <c r="A6306" s="345" t="s">
        <v>9517</v>
      </c>
      <c r="B6306" s="332">
        <v>292.96992999999998</v>
      </c>
      <c r="C6306" t="s">
        <v>14205</v>
      </c>
    </row>
    <row r="6307" spans="1:3">
      <c r="A6307" s="345" t="s">
        <v>9518</v>
      </c>
      <c r="B6307" s="332">
        <v>329.35793000000001</v>
      </c>
      <c r="C6307" t="s">
        <v>19907</v>
      </c>
    </row>
    <row r="6308" spans="1:3">
      <c r="A6308" s="345" t="s">
        <v>3587</v>
      </c>
      <c r="B6308" s="332">
        <v>275.36549000000002</v>
      </c>
      <c r="C6308" t="s">
        <v>14206</v>
      </c>
    </row>
    <row r="6309" spans="1:3">
      <c r="A6309" s="345" t="s">
        <v>9519</v>
      </c>
      <c r="B6309" s="332">
        <v>302.83465999999999</v>
      </c>
      <c r="C6309" t="s">
        <v>14207</v>
      </c>
    </row>
    <row r="6310" spans="1:3">
      <c r="A6310" s="345" t="s">
        <v>9520</v>
      </c>
      <c r="B6310" s="332">
        <v>58.55442</v>
      </c>
      <c r="C6310" t="s">
        <v>19908</v>
      </c>
    </row>
    <row r="6311" spans="1:3">
      <c r="A6311" s="345" t="s">
        <v>3588</v>
      </c>
      <c r="B6311" s="332">
        <v>65.271460000000005</v>
      </c>
      <c r="C6311" t="s">
        <v>14204</v>
      </c>
    </row>
    <row r="6312" spans="1:3">
      <c r="A6312" s="345" t="s">
        <v>19909</v>
      </c>
      <c r="B6312" s="332">
        <v>302.88717000000003</v>
      </c>
      <c r="C6312" t="s">
        <v>19910</v>
      </c>
    </row>
    <row r="6313" spans="1:3">
      <c r="A6313" s="345" t="s">
        <v>3589</v>
      </c>
      <c r="B6313" s="332">
        <v>357.42192999999997</v>
      </c>
      <c r="C6313" t="s">
        <v>14208</v>
      </c>
    </row>
    <row r="6314" spans="1:3">
      <c r="A6314" s="345" t="s">
        <v>3590</v>
      </c>
      <c r="B6314" s="332">
        <v>646.38036</v>
      </c>
      <c r="C6314" t="s">
        <v>14209</v>
      </c>
    </row>
    <row r="6315" spans="1:3">
      <c r="A6315" s="345" t="s">
        <v>19911</v>
      </c>
      <c r="B6315" s="332">
        <v>337.84528999999998</v>
      </c>
      <c r="C6315" t="s">
        <v>19912</v>
      </c>
    </row>
    <row r="6316" spans="1:3">
      <c r="A6316" s="345" t="s">
        <v>3591</v>
      </c>
      <c r="B6316" s="332">
        <v>400.36741000000001</v>
      </c>
      <c r="C6316" t="s">
        <v>14210</v>
      </c>
    </row>
    <row r="6317" spans="1:3">
      <c r="A6317" s="345" t="s">
        <v>3592</v>
      </c>
      <c r="B6317" s="332">
        <v>680.98865999999998</v>
      </c>
      <c r="C6317" t="s">
        <v>14211</v>
      </c>
    </row>
    <row r="6318" spans="1:3">
      <c r="A6318" s="345" t="s">
        <v>19913</v>
      </c>
      <c r="B6318" s="332">
        <v>306.75752999999997</v>
      </c>
      <c r="C6318" t="s">
        <v>19914</v>
      </c>
    </row>
    <row r="6319" spans="1:3">
      <c r="A6319" s="345" t="s">
        <v>3593</v>
      </c>
      <c r="B6319" s="332">
        <v>679.49762999999996</v>
      </c>
      <c r="C6319" t="s">
        <v>14209</v>
      </c>
    </row>
    <row r="6320" spans="1:3">
      <c r="A6320" s="345" t="s">
        <v>3594</v>
      </c>
      <c r="B6320" s="332">
        <v>324.11369000000002</v>
      </c>
      <c r="C6320" t="s">
        <v>14212</v>
      </c>
    </row>
    <row r="6321" spans="1:3">
      <c r="A6321" s="345" t="s">
        <v>9521</v>
      </c>
      <c r="B6321" s="332">
        <v>368.10611999999998</v>
      </c>
      <c r="C6321" t="s">
        <v>14213</v>
      </c>
    </row>
    <row r="6322" spans="1:3">
      <c r="A6322" s="345" t="s">
        <v>3595</v>
      </c>
      <c r="B6322" s="332">
        <v>351.82342999999997</v>
      </c>
      <c r="C6322" t="s">
        <v>14214</v>
      </c>
    </row>
    <row r="6323" spans="1:3">
      <c r="A6323" s="345" t="s">
        <v>3596</v>
      </c>
      <c r="B6323" s="332">
        <v>76.457939999999994</v>
      </c>
      <c r="C6323" t="s">
        <v>14204</v>
      </c>
    </row>
    <row r="6324" spans="1:3">
      <c r="A6324" s="345" t="s">
        <v>9774</v>
      </c>
      <c r="B6324" s="332">
        <v>399.19137000000001</v>
      </c>
      <c r="C6324" t="s">
        <v>14215</v>
      </c>
    </row>
    <row r="6325" spans="1:3">
      <c r="A6325" s="345" t="s">
        <v>9522</v>
      </c>
      <c r="B6325" s="332">
        <v>410.37785000000002</v>
      </c>
      <c r="C6325" t="s">
        <v>14215</v>
      </c>
    </row>
    <row r="6326" spans="1:3">
      <c r="A6326" s="345" t="s">
        <v>9523</v>
      </c>
      <c r="B6326" s="332">
        <v>104.74039999999999</v>
      </c>
      <c r="C6326" t="s">
        <v>14216</v>
      </c>
    </row>
    <row r="6327" spans="1:3">
      <c r="A6327" s="345" t="s">
        <v>9524</v>
      </c>
      <c r="B6327" s="332">
        <v>67.75367</v>
      </c>
      <c r="C6327" t="s">
        <v>14217</v>
      </c>
    </row>
    <row r="6328" spans="1:3">
      <c r="A6328" s="345" t="s">
        <v>3597</v>
      </c>
      <c r="B6328" s="332">
        <v>67.762730000000005</v>
      </c>
      <c r="C6328" t="s">
        <v>14218</v>
      </c>
    </row>
    <row r="6329" spans="1:3">
      <c r="A6329" s="345" t="s">
        <v>9525</v>
      </c>
      <c r="B6329" s="332">
        <v>87.386290000000002</v>
      </c>
      <c r="C6329" t="s">
        <v>14219</v>
      </c>
    </row>
    <row r="6330" spans="1:3">
      <c r="A6330" s="345" t="s">
        <v>9526</v>
      </c>
      <c r="B6330" s="332">
        <v>15.6607</v>
      </c>
      <c r="C6330" t="s">
        <v>14220</v>
      </c>
    </row>
    <row r="6331" spans="1:3">
      <c r="A6331" s="345" t="s">
        <v>9527</v>
      </c>
      <c r="B6331" s="332">
        <v>15.5787</v>
      </c>
      <c r="C6331" t="s">
        <v>14221</v>
      </c>
    </row>
    <row r="6332" spans="1:3">
      <c r="A6332" s="345" t="s">
        <v>9528</v>
      </c>
      <c r="B6332" s="332">
        <v>89.317850000000007</v>
      </c>
      <c r="C6332" t="s">
        <v>14222</v>
      </c>
    </row>
    <row r="6333" spans="1:3">
      <c r="A6333" s="345" t="s">
        <v>8380</v>
      </c>
      <c r="B6333" s="332">
        <v>170.38731000000001</v>
      </c>
      <c r="C6333" t="s">
        <v>14223</v>
      </c>
    </row>
    <row r="6334" spans="1:3">
      <c r="A6334" s="345" t="s">
        <v>8381</v>
      </c>
      <c r="B6334" s="332">
        <v>29.845500000000001</v>
      </c>
      <c r="C6334" t="s">
        <v>14224</v>
      </c>
    </row>
    <row r="6335" spans="1:3">
      <c r="A6335" s="345" t="s">
        <v>17777</v>
      </c>
      <c r="B6335" s="332">
        <v>63.923360000000002</v>
      </c>
      <c r="C6335" t="s">
        <v>17778</v>
      </c>
    </row>
    <row r="6336" spans="1:3">
      <c r="A6336" s="345" t="s">
        <v>3598</v>
      </c>
      <c r="B6336" s="332">
        <v>148.62064000000001</v>
      </c>
      <c r="C6336" t="s">
        <v>14225</v>
      </c>
    </row>
    <row r="6337" spans="1:3">
      <c r="A6337" s="345" t="s">
        <v>3599</v>
      </c>
      <c r="B6337" s="332">
        <v>148.21028999999999</v>
      </c>
      <c r="C6337" t="s">
        <v>14226</v>
      </c>
    </row>
    <row r="6338" spans="1:3">
      <c r="A6338" s="345" t="s">
        <v>3600</v>
      </c>
      <c r="B6338" s="332">
        <v>192.12669</v>
      </c>
      <c r="C6338" t="s">
        <v>14227</v>
      </c>
    </row>
    <row r="6339" spans="1:3">
      <c r="A6339" s="345" t="s">
        <v>3601</v>
      </c>
      <c r="B6339" s="332">
        <v>83.414370000000005</v>
      </c>
      <c r="C6339" t="s">
        <v>19915</v>
      </c>
    </row>
    <row r="6340" spans="1:3">
      <c r="A6340" s="345" t="s">
        <v>3602</v>
      </c>
      <c r="B6340" s="332">
        <v>83.341430000000003</v>
      </c>
      <c r="C6340" t="s">
        <v>14228</v>
      </c>
    </row>
    <row r="6341" spans="1:3">
      <c r="A6341" s="345" t="s">
        <v>9068</v>
      </c>
      <c r="B6341" s="332">
        <v>212.95706000000001</v>
      </c>
      <c r="C6341" t="s">
        <v>14229</v>
      </c>
    </row>
    <row r="6342" spans="1:3">
      <c r="A6342" s="345" t="s">
        <v>9203</v>
      </c>
      <c r="B6342" s="332">
        <v>159.04526999999999</v>
      </c>
      <c r="C6342" t="s">
        <v>14230</v>
      </c>
    </row>
    <row r="6343" spans="1:3">
      <c r="A6343" s="345" t="s">
        <v>9069</v>
      </c>
      <c r="B6343" s="332">
        <v>171.23307</v>
      </c>
      <c r="C6343" t="s">
        <v>19916</v>
      </c>
    </row>
    <row r="6344" spans="1:3">
      <c r="A6344" s="345" t="s">
        <v>9204</v>
      </c>
      <c r="B6344" s="332">
        <v>372.00232999999997</v>
      </c>
      <c r="C6344" t="s">
        <v>14231</v>
      </c>
    </row>
    <row r="6345" spans="1:3">
      <c r="A6345" s="345" t="s">
        <v>3603</v>
      </c>
      <c r="B6345" s="332">
        <v>76.721199999999996</v>
      </c>
      <c r="C6345" t="s">
        <v>19917</v>
      </c>
    </row>
    <row r="6346" spans="1:3">
      <c r="A6346" s="345" t="s">
        <v>3604</v>
      </c>
      <c r="B6346" s="332">
        <v>76.721199999999996</v>
      </c>
      <c r="C6346" t="s">
        <v>14232</v>
      </c>
    </row>
    <row r="6347" spans="1:3">
      <c r="A6347" s="345" t="s">
        <v>3605</v>
      </c>
      <c r="B6347" s="332">
        <v>99.905950000000004</v>
      </c>
      <c r="C6347" t="s">
        <v>19918</v>
      </c>
    </row>
    <row r="6348" spans="1:3">
      <c r="A6348" s="345" t="s">
        <v>3606</v>
      </c>
      <c r="B6348" s="332">
        <v>99.905950000000004</v>
      </c>
      <c r="C6348" t="s">
        <v>14233</v>
      </c>
    </row>
    <row r="6349" spans="1:3">
      <c r="A6349" s="345" t="s">
        <v>9070</v>
      </c>
      <c r="B6349" s="332">
        <v>384.19013000000001</v>
      </c>
      <c r="C6349" t="s">
        <v>14234</v>
      </c>
    </row>
    <row r="6350" spans="1:3">
      <c r="A6350" s="345" t="s">
        <v>3607</v>
      </c>
      <c r="B6350" s="332">
        <v>90.304270000000002</v>
      </c>
      <c r="C6350" t="s">
        <v>14235</v>
      </c>
    </row>
    <row r="6351" spans="1:3">
      <c r="A6351" s="345" t="s">
        <v>3608</v>
      </c>
      <c r="B6351" s="332">
        <v>157.11052000000001</v>
      </c>
      <c r="C6351" t="s">
        <v>14236</v>
      </c>
    </row>
    <row r="6352" spans="1:3">
      <c r="A6352" s="345" t="s">
        <v>3609</v>
      </c>
      <c r="B6352" s="332">
        <v>157.11052000000001</v>
      </c>
      <c r="C6352" t="s">
        <v>19919</v>
      </c>
    </row>
    <row r="6353" spans="1:3">
      <c r="A6353" s="345" t="s">
        <v>9529</v>
      </c>
      <c r="B6353" s="332">
        <v>157.08058</v>
      </c>
      <c r="C6353" t="s">
        <v>14222</v>
      </c>
    </row>
    <row r="6354" spans="1:3">
      <c r="A6354" s="345" t="s">
        <v>3610</v>
      </c>
      <c r="B6354" s="332">
        <v>382.46102000000002</v>
      </c>
      <c r="C6354" t="s">
        <v>14237</v>
      </c>
    </row>
    <row r="6355" spans="1:3">
      <c r="A6355" s="345" t="s">
        <v>9775</v>
      </c>
      <c r="B6355" s="332">
        <v>90.729650000000007</v>
      </c>
      <c r="C6355" t="s">
        <v>14238</v>
      </c>
    </row>
    <row r="6356" spans="1:3">
      <c r="A6356" s="345" t="s">
        <v>9776</v>
      </c>
      <c r="B6356" s="332">
        <v>40.685569999999998</v>
      </c>
      <c r="C6356" t="s">
        <v>14239</v>
      </c>
    </row>
    <row r="6357" spans="1:3">
      <c r="A6357" s="345" t="s">
        <v>3611</v>
      </c>
      <c r="B6357" s="332">
        <v>131.07590999999999</v>
      </c>
      <c r="C6357" t="s">
        <v>19920</v>
      </c>
    </row>
    <row r="6358" spans="1:3">
      <c r="A6358" s="345" t="s">
        <v>3612</v>
      </c>
      <c r="B6358" s="332">
        <v>184.27042</v>
      </c>
      <c r="C6358" t="s">
        <v>14240</v>
      </c>
    </row>
    <row r="6359" spans="1:3">
      <c r="A6359" s="345" t="s">
        <v>3613</v>
      </c>
      <c r="B6359" s="332">
        <v>0</v>
      </c>
      <c r="C6359" t="s">
        <v>14241</v>
      </c>
    </row>
    <row r="6360" spans="1:3">
      <c r="A6360" s="345" t="s">
        <v>3614</v>
      </c>
      <c r="B6360" s="332">
        <v>64.351299999999995</v>
      </c>
      <c r="C6360" t="s">
        <v>14242</v>
      </c>
    </row>
    <row r="6361" spans="1:3">
      <c r="A6361" s="345" t="s">
        <v>3615</v>
      </c>
      <c r="B6361" s="332">
        <v>153.15406999999999</v>
      </c>
      <c r="C6361" t="s">
        <v>14243</v>
      </c>
    </row>
    <row r="6362" spans="1:3">
      <c r="A6362" s="345" t="s">
        <v>3616</v>
      </c>
      <c r="B6362" s="332">
        <v>317.81209000000001</v>
      </c>
      <c r="C6362" t="s">
        <v>14244</v>
      </c>
    </row>
    <row r="6363" spans="1:3">
      <c r="A6363" s="345" t="s">
        <v>3617</v>
      </c>
      <c r="B6363" s="332">
        <v>188.49965</v>
      </c>
      <c r="C6363" t="s">
        <v>14243</v>
      </c>
    </row>
    <row r="6364" spans="1:3">
      <c r="A6364" s="345" t="s">
        <v>3618</v>
      </c>
      <c r="B6364" s="332">
        <v>277.59408999999999</v>
      </c>
      <c r="C6364" t="s">
        <v>14245</v>
      </c>
    </row>
    <row r="6365" spans="1:3">
      <c r="A6365" s="345" t="s">
        <v>3619</v>
      </c>
      <c r="B6365" s="332">
        <v>334.39317999999997</v>
      </c>
      <c r="C6365" t="s">
        <v>14246</v>
      </c>
    </row>
    <row r="6366" spans="1:3">
      <c r="A6366" s="345" t="s">
        <v>3620</v>
      </c>
      <c r="B6366" s="332">
        <v>204.46321</v>
      </c>
      <c r="C6366" t="s">
        <v>14247</v>
      </c>
    </row>
    <row r="6367" spans="1:3">
      <c r="A6367" s="345" t="s">
        <v>3621</v>
      </c>
      <c r="B6367" s="332">
        <v>371.06853000000001</v>
      </c>
      <c r="C6367" t="s">
        <v>14248</v>
      </c>
    </row>
    <row r="6368" spans="1:3">
      <c r="A6368" s="345" t="s">
        <v>3622</v>
      </c>
      <c r="B6368" s="332">
        <v>239.80851000000001</v>
      </c>
      <c r="C6368" t="s">
        <v>14247</v>
      </c>
    </row>
    <row r="6369" spans="1:3">
      <c r="A6369" s="345" t="s">
        <v>3623</v>
      </c>
      <c r="B6369" s="332">
        <v>348.74164999999999</v>
      </c>
      <c r="C6369" t="s">
        <v>14249</v>
      </c>
    </row>
    <row r="6370" spans="1:3">
      <c r="A6370" s="345" t="s">
        <v>3624</v>
      </c>
      <c r="B6370" s="332">
        <v>49.378039999999999</v>
      </c>
      <c r="C6370" t="s">
        <v>19921</v>
      </c>
    </row>
    <row r="6371" spans="1:3">
      <c r="A6371" s="345" t="s">
        <v>8968</v>
      </c>
      <c r="B6371" s="332">
        <v>156.29038</v>
      </c>
      <c r="C6371" t="s">
        <v>14250</v>
      </c>
    </row>
    <row r="6372" spans="1:3">
      <c r="A6372" s="345" t="s">
        <v>10026</v>
      </c>
      <c r="B6372" s="332">
        <v>159.56628000000001</v>
      </c>
      <c r="C6372" t="s">
        <v>14251</v>
      </c>
    </row>
    <row r="6373" spans="1:3">
      <c r="A6373" s="345" t="s">
        <v>10027</v>
      </c>
      <c r="B6373" s="332">
        <v>553.59915999999998</v>
      </c>
      <c r="C6373" t="s">
        <v>14252</v>
      </c>
    </row>
    <row r="6374" spans="1:3">
      <c r="A6374" s="345" t="s">
        <v>10028</v>
      </c>
      <c r="B6374" s="332">
        <v>192.10111000000001</v>
      </c>
      <c r="C6374" t="s">
        <v>14252</v>
      </c>
    </row>
    <row r="6375" spans="1:3">
      <c r="A6375" s="345" t="s">
        <v>8969</v>
      </c>
      <c r="B6375" s="332">
        <v>58.601900000000001</v>
      </c>
      <c r="C6375" t="s">
        <v>14253</v>
      </c>
    </row>
    <row r="6376" spans="1:3">
      <c r="A6376" s="345" t="s">
        <v>9205</v>
      </c>
      <c r="B6376" s="332">
        <v>26.067070000000001</v>
      </c>
      <c r="C6376" t="s">
        <v>14254</v>
      </c>
    </row>
    <row r="6377" spans="1:3">
      <c r="A6377" s="345" t="s">
        <v>8970</v>
      </c>
      <c r="B6377" s="332">
        <v>31.2315</v>
      </c>
      <c r="C6377" t="s">
        <v>19922</v>
      </c>
    </row>
    <row r="6378" spans="1:3">
      <c r="A6378" s="345" t="s">
        <v>9206</v>
      </c>
      <c r="B6378" s="332">
        <v>31.274889999999999</v>
      </c>
      <c r="C6378" t="s">
        <v>14255</v>
      </c>
    </row>
    <row r="6379" spans="1:3">
      <c r="A6379" s="345" t="s">
        <v>8971</v>
      </c>
      <c r="B6379" s="332">
        <v>94.412610000000001</v>
      </c>
      <c r="C6379" t="s">
        <v>19923</v>
      </c>
    </row>
    <row r="6380" spans="1:3">
      <c r="A6380" s="345" t="s">
        <v>17323</v>
      </c>
      <c r="B6380" s="332">
        <v>319.13362999999998</v>
      </c>
      <c r="C6380" t="s">
        <v>17324</v>
      </c>
    </row>
    <row r="6381" spans="1:3">
      <c r="A6381" s="345" t="s">
        <v>10029</v>
      </c>
      <c r="B6381" s="332">
        <v>37.714649999999999</v>
      </c>
      <c r="C6381" t="s">
        <v>14256</v>
      </c>
    </row>
    <row r="6382" spans="1:3">
      <c r="A6382" s="345" t="s">
        <v>17325</v>
      </c>
      <c r="B6382" s="332">
        <v>39.03389</v>
      </c>
      <c r="C6382" t="s">
        <v>17326</v>
      </c>
    </row>
    <row r="6383" spans="1:3">
      <c r="A6383" s="345" t="s">
        <v>19924</v>
      </c>
      <c r="B6383" s="332">
        <v>55.013460000000002</v>
      </c>
      <c r="C6383" t="s">
        <v>19925</v>
      </c>
    </row>
    <row r="6384" spans="1:3">
      <c r="A6384" s="345" t="s">
        <v>8972</v>
      </c>
      <c r="B6384" s="332">
        <v>340.53638999999998</v>
      </c>
      <c r="C6384" t="s">
        <v>14257</v>
      </c>
    </row>
    <row r="6385" spans="1:3">
      <c r="A6385" s="345" t="s">
        <v>9207</v>
      </c>
      <c r="B6385" s="332">
        <v>213.63234</v>
      </c>
      <c r="C6385" t="s">
        <v>14258</v>
      </c>
    </row>
    <row r="6386" spans="1:3">
      <c r="A6386" s="345" t="s">
        <v>17327</v>
      </c>
      <c r="B6386" s="332">
        <v>378.25103999999999</v>
      </c>
      <c r="C6386" t="s">
        <v>17328</v>
      </c>
    </row>
    <row r="6387" spans="1:3">
      <c r="A6387" s="345" t="s">
        <v>17329</v>
      </c>
      <c r="B6387" s="332">
        <v>251.34699000000001</v>
      </c>
      <c r="C6387" t="s">
        <v>17330</v>
      </c>
    </row>
    <row r="6388" spans="1:3">
      <c r="A6388" s="345" t="s">
        <v>17331</v>
      </c>
      <c r="B6388" s="332">
        <v>381.52694000000002</v>
      </c>
      <c r="C6388" t="s">
        <v>19926</v>
      </c>
    </row>
    <row r="6389" spans="1:3">
      <c r="A6389" s="345" t="s">
        <v>17332</v>
      </c>
      <c r="B6389" s="332">
        <v>254.62289000000001</v>
      </c>
      <c r="C6389" t="s">
        <v>19927</v>
      </c>
    </row>
    <row r="6390" spans="1:3">
      <c r="A6390" s="345" t="s">
        <v>10030</v>
      </c>
      <c r="B6390" s="332">
        <v>737.84517000000005</v>
      </c>
      <c r="C6390" t="s">
        <v>14259</v>
      </c>
    </row>
    <row r="6391" spans="1:3">
      <c r="A6391" s="345" t="s">
        <v>10031</v>
      </c>
      <c r="B6391" s="332">
        <v>610.94111999999996</v>
      </c>
      <c r="C6391" t="s">
        <v>14260</v>
      </c>
    </row>
    <row r="6392" spans="1:3">
      <c r="A6392" s="345" t="s">
        <v>10032</v>
      </c>
      <c r="B6392" s="332">
        <v>249.44307000000001</v>
      </c>
      <c r="C6392" t="s">
        <v>14261</v>
      </c>
    </row>
    <row r="6393" spans="1:3">
      <c r="A6393" s="345" t="s">
        <v>10033</v>
      </c>
      <c r="B6393" s="332">
        <v>775.55981999999995</v>
      </c>
      <c r="C6393" t="s">
        <v>14262</v>
      </c>
    </row>
    <row r="6394" spans="1:3">
      <c r="A6394" s="345" t="s">
        <v>10034</v>
      </c>
      <c r="B6394" s="332">
        <v>648.65576999999996</v>
      </c>
      <c r="C6394" t="s">
        <v>14263</v>
      </c>
    </row>
    <row r="6395" spans="1:3">
      <c r="A6395" s="345" t="s">
        <v>17333</v>
      </c>
      <c r="B6395" s="332">
        <v>571.79985999999997</v>
      </c>
      <c r="C6395" t="s">
        <v>17334</v>
      </c>
    </row>
    <row r="6396" spans="1:3">
      <c r="A6396" s="345" t="s">
        <v>17335</v>
      </c>
      <c r="B6396" s="332">
        <v>575.07575999999995</v>
      </c>
      <c r="C6396" t="s">
        <v>17336</v>
      </c>
    </row>
    <row r="6397" spans="1:3">
      <c r="A6397" s="345" t="s">
        <v>3625</v>
      </c>
      <c r="B6397" s="332">
        <v>530.25725999999997</v>
      </c>
      <c r="C6397" t="s">
        <v>14264</v>
      </c>
    </row>
    <row r="6398" spans="1:3">
      <c r="A6398" s="345" t="s">
        <v>3626</v>
      </c>
      <c r="B6398" s="332">
        <v>532.33374000000003</v>
      </c>
      <c r="C6398" t="s">
        <v>14265</v>
      </c>
    </row>
    <row r="6399" spans="1:3">
      <c r="A6399" s="345" t="s">
        <v>7819</v>
      </c>
      <c r="B6399" s="332">
        <v>289.08962000000002</v>
      </c>
      <c r="C6399" t="s">
        <v>14266</v>
      </c>
    </row>
    <row r="6400" spans="1:3">
      <c r="A6400" s="345" t="s">
        <v>7820</v>
      </c>
      <c r="B6400" s="332">
        <v>46.912050000000001</v>
      </c>
      <c r="C6400" t="s">
        <v>14267</v>
      </c>
    </row>
    <row r="6401" spans="1:3">
      <c r="A6401" s="345" t="s">
        <v>7821</v>
      </c>
      <c r="B6401" s="332">
        <v>336.00166999999999</v>
      </c>
      <c r="C6401" t="s">
        <v>19928</v>
      </c>
    </row>
    <row r="6402" spans="1:3">
      <c r="A6402" s="345" t="s">
        <v>19929</v>
      </c>
      <c r="B6402" s="332">
        <v>391.01513</v>
      </c>
      <c r="C6402" t="s">
        <v>19930</v>
      </c>
    </row>
    <row r="6403" spans="1:3">
      <c r="A6403" s="345" t="s">
        <v>3627</v>
      </c>
      <c r="B6403" s="332">
        <v>129.99710999999999</v>
      </c>
      <c r="C6403" t="s">
        <v>14268</v>
      </c>
    </row>
    <row r="6404" spans="1:3">
      <c r="A6404" s="345" t="s">
        <v>3628</v>
      </c>
      <c r="B6404" s="332">
        <v>90.944360000000003</v>
      </c>
      <c r="C6404" t="s">
        <v>14269</v>
      </c>
    </row>
    <row r="6405" spans="1:3">
      <c r="A6405" s="345" t="s">
        <v>3629</v>
      </c>
      <c r="B6405" s="332">
        <v>102.32425000000001</v>
      </c>
      <c r="C6405" t="s">
        <v>14270</v>
      </c>
    </row>
    <row r="6406" spans="1:3">
      <c r="A6406" s="345" t="s">
        <v>3630</v>
      </c>
      <c r="B6406" s="332">
        <v>19.08174</v>
      </c>
      <c r="C6406" t="s">
        <v>14271</v>
      </c>
    </row>
    <row r="6407" spans="1:3">
      <c r="A6407" s="345" t="s">
        <v>3631</v>
      </c>
      <c r="B6407" s="332">
        <v>102.25953</v>
      </c>
      <c r="C6407" t="s">
        <v>14272</v>
      </c>
    </row>
    <row r="6408" spans="1:3">
      <c r="A6408" s="345" t="s">
        <v>3632</v>
      </c>
      <c r="B6408" s="332">
        <v>24.331389999999999</v>
      </c>
      <c r="C6408" t="s">
        <v>14273</v>
      </c>
    </row>
    <row r="6409" spans="1:3">
      <c r="A6409" s="345" t="s">
        <v>3633</v>
      </c>
      <c r="B6409" s="332">
        <v>230.315</v>
      </c>
      <c r="C6409" t="s">
        <v>14274</v>
      </c>
    </row>
    <row r="6410" spans="1:3">
      <c r="A6410" s="345" t="s">
        <v>3634</v>
      </c>
      <c r="B6410" s="332">
        <v>107.86873</v>
      </c>
      <c r="C6410" t="s">
        <v>14275</v>
      </c>
    </row>
    <row r="6411" spans="1:3">
      <c r="A6411" s="345" t="s">
        <v>3635</v>
      </c>
      <c r="B6411" s="332">
        <v>232.25663</v>
      </c>
      <c r="C6411" t="s">
        <v>14276</v>
      </c>
    </row>
    <row r="6412" spans="1:3">
      <c r="A6412" s="345" t="s">
        <v>3636</v>
      </c>
      <c r="B6412" s="332">
        <v>113.01542000000001</v>
      </c>
      <c r="C6412" t="s">
        <v>14277</v>
      </c>
    </row>
    <row r="6413" spans="1:3">
      <c r="A6413" s="345" t="s">
        <v>3637</v>
      </c>
      <c r="B6413" s="332">
        <v>82.804000000000002</v>
      </c>
      <c r="C6413" t="s">
        <v>14278</v>
      </c>
    </row>
    <row r="6414" spans="1:3">
      <c r="A6414" s="345" t="s">
        <v>3638</v>
      </c>
      <c r="B6414" s="332">
        <v>52.466810000000002</v>
      </c>
      <c r="C6414" t="s">
        <v>14279</v>
      </c>
    </row>
    <row r="6415" spans="1:3">
      <c r="A6415" s="345" t="s">
        <v>3639</v>
      </c>
      <c r="B6415" s="332">
        <v>100.34683</v>
      </c>
      <c r="C6415" t="s">
        <v>14280</v>
      </c>
    </row>
    <row r="6416" spans="1:3">
      <c r="A6416" s="345" t="s">
        <v>3640</v>
      </c>
      <c r="B6416" s="332">
        <v>54.279960000000003</v>
      </c>
      <c r="C6416" t="s">
        <v>14281</v>
      </c>
    </row>
    <row r="6417" spans="1:3">
      <c r="A6417" s="345" t="s">
        <v>3641</v>
      </c>
      <c r="B6417" s="332">
        <v>26.781089999999999</v>
      </c>
      <c r="C6417" t="s">
        <v>19931</v>
      </c>
    </row>
    <row r="6418" spans="1:3">
      <c r="A6418" s="345" t="s">
        <v>3642</v>
      </c>
      <c r="B6418" s="332">
        <v>69.822410000000005</v>
      </c>
      <c r="C6418" t="s">
        <v>14282</v>
      </c>
    </row>
    <row r="6419" spans="1:3">
      <c r="A6419" s="345" t="s">
        <v>3643</v>
      </c>
      <c r="B6419" s="332">
        <v>38.736969999999999</v>
      </c>
      <c r="C6419" t="s">
        <v>19932</v>
      </c>
    </row>
    <row r="6420" spans="1:3">
      <c r="A6420" s="345" t="s">
        <v>8382</v>
      </c>
      <c r="B6420" s="332">
        <v>275.31247000000002</v>
      </c>
      <c r="C6420" t="s">
        <v>19933</v>
      </c>
    </row>
    <row r="6421" spans="1:3">
      <c r="A6421" s="345" t="s">
        <v>8383</v>
      </c>
      <c r="B6421" s="332">
        <v>275.31247000000002</v>
      </c>
      <c r="C6421" t="s">
        <v>14283</v>
      </c>
    </row>
    <row r="6422" spans="1:3">
      <c r="A6422" s="345" t="s">
        <v>8384</v>
      </c>
      <c r="B6422" s="332">
        <v>275.31247000000002</v>
      </c>
      <c r="C6422" t="s">
        <v>14284</v>
      </c>
    </row>
    <row r="6423" spans="1:3">
      <c r="A6423" s="345" t="s">
        <v>8385</v>
      </c>
      <c r="B6423" s="332">
        <v>275.31247000000002</v>
      </c>
      <c r="C6423" t="s">
        <v>14285</v>
      </c>
    </row>
    <row r="6424" spans="1:3">
      <c r="A6424" s="345" t="s">
        <v>8386</v>
      </c>
      <c r="B6424" s="332">
        <v>275.31247000000002</v>
      </c>
      <c r="C6424" t="s">
        <v>14286</v>
      </c>
    </row>
    <row r="6425" spans="1:3">
      <c r="A6425" s="345" t="s">
        <v>8387</v>
      </c>
      <c r="B6425" s="332">
        <v>127.39542</v>
      </c>
      <c r="C6425" t="s">
        <v>19934</v>
      </c>
    </row>
    <row r="6426" spans="1:3">
      <c r="A6426" s="345" t="s">
        <v>8388</v>
      </c>
      <c r="B6426" s="332">
        <v>127.39542</v>
      </c>
      <c r="C6426" t="s">
        <v>14287</v>
      </c>
    </row>
    <row r="6427" spans="1:3">
      <c r="A6427" s="345" t="s">
        <v>8389</v>
      </c>
      <c r="B6427" s="332">
        <v>127.39542</v>
      </c>
      <c r="C6427" t="s">
        <v>14288</v>
      </c>
    </row>
    <row r="6428" spans="1:3">
      <c r="A6428" s="345" t="s">
        <v>8390</v>
      </c>
      <c r="B6428" s="332">
        <v>127.39542</v>
      </c>
      <c r="C6428" t="s">
        <v>14289</v>
      </c>
    </row>
    <row r="6429" spans="1:3">
      <c r="A6429" s="345" t="s">
        <v>3644</v>
      </c>
      <c r="B6429" s="332">
        <v>104.04442</v>
      </c>
      <c r="C6429" t="s">
        <v>14290</v>
      </c>
    </row>
    <row r="6430" spans="1:3">
      <c r="A6430" s="345" t="s">
        <v>17779</v>
      </c>
      <c r="B6430" s="332">
        <v>34.256129999999999</v>
      </c>
      <c r="C6430" t="s">
        <v>17780</v>
      </c>
    </row>
    <row r="6431" spans="1:3">
      <c r="A6431" s="345" t="s">
        <v>3645</v>
      </c>
      <c r="B6431" s="332">
        <v>105.08832</v>
      </c>
      <c r="C6431" t="s">
        <v>14291</v>
      </c>
    </row>
    <row r="6432" spans="1:3">
      <c r="A6432" s="345" t="s">
        <v>17497</v>
      </c>
      <c r="B6432" s="332">
        <v>123.31408</v>
      </c>
      <c r="C6432" t="s">
        <v>19935</v>
      </c>
    </row>
    <row r="6433" spans="1:3">
      <c r="A6433" s="345" t="s">
        <v>17781</v>
      </c>
      <c r="B6433" s="332">
        <v>142.94694000000001</v>
      </c>
      <c r="C6433" t="s">
        <v>19936</v>
      </c>
    </row>
    <row r="6434" spans="1:3">
      <c r="A6434" s="345" t="s">
        <v>3646</v>
      </c>
      <c r="B6434" s="332">
        <v>127.331</v>
      </c>
      <c r="C6434" t="s">
        <v>14292</v>
      </c>
    </row>
    <row r="6435" spans="1:3">
      <c r="A6435" s="345" t="s">
        <v>17498</v>
      </c>
      <c r="B6435" s="332">
        <v>93.553960000000004</v>
      </c>
      <c r="C6435" t="s">
        <v>19937</v>
      </c>
    </row>
    <row r="6436" spans="1:3">
      <c r="A6436" s="345" t="s">
        <v>17782</v>
      </c>
      <c r="B6436" s="332">
        <v>113.18682</v>
      </c>
      <c r="C6436" t="s">
        <v>19938</v>
      </c>
    </row>
    <row r="6437" spans="1:3">
      <c r="A6437" s="345" t="s">
        <v>3647</v>
      </c>
      <c r="B6437" s="332">
        <v>80.000559999999993</v>
      </c>
      <c r="C6437" t="s">
        <v>14293</v>
      </c>
    </row>
    <row r="6438" spans="1:3">
      <c r="A6438" s="345" t="s">
        <v>3648</v>
      </c>
      <c r="B6438" s="332">
        <v>167.14831000000001</v>
      </c>
      <c r="C6438" t="s">
        <v>19939</v>
      </c>
    </row>
    <row r="6439" spans="1:3">
      <c r="A6439" s="345" t="s">
        <v>3649</v>
      </c>
      <c r="B6439" s="332">
        <v>199.67458999999999</v>
      </c>
      <c r="C6439" t="s">
        <v>19940</v>
      </c>
    </row>
    <row r="6440" spans="1:3">
      <c r="A6440" s="345" t="s">
        <v>3650</v>
      </c>
      <c r="B6440" s="332">
        <v>94.071969999999993</v>
      </c>
      <c r="C6440" t="s">
        <v>14294</v>
      </c>
    </row>
    <row r="6441" spans="1:3">
      <c r="A6441" s="345" t="s">
        <v>3651</v>
      </c>
      <c r="B6441" s="332">
        <v>142.32876999999999</v>
      </c>
      <c r="C6441" t="s">
        <v>14295</v>
      </c>
    </row>
    <row r="6442" spans="1:3">
      <c r="A6442" s="345" t="s">
        <v>3652</v>
      </c>
      <c r="B6442" s="332">
        <v>174.24982</v>
      </c>
      <c r="C6442" t="s">
        <v>14296</v>
      </c>
    </row>
    <row r="6443" spans="1:3">
      <c r="A6443" s="345" t="s">
        <v>3653</v>
      </c>
      <c r="B6443" s="332">
        <v>91.198170000000005</v>
      </c>
      <c r="C6443" t="s">
        <v>14294</v>
      </c>
    </row>
    <row r="6444" spans="1:3">
      <c r="A6444" s="345" t="s">
        <v>19941</v>
      </c>
      <c r="B6444" s="332">
        <v>110.62090999999999</v>
      </c>
      <c r="C6444" t="s">
        <v>19942</v>
      </c>
    </row>
    <row r="6445" spans="1:3">
      <c r="A6445" s="345" t="s">
        <v>3654</v>
      </c>
      <c r="B6445" s="332">
        <v>180.34351000000001</v>
      </c>
      <c r="C6445" t="s">
        <v>19943</v>
      </c>
    </row>
    <row r="6446" spans="1:3">
      <c r="A6446" s="345" t="s">
        <v>19944</v>
      </c>
      <c r="B6446" s="332">
        <v>90.20872</v>
      </c>
      <c r="C6446" t="s">
        <v>19945</v>
      </c>
    </row>
    <row r="6447" spans="1:3">
      <c r="A6447" s="345" t="s">
        <v>19946</v>
      </c>
      <c r="B6447" s="332">
        <v>111.93783000000001</v>
      </c>
      <c r="C6447" t="s">
        <v>19947</v>
      </c>
    </row>
    <row r="6448" spans="1:3">
      <c r="A6448" s="345" t="s">
        <v>3655</v>
      </c>
      <c r="B6448" s="332">
        <v>169.97524999999999</v>
      </c>
      <c r="C6448" t="s">
        <v>14297</v>
      </c>
    </row>
    <row r="6449" spans="1:3">
      <c r="A6449" s="345" t="s">
        <v>19948</v>
      </c>
      <c r="B6449" s="332">
        <v>90.20872</v>
      </c>
      <c r="C6449" t="s">
        <v>19949</v>
      </c>
    </row>
    <row r="6450" spans="1:3">
      <c r="A6450" s="345" t="s">
        <v>3656</v>
      </c>
      <c r="B6450" s="332">
        <v>32.762300000000003</v>
      </c>
      <c r="C6450" t="s">
        <v>14298</v>
      </c>
    </row>
    <row r="6451" spans="1:3">
      <c r="A6451" s="345" t="s">
        <v>3657</v>
      </c>
      <c r="B6451" s="332">
        <v>64.512640000000005</v>
      </c>
      <c r="C6451" t="s">
        <v>14299</v>
      </c>
    </row>
    <row r="6452" spans="1:3">
      <c r="A6452" s="345" t="s">
        <v>17499</v>
      </c>
      <c r="B6452" s="332">
        <v>128.28703999999999</v>
      </c>
      <c r="C6452" t="s">
        <v>17500</v>
      </c>
    </row>
    <row r="6453" spans="1:3">
      <c r="A6453" s="345" t="s">
        <v>17783</v>
      </c>
      <c r="B6453" s="332">
        <v>147.91990999999999</v>
      </c>
      <c r="C6453" t="s">
        <v>19950</v>
      </c>
    </row>
    <row r="6454" spans="1:3">
      <c r="A6454" s="345" t="s">
        <v>3658</v>
      </c>
      <c r="B6454" s="332">
        <v>44.92839</v>
      </c>
      <c r="C6454" t="s">
        <v>14300</v>
      </c>
    </row>
    <row r="6455" spans="1:3">
      <c r="A6455" s="345" t="s">
        <v>3659</v>
      </c>
      <c r="B6455" s="332">
        <v>84.111000000000004</v>
      </c>
      <c r="C6455" t="s">
        <v>14301</v>
      </c>
    </row>
    <row r="6456" spans="1:3">
      <c r="A6456" s="345" t="s">
        <v>3660</v>
      </c>
      <c r="B6456" s="332">
        <v>107.96236</v>
      </c>
      <c r="C6456" t="s">
        <v>14291</v>
      </c>
    </row>
    <row r="6457" spans="1:3">
      <c r="A6457" s="345" t="s">
        <v>3661</v>
      </c>
      <c r="B6457" s="332">
        <v>129.51692</v>
      </c>
      <c r="C6457" t="s">
        <v>14302</v>
      </c>
    </row>
    <row r="6458" spans="1:3">
      <c r="A6458" s="345" t="s">
        <v>17501</v>
      </c>
      <c r="B6458" s="332">
        <v>98.526929999999993</v>
      </c>
      <c r="C6458" t="s">
        <v>17502</v>
      </c>
    </row>
    <row r="6459" spans="1:3">
      <c r="A6459" s="345" t="s">
        <v>17785</v>
      </c>
      <c r="B6459" s="332">
        <v>118.15979</v>
      </c>
      <c r="C6459" t="s">
        <v>17784</v>
      </c>
    </row>
    <row r="6460" spans="1:3">
      <c r="A6460" s="345" t="s">
        <v>3662</v>
      </c>
      <c r="B6460" s="332">
        <v>84.651740000000004</v>
      </c>
      <c r="C6460" t="s">
        <v>14303</v>
      </c>
    </row>
    <row r="6461" spans="1:3">
      <c r="A6461" s="345" t="s">
        <v>3663</v>
      </c>
      <c r="B6461" s="332">
        <v>127.12564</v>
      </c>
      <c r="C6461" t="s">
        <v>19951</v>
      </c>
    </row>
    <row r="6462" spans="1:3">
      <c r="A6462" s="345" t="s">
        <v>3664</v>
      </c>
      <c r="B6462" s="332">
        <v>130.41323</v>
      </c>
      <c r="C6462" t="s">
        <v>19952</v>
      </c>
    </row>
    <row r="6463" spans="1:3">
      <c r="A6463" s="345" t="s">
        <v>17503</v>
      </c>
      <c r="B6463" s="332">
        <v>98.526929999999993</v>
      </c>
      <c r="C6463" t="s">
        <v>19953</v>
      </c>
    </row>
    <row r="6464" spans="1:3">
      <c r="A6464" s="345" t="s">
        <v>17786</v>
      </c>
      <c r="B6464" s="332">
        <v>118.15979</v>
      </c>
      <c r="C6464" t="s">
        <v>19954</v>
      </c>
    </row>
    <row r="6465" spans="1:3">
      <c r="A6465" s="345" t="s">
        <v>3665</v>
      </c>
      <c r="B6465" s="332">
        <v>93.315259999999995</v>
      </c>
      <c r="C6465" t="s">
        <v>19955</v>
      </c>
    </row>
    <row r="6466" spans="1:3">
      <c r="A6466" s="345" t="s">
        <v>17504</v>
      </c>
      <c r="B6466" s="332">
        <v>103.47401000000001</v>
      </c>
      <c r="C6466" t="s">
        <v>17505</v>
      </c>
    </row>
    <row r="6467" spans="1:3">
      <c r="A6467" s="345" t="s">
        <v>17787</v>
      </c>
      <c r="B6467" s="332">
        <v>123.10687</v>
      </c>
      <c r="C6467" t="s">
        <v>19956</v>
      </c>
    </row>
    <row r="6468" spans="1:3">
      <c r="A6468" s="345" t="s">
        <v>9241</v>
      </c>
      <c r="B6468" s="332">
        <v>95.196579999999997</v>
      </c>
      <c r="C6468" t="s">
        <v>19957</v>
      </c>
    </row>
    <row r="6469" spans="1:3">
      <c r="A6469" s="345" t="s">
        <v>3666</v>
      </c>
      <c r="B6469" s="332">
        <v>50.676180000000002</v>
      </c>
      <c r="C6469" t="s">
        <v>17506</v>
      </c>
    </row>
    <row r="6470" spans="1:3">
      <c r="A6470" s="345" t="s">
        <v>3667</v>
      </c>
      <c r="B6470" s="332">
        <v>62.746670000000002</v>
      </c>
      <c r="C6470" t="s">
        <v>17507</v>
      </c>
    </row>
    <row r="6471" spans="1:3">
      <c r="A6471" s="345" t="s">
        <v>3668</v>
      </c>
      <c r="B6471" s="332">
        <v>30.82451</v>
      </c>
      <c r="C6471" t="s">
        <v>17508</v>
      </c>
    </row>
    <row r="6472" spans="1:3">
      <c r="A6472" s="345" t="s">
        <v>3669</v>
      </c>
      <c r="B6472" s="332">
        <v>58.828130000000002</v>
      </c>
      <c r="C6472" t="s">
        <v>14304</v>
      </c>
    </row>
    <row r="6473" spans="1:3">
      <c r="A6473" s="345" t="s">
        <v>3670</v>
      </c>
      <c r="B6473" s="332">
        <v>43.587209999999999</v>
      </c>
      <c r="C6473" t="s">
        <v>17509</v>
      </c>
    </row>
    <row r="6474" spans="1:3">
      <c r="A6474" s="345" t="s">
        <v>3671</v>
      </c>
      <c r="B6474" s="332">
        <v>19.80931</v>
      </c>
      <c r="C6474" t="s">
        <v>19958</v>
      </c>
    </row>
    <row r="6475" spans="1:3">
      <c r="A6475" s="345" t="s">
        <v>17510</v>
      </c>
      <c r="B6475" s="332">
        <v>104.09563</v>
      </c>
      <c r="C6475" t="s">
        <v>17511</v>
      </c>
    </row>
    <row r="6476" spans="1:3">
      <c r="A6476" s="345" t="s">
        <v>3672</v>
      </c>
      <c r="B6476" s="332">
        <v>160.48004</v>
      </c>
      <c r="C6476" t="s">
        <v>14305</v>
      </c>
    </row>
    <row r="6477" spans="1:3">
      <c r="A6477" s="345" t="s">
        <v>3673</v>
      </c>
      <c r="B6477" s="332">
        <v>87.25985</v>
      </c>
      <c r="C6477" t="s">
        <v>14306</v>
      </c>
    </row>
    <row r="6478" spans="1:3">
      <c r="A6478" s="345" t="s">
        <v>19959</v>
      </c>
      <c r="B6478" s="332">
        <v>0</v>
      </c>
      <c r="C6478" t="s">
        <v>19960</v>
      </c>
    </row>
    <row r="6479" spans="1:3">
      <c r="A6479" s="345" t="s">
        <v>3674</v>
      </c>
      <c r="B6479" s="332">
        <v>141.04365000000001</v>
      </c>
      <c r="C6479" t="s">
        <v>14307</v>
      </c>
    </row>
    <row r="6480" spans="1:3">
      <c r="A6480" s="345" t="s">
        <v>3675</v>
      </c>
      <c r="B6480" s="332">
        <v>155.59730999999999</v>
      </c>
      <c r="C6480" t="s">
        <v>14307</v>
      </c>
    </row>
    <row r="6481" spans="1:3">
      <c r="A6481" s="345" t="s">
        <v>3676</v>
      </c>
      <c r="B6481" s="332">
        <v>147.56809999999999</v>
      </c>
      <c r="C6481" t="s">
        <v>14308</v>
      </c>
    </row>
    <row r="6482" spans="1:3">
      <c r="A6482" s="345" t="s">
        <v>17512</v>
      </c>
      <c r="B6482" s="332">
        <v>113.60124</v>
      </c>
      <c r="C6482" t="s">
        <v>17513</v>
      </c>
    </row>
    <row r="6483" spans="1:3">
      <c r="A6483" s="345" t="s">
        <v>3677</v>
      </c>
      <c r="B6483" s="332">
        <v>180.11982</v>
      </c>
      <c r="C6483" t="s">
        <v>14309</v>
      </c>
    </row>
    <row r="6484" spans="1:3">
      <c r="A6484" s="345" t="s">
        <v>3678</v>
      </c>
      <c r="B6484" s="332">
        <v>85.299419999999998</v>
      </c>
      <c r="C6484" t="s">
        <v>14310</v>
      </c>
    </row>
    <row r="6485" spans="1:3">
      <c r="A6485" s="345" t="s">
        <v>7541</v>
      </c>
      <c r="B6485" s="332">
        <v>5.6003499999999997</v>
      </c>
      <c r="C6485" t="s">
        <v>14311</v>
      </c>
    </row>
    <row r="6486" spans="1:3">
      <c r="A6486" s="345" t="s">
        <v>3679</v>
      </c>
      <c r="B6486" s="332">
        <v>282.46436</v>
      </c>
      <c r="C6486" t="s">
        <v>19961</v>
      </c>
    </row>
    <row r="6487" spans="1:3">
      <c r="A6487" s="345" t="s">
        <v>9530</v>
      </c>
      <c r="B6487" s="332">
        <v>38.2104</v>
      </c>
      <c r="C6487" t="s">
        <v>14312</v>
      </c>
    </row>
    <row r="6488" spans="1:3">
      <c r="A6488" s="345" t="s">
        <v>9531</v>
      </c>
      <c r="B6488" s="332">
        <v>38.854570000000002</v>
      </c>
      <c r="C6488" t="s">
        <v>14313</v>
      </c>
    </row>
    <row r="6489" spans="1:3">
      <c r="A6489" s="345" t="s">
        <v>19962</v>
      </c>
      <c r="B6489" s="332">
        <v>0</v>
      </c>
      <c r="C6489" t="s">
        <v>19963</v>
      </c>
    </row>
    <row r="6490" spans="1:3">
      <c r="A6490" s="345" t="s">
        <v>3680</v>
      </c>
      <c r="B6490" s="332">
        <v>28.413329999999998</v>
      </c>
      <c r="C6490" t="s">
        <v>14314</v>
      </c>
    </row>
    <row r="6491" spans="1:3">
      <c r="A6491" s="345" t="s">
        <v>3681</v>
      </c>
      <c r="B6491" s="332">
        <v>339.95979999999997</v>
      </c>
      <c r="C6491" t="s">
        <v>14315</v>
      </c>
    </row>
    <row r="6492" spans="1:3">
      <c r="A6492" s="345" t="s">
        <v>3682</v>
      </c>
      <c r="B6492" s="332">
        <v>339.95979999999997</v>
      </c>
      <c r="C6492" t="s">
        <v>14316</v>
      </c>
    </row>
    <row r="6493" spans="1:3">
      <c r="A6493" s="345" t="s">
        <v>3683</v>
      </c>
      <c r="B6493" s="332">
        <v>323.33327000000003</v>
      </c>
      <c r="C6493" t="s">
        <v>14317</v>
      </c>
    </row>
    <row r="6494" spans="1:3">
      <c r="A6494" s="345" t="s">
        <v>3684</v>
      </c>
      <c r="B6494" s="332">
        <v>560.28548000000001</v>
      </c>
      <c r="C6494" t="s">
        <v>19964</v>
      </c>
    </row>
    <row r="6495" spans="1:3">
      <c r="A6495" s="345" t="s">
        <v>3685</v>
      </c>
      <c r="B6495" s="332">
        <v>560.28548000000001</v>
      </c>
      <c r="C6495" t="s">
        <v>19965</v>
      </c>
    </row>
    <row r="6496" spans="1:3">
      <c r="A6496" s="345" t="s">
        <v>3686</v>
      </c>
      <c r="B6496" s="332">
        <v>519.75229000000002</v>
      </c>
      <c r="C6496" t="s">
        <v>14318</v>
      </c>
    </row>
    <row r="6497" spans="1:3">
      <c r="A6497" s="345" t="s">
        <v>19966</v>
      </c>
      <c r="B6497" s="332">
        <v>155.20792</v>
      </c>
      <c r="C6497" t="s">
        <v>19967</v>
      </c>
    </row>
    <row r="6498" spans="1:3">
      <c r="A6498" s="345" t="s">
        <v>19968</v>
      </c>
      <c r="B6498" s="332">
        <v>0</v>
      </c>
      <c r="C6498" t="s">
        <v>19969</v>
      </c>
    </row>
    <row r="6499" spans="1:3">
      <c r="A6499" s="345" t="s">
        <v>17514</v>
      </c>
      <c r="B6499" s="332">
        <v>42.417859999999997</v>
      </c>
      <c r="C6499" t="s">
        <v>17515</v>
      </c>
    </row>
    <row r="6500" spans="1:3">
      <c r="A6500" s="345" t="s">
        <v>3687</v>
      </c>
      <c r="B6500" s="332">
        <v>221.19431</v>
      </c>
      <c r="C6500" t="s">
        <v>14319</v>
      </c>
    </row>
    <row r="6501" spans="1:3">
      <c r="A6501" s="345" t="s">
        <v>19970</v>
      </c>
      <c r="B6501" s="332">
        <v>0</v>
      </c>
      <c r="C6501" t="s">
        <v>19971</v>
      </c>
    </row>
    <row r="6502" spans="1:3">
      <c r="A6502" s="345" t="s">
        <v>17516</v>
      </c>
      <c r="B6502" s="332">
        <v>14.03309</v>
      </c>
      <c r="C6502" t="s">
        <v>17517</v>
      </c>
    </row>
    <row r="6503" spans="1:3">
      <c r="A6503" s="345">
        <v>931</v>
      </c>
      <c r="B6503" s="332">
        <v>0</v>
      </c>
      <c r="C6503" t="s">
        <v>19972</v>
      </c>
    </row>
    <row r="6504" spans="1:3">
      <c r="A6504" s="345">
        <v>931</v>
      </c>
      <c r="B6504" s="332">
        <v>0</v>
      </c>
      <c r="C6504" t="s">
        <v>19972</v>
      </c>
    </row>
    <row r="6505" spans="1:3">
      <c r="A6505" s="345">
        <v>931</v>
      </c>
      <c r="B6505" s="332">
        <v>0</v>
      </c>
      <c r="C6505" t="s">
        <v>19972</v>
      </c>
    </row>
    <row r="6506" spans="1:3">
      <c r="A6506" s="345" t="s">
        <v>3688</v>
      </c>
      <c r="B6506" s="332">
        <v>240.89734000000001</v>
      </c>
      <c r="C6506" t="s">
        <v>14320</v>
      </c>
    </row>
    <row r="6507" spans="1:3">
      <c r="A6507" s="345" t="s">
        <v>3689</v>
      </c>
      <c r="B6507" s="332">
        <v>248.17815999999999</v>
      </c>
      <c r="C6507" t="s">
        <v>14321</v>
      </c>
    </row>
    <row r="6508" spans="1:3">
      <c r="A6508" s="345" t="s">
        <v>3690</v>
      </c>
      <c r="B6508" s="332">
        <v>248.17815999999999</v>
      </c>
      <c r="C6508" t="s">
        <v>14322</v>
      </c>
    </row>
    <row r="6509" spans="1:3">
      <c r="A6509" s="345" t="s">
        <v>3691</v>
      </c>
      <c r="B6509" s="332">
        <v>763.04513999999995</v>
      </c>
      <c r="C6509" t="s">
        <v>14323</v>
      </c>
    </row>
    <row r="6510" spans="1:3">
      <c r="A6510" s="345" t="s">
        <v>3692</v>
      </c>
      <c r="B6510" s="332">
        <v>763.04513999999995</v>
      </c>
      <c r="C6510" t="s">
        <v>14324</v>
      </c>
    </row>
    <row r="6511" spans="1:3">
      <c r="A6511" s="345" t="s">
        <v>3693</v>
      </c>
      <c r="B6511" s="332">
        <v>763.04513999999995</v>
      </c>
      <c r="C6511" t="s">
        <v>14325</v>
      </c>
    </row>
    <row r="6512" spans="1:3">
      <c r="A6512" s="345" t="s">
        <v>3694</v>
      </c>
      <c r="B6512" s="332">
        <v>231.44022000000001</v>
      </c>
      <c r="C6512" t="s">
        <v>14326</v>
      </c>
    </row>
    <row r="6513" spans="1:3">
      <c r="A6513" s="345" t="s">
        <v>3695</v>
      </c>
      <c r="B6513" s="332">
        <v>210.68422000000001</v>
      </c>
      <c r="C6513" t="s">
        <v>19973</v>
      </c>
    </row>
    <row r="6514" spans="1:3">
      <c r="A6514" s="345" t="s">
        <v>3696</v>
      </c>
      <c r="B6514" s="332">
        <v>30.187429999999999</v>
      </c>
      <c r="C6514" t="s">
        <v>19974</v>
      </c>
    </row>
    <row r="6515" spans="1:3">
      <c r="A6515" s="345" t="s">
        <v>3697</v>
      </c>
      <c r="B6515" s="332">
        <v>37.733199999999997</v>
      </c>
      <c r="C6515" t="s">
        <v>14327</v>
      </c>
    </row>
    <row r="6516" spans="1:3">
      <c r="A6516" s="345" t="s">
        <v>3698</v>
      </c>
      <c r="B6516" s="332">
        <v>44.442329999999998</v>
      </c>
      <c r="C6516" t="s">
        <v>14328</v>
      </c>
    </row>
    <row r="6517" spans="1:3">
      <c r="A6517" s="345" t="s">
        <v>3699</v>
      </c>
      <c r="B6517" s="332">
        <v>55.343380000000003</v>
      </c>
      <c r="C6517" t="s">
        <v>14329</v>
      </c>
    </row>
    <row r="6518" spans="1:3">
      <c r="A6518" s="345" t="s">
        <v>3700</v>
      </c>
      <c r="B6518" s="332">
        <v>55.343380000000003</v>
      </c>
      <c r="C6518" t="s">
        <v>14330</v>
      </c>
    </row>
    <row r="6519" spans="1:3">
      <c r="A6519" s="345" t="s">
        <v>3701</v>
      </c>
      <c r="B6519" s="332">
        <v>55.343380000000003</v>
      </c>
      <c r="C6519" t="s">
        <v>14331</v>
      </c>
    </row>
    <row r="6520" spans="1:3">
      <c r="A6520" s="345" t="s">
        <v>3702</v>
      </c>
      <c r="B6520" s="332">
        <v>25.432880000000001</v>
      </c>
      <c r="C6520" t="s">
        <v>14332</v>
      </c>
    </row>
    <row r="6521" spans="1:3">
      <c r="A6521" s="345" t="s">
        <v>3703</v>
      </c>
      <c r="B6521" s="332">
        <v>37.20675</v>
      </c>
      <c r="C6521" t="s">
        <v>14333</v>
      </c>
    </row>
    <row r="6522" spans="1:3">
      <c r="A6522" s="345" t="s">
        <v>3704</v>
      </c>
      <c r="B6522" s="332">
        <v>50.485689999999998</v>
      </c>
      <c r="C6522" t="s">
        <v>14334</v>
      </c>
    </row>
    <row r="6523" spans="1:3">
      <c r="A6523" s="345" t="s">
        <v>3705</v>
      </c>
      <c r="B6523" s="332">
        <v>72.950869999999995</v>
      </c>
      <c r="C6523" t="s">
        <v>14335</v>
      </c>
    </row>
    <row r="6524" spans="1:3">
      <c r="A6524" s="345" t="s">
        <v>3706</v>
      </c>
      <c r="B6524" s="332">
        <v>14.75808</v>
      </c>
      <c r="C6524" t="s">
        <v>19975</v>
      </c>
    </row>
    <row r="6525" spans="1:3">
      <c r="A6525" s="345" t="s">
        <v>3707</v>
      </c>
      <c r="B6525" s="332">
        <v>19.637280000000001</v>
      </c>
      <c r="C6525" t="s">
        <v>14336</v>
      </c>
    </row>
    <row r="6526" spans="1:3">
      <c r="A6526" s="345" t="s">
        <v>3708</v>
      </c>
      <c r="B6526" s="332">
        <v>23.78417</v>
      </c>
      <c r="C6526" t="s">
        <v>14337</v>
      </c>
    </row>
    <row r="6527" spans="1:3">
      <c r="A6527" s="345" t="s">
        <v>3709</v>
      </c>
      <c r="B6527" s="332">
        <v>51.150030000000001</v>
      </c>
      <c r="C6527" t="s">
        <v>14338</v>
      </c>
    </row>
    <row r="6528" spans="1:3">
      <c r="A6528" s="345" t="s">
        <v>3710</v>
      </c>
      <c r="B6528" s="332">
        <v>62.051079999999999</v>
      </c>
      <c r="C6528" t="s">
        <v>14339</v>
      </c>
    </row>
    <row r="6529" spans="1:3">
      <c r="A6529" s="345" t="s">
        <v>3711</v>
      </c>
      <c r="B6529" s="332">
        <v>39.411569999999998</v>
      </c>
      <c r="C6529" t="s">
        <v>14340</v>
      </c>
    </row>
    <row r="6530" spans="1:3">
      <c r="A6530" s="345" t="s">
        <v>3712</v>
      </c>
      <c r="B6530" s="332">
        <v>39.411569999999998</v>
      </c>
      <c r="C6530" t="s">
        <v>14341</v>
      </c>
    </row>
    <row r="6531" spans="1:3">
      <c r="A6531" s="345" t="s">
        <v>3713</v>
      </c>
      <c r="B6531" s="332">
        <v>39.411569999999998</v>
      </c>
      <c r="C6531" t="s">
        <v>14342</v>
      </c>
    </row>
    <row r="6532" spans="1:3">
      <c r="A6532" s="345" t="s">
        <v>3714</v>
      </c>
      <c r="B6532" s="332">
        <v>36.05594</v>
      </c>
      <c r="C6532" t="s">
        <v>14342</v>
      </c>
    </row>
    <row r="6533" spans="1:3">
      <c r="A6533" s="345" t="s">
        <v>3715</v>
      </c>
      <c r="B6533" s="332">
        <v>95.592460000000003</v>
      </c>
      <c r="C6533" t="s">
        <v>14343</v>
      </c>
    </row>
    <row r="6534" spans="1:3">
      <c r="A6534" s="345" t="s">
        <v>3716</v>
      </c>
      <c r="B6534" s="332">
        <v>95.592460000000003</v>
      </c>
      <c r="C6534" t="s">
        <v>14344</v>
      </c>
    </row>
    <row r="6535" spans="1:3">
      <c r="A6535" s="345" t="s">
        <v>3717</v>
      </c>
      <c r="B6535" s="332">
        <v>36.05594</v>
      </c>
      <c r="C6535" t="s">
        <v>14345</v>
      </c>
    </row>
    <row r="6536" spans="1:3">
      <c r="A6536" s="345" t="s">
        <v>3718</v>
      </c>
      <c r="B6536" s="332">
        <v>74.628190000000004</v>
      </c>
      <c r="C6536" t="s">
        <v>14346</v>
      </c>
    </row>
    <row r="6537" spans="1:3">
      <c r="A6537" s="345" t="s">
        <v>3719</v>
      </c>
      <c r="B6537" s="332">
        <v>9.3078699999999994</v>
      </c>
      <c r="C6537" t="s">
        <v>14347</v>
      </c>
    </row>
    <row r="6538" spans="1:3">
      <c r="A6538" s="345" t="s">
        <v>3720</v>
      </c>
      <c r="B6538" s="332">
        <v>62.051079999999999</v>
      </c>
      <c r="C6538" t="s">
        <v>14348</v>
      </c>
    </row>
    <row r="6539" spans="1:3">
      <c r="A6539" s="345" t="s">
        <v>3721</v>
      </c>
      <c r="B6539" s="332">
        <v>31.863060000000001</v>
      </c>
      <c r="C6539" t="s">
        <v>19976</v>
      </c>
    </row>
    <row r="6540" spans="1:3">
      <c r="A6540" s="345" t="s">
        <v>3722</v>
      </c>
      <c r="B6540" s="332">
        <v>31.863060000000001</v>
      </c>
      <c r="C6540" t="s">
        <v>19977</v>
      </c>
    </row>
    <row r="6541" spans="1:3">
      <c r="A6541" s="345" t="s">
        <v>3723</v>
      </c>
      <c r="B6541" s="332">
        <v>62.051079999999999</v>
      </c>
      <c r="C6541" t="s">
        <v>14349</v>
      </c>
    </row>
    <row r="6542" spans="1:3">
      <c r="A6542" s="345" t="s">
        <v>3724</v>
      </c>
      <c r="B6542" s="332">
        <v>31.863060000000001</v>
      </c>
      <c r="C6542" t="s">
        <v>14350</v>
      </c>
    </row>
    <row r="6543" spans="1:3">
      <c r="A6543" s="345" t="s">
        <v>3725</v>
      </c>
      <c r="B6543" s="332">
        <v>51.150030000000001</v>
      </c>
      <c r="C6543" t="s">
        <v>19978</v>
      </c>
    </row>
    <row r="6544" spans="1:3">
      <c r="A6544" s="345" t="s">
        <v>3726</v>
      </c>
      <c r="B6544" s="332">
        <v>34.692549999999997</v>
      </c>
      <c r="C6544" t="s">
        <v>19979</v>
      </c>
    </row>
    <row r="6545" spans="1:3">
      <c r="A6545" s="345" t="s">
        <v>3727</v>
      </c>
      <c r="B6545" s="332">
        <v>77.757050000000007</v>
      </c>
      <c r="C6545" t="s">
        <v>14351</v>
      </c>
    </row>
    <row r="6546" spans="1:3">
      <c r="A6546" s="345" t="s">
        <v>19980</v>
      </c>
      <c r="B6546" s="332">
        <v>0</v>
      </c>
      <c r="C6546" t="s">
        <v>19981</v>
      </c>
    </row>
    <row r="6547" spans="1:3">
      <c r="A6547" s="345" t="s">
        <v>3728</v>
      </c>
      <c r="B6547" s="332">
        <v>299.94330000000002</v>
      </c>
      <c r="C6547" t="s">
        <v>14352</v>
      </c>
    </row>
    <row r="6548" spans="1:3">
      <c r="A6548" s="345" t="s">
        <v>19982</v>
      </c>
      <c r="B6548" s="332">
        <v>242.76891000000001</v>
      </c>
      <c r="C6548" t="s">
        <v>19983</v>
      </c>
    </row>
    <row r="6549" spans="1:3">
      <c r="A6549" s="345" t="s">
        <v>3729</v>
      </c>
      <c r="B6549" s="332">
        <v>298.64756999999997</v>
      </c>
      <c r="C6549" t="s">
        <v>14353</v>
      </c>
    </row>
    <row r="6550" spans="1:3">
      <c r="A6550" s="345" t="s">
        <v>3730</v>
      </c>
      <c r="B6550" s="332">
        <v>756.04025000000001</v>
      </c>
      <c r="C6550" t="s">
        <v>14354</v>
      </c>
    </row>
    <row r="6551" spans="1:3">
      <c r="A6551" s="345" t="s">
        <v>3731</v>
      </c>
      <c r="B6551" s="332">
        <v>26.874970000000001</v>
      </c>
      <c r="C6551" t="s">
        <v>14355</v>
      </c>
    </row>
    <row r="6552" spans="1:3">
      <c r="A6552" s="345" t="s">
        <v>3732</v>
      </c>
      <c r="B6552" s="332">
        <v>50.817889999999998</v>
      </c>
      <c r="C6552" t="s">
        <v>14356</v>
      </c>
    </row>
    <row r="6553" spans="1:3">
      <c r="A6553" s="345" t="s">
        <v>3733</v>
      </c>
      <c r="B6553" s="332">
        <v>75.758089999999996</v>
      </c>
      <c r="C6553" t="s">
        <v>14357</v>
      </c>
    </row>
    <row r="6554" spans="1:3">
      <c r="A6554" s="345" t="s">
        <v>3734</v>
      </c>
      <c r="B6554" s="332">
        <v>82.497789999999995</v>
      </c>
      <c r="C6554" t="s">
        <v>14358</v>
      </c>
    </row>
    <row r="6555" spans="1:3">
      <c r="A6555" s="345" t="s">
        <v>3735</v>
      </c>
      <c r="B6555" s="332">
        <v>45.205509999999997</v>
      </c>
      <c r="C6555" t="s">
        <v>14359</v>
      </c>
    </row>
    <row r="6556" spans="1:3">
      <c r="A6556" s="345" t="s">
        <v>3736</v>
      </c>
      <c r="B6556" s="332">
        <v>42.006210000000003</v>
      </c>
      <c r="C6556" t="s">
        <v>14360</v>
      </c>
    </row>
    <row r="6557" spans="1:3">
      <c r="A6557" s="345" t="s">
        <v>3737</v>
      </c>
      <c r="B6557" s="332">
        <v>42.006210000000003</v>
      </c>
      <c r="C6557" t="s">
        <v>14361</v>
      </c>
    </row>
    <row r="6558" spans="1:3">
      <c r="A6558" s="345" t="s">
        <v>3738</v>
      </c>
      <c r="B6558" s="332">
        <v>95.666179999999997</v>
      </c>
      <c r="C6558" t="s">
        <v>14362</v>
      </c>
    </row>
    <row r="6559" spans="1:3">
      <c r="A6559" s="345" t="s">
        <v>3739</v>
      </c>
      <c r="B6559" s="332">
        <v>95.666179999999997</v>
      </c>
      <c r="C6559" t="s">
        <v>19984</v>
      </c>
    </row>
    <row r="6560" spans="1:3">
      <c r="A6560" s="345" t="s">
        <v>3740</v>
      </c>
      <c r="B6560" s="332">
        <v>111.67389</v>
      </c>
      <c r="C6560" t="s">
        <v>14363</v>
      </c>
    </row>
    <row r="6561" spans="1:3">
      <c r="A6561" s="345" t="s">
        <v>3741</v>
      </c>
      <c r="B6561" s="332">
        <v>86.815420000000003</v>
      </c>
      <c r="C6561" t="s">
        <v>14364</v>
      </c>
    </row>
    <row r="6562" spans="1:3">
      <c r="A6562" s="345" t="s">
        <v>3742</v>
      </c>
      <c r="B6562" s="332">
        <v>35.942929999999997</v>
      </c>
      <c r="C6562" t="s">
        <v>14365</v>
      </c>
    </row>
    <row r="6563" spans="1:3">
      <c r="A6563" s="345" t="s">
        <v>3743</v>
      </c>
      <c r="B6563" s="332">
        <v>35.942929999999997</v>
      </c>
      <c r="C6563" t="s">
        <v>14366</v>
      </c>
    </row>
    <row r="6564" spans="1:3">
      <c r="A6564" s="345" t="s">
        <v>3744</v>
      </c>
      <c r="B6564" s="332">
        <v>68.612470000000002</v>
      </c>
      <c r="C6564" t="s">
        <v>19985</v>
      </c>
    </row>
    <row r="6565" spans="1:3">
      <c r="A6565" s="345" t="s">
        <v>3745</v>
      </c>
      <c r="B6565" s="332">
        <v>33.591520000000003</v>
      </c>
      <c r="C6565" t="s">
        <v>19986</v>
      </c>
    </row>
    <row r="6566" spans="1:3">
      <c r="A6566" s="345" t="s">
        <v>3746</v>
      </c>
      <c r="B6566" s="332">
        <v>33.591520000000003</v>
      </c>
      <c r="C6566" t="s">
        <v>14367</v>
      </c>
    </row>
    <row r="6567" spans="1:3">
      <c r="A6567" s="345" t="s">
        <v>3747</v>
      </c>
      <c r="B6567" s="332">
        <v>68.612470000000002</v>
      </c>
      <c r="C6567" t="s">
        <v>14368</v>
      </c>
    </row>
    <row r="6568" spans="1:3">
      <c r="A6568" s="345" t="s">
        <v>3748</v>
      </c>
      <c r="B6568" s="332">
        <v>68.612470000000002</v>
      </c>
      <c r="C6568" t="s">
        <v>14369</v>
      </c>
    </row>
    <row r="6569" spans="1:3">
      <c r="A6569" s="345" t="s">
        <v>3749</v>
      </c>
      <c r="B6569" s="332">
        <v>13.811680000000001</v>
      </c>
      <c r="C6569" t="s">
        <v>14370</v>
      </c>
    </row>
    <row r="6570" spans="1:3">
      <c r="A6570" s="345" t="s">
        <v>3750</v>
      </c>
      <c r="B6570" s="332">
        <v>69.880110000000002</v>
      </c>
      <c r="C6570" t="s">
        <v>14371</v>
      </c>
    </row>
    <row r="6571" spans="1:3">
      <c r="A6571" s="345" t="s">
        <v>3751</v>
      </c>
      <c r="B6571" s="332">
        <v>18.242010000000001</v>
      </c>
      <c r="C6571" t="s">
        <v>14372</v>
      </c>
    </row>
    <row r="6572" spans="1:3">
      <c r="A6572" s="345" t="s">
        <v>3752</v>
      </c>
      <c r="B6572" s="332">
        <v>38.951949999999997</v>
      </c>
      <c r="C6572" t="s">
        <v>14373</v>
      </c>
    </row>
    <row r="6573" spans="1:3">
      <c r="A6573" s="345" t="s">
        <v>3753</v>
      </c>
      <c r="B6573" s="332">
        <v>38.951949999999997</v>
      </c>
      <c r="C6573" t="s">
        <v>14374</v>
      </c>
    </row>
    <row r="6574" spans="1:3">
      <c r="A6574" s="345" t="s">
        <v>3754</v>
      </c>
      <c r="B6574" s="332">
        <v>56.99823</v>
      </c>
      <c r="C6574" t="s">
        <v>14375</v>
      </c>
    </row>
    <row r="6575" spans="1:3">
      <c r="A6575" s="345" t="s">
        <v>19987</v>
      </c>
      <c r="B6575" s="332">
        <v>301.21535999999998</v>
      </c>
      <c r="C6575" t="s">
        <v>19988</v>
      </c>
    </row>
    <row r="6576" spans="1:3">
      <c r="A6576" s="345" t="s">
        <v>19989</v>
      </c>
      <c r="B6576" s="332">
        <v>336.32605999999998</v>
      </c>
      <c r="C6576" t="s">
        <v>19990</v>
      </c>
    </row>
    <row r="6577" spans="1:3">
      <c r="A6577" s="345" t="s">
        <v>19991</v>
      </c>
      <c r="B6577" s="332">
        <v>328.61086</v>
      </c>
      <c r="C6577" t="s">
        <v>19992</v>
      </c>
    </row>
    <row r="6578" spans="1:3">
      <c r="A6578" s="345" t="s">
        <v>19993</v>
      </c>
      <c r="B6578" s="332">
        <v>31.44896</v>
      </c>
      <c r="C6578" t="s">
        <v>19994</v>
      </c>
    </row>
    <row r="6579" spans="1:3">
      <c r="A6579" s="345" t="s">
        <v>3755</v>
      </c>
      <c r="B6579" s="332">
        <v>33.806550000000001</v>
      </c>
      <c r="C6579" t="s">
        <v>14376</v>
      </c>
    </row>
    <row r="6580" spans="1:3">
      <c r="A6580" s="345" t="s">
        <v>3756</v>
      </c>
      <c r="B6580" s="332">
        <v>31.01519</v>
      </c>
      <c r="C6580" t="s">
        <v>14377</v>
      </c>
    </row>
    <row r="6581" spans="1:3">
      <c r="A6581" s="345" t="s">
        <v>3757</v>
      </c>
      <c r="B6581" s="332">
        <v>33.806550000000001</v>
      </c>
      <c r="C6581" t="s">
        <v>14378</v>
      </c>
    </row>
    <row r="6582" spans="1:3">
      <c r="A6582" s="345" t="s">
        <v>3758</v>
      </c>
      <c r="B6582" s="332">
        <v>33.806550000000001</v>
      </c>
      <c r="C6582" t="s">
        <v>14379</v>
      </c>
    </row>
    <row r="6583" spans="1:3">
      <c r="A6583" s="345" t="s">
        <v>19995</v>
      </c>
      <c r="B6583" s="332">
        <v>0</v>
      </c>
      <c r="C6583" t="s">
        <v>19996</v>
      </c>
    </row>
    <row r="6584" spans="1:3">
      <c r="A6584" s="345" t="s">
        <v>3759</v>
      </c>
      <c r="B6584" s="332">
        <v>41.913879999999999</v>
      </c>
      <c r="C6584" t="s">
        <v>14380</v>
      </c>
    </row>
    <row r="6585" spans="1:3">
      <c r="A6585" s="345" t="s">
        <v>3760</v>
      </c>
      <c r="B6585" s="332">
        <v>24.927520000000001</v>
      </c>
      <c r="C6585" t="s">
        <v>14381</v>
      </c>
    </row>
    <row r="6586" spans="1:3">
      <c r="A6586" s="345" t="s">
        <v>3761</v>
      </c>
      <c r="B6586" s="332">
        <v>27.43619</v>
      </c>
      <c r="C6586" t="s">
        <v>14382</v>
      </c>
    </row>
    <row r="6587" spans="1:3">
      <c r="A6587" s="345" t="s">
        <v>3762</v>
      </c>
      <c r="B6587" s="332">
        <v>73.113079999999997</v>
      </c>
      <c r="C6587" t="s">
        <v>14383</v>
      </c>
    </row>
    <row r="6588" spans="1:3">
      <c r="A6588" s="345" t="s">
        <v>3763</v>
      </c>
      <c r="B6588" s="332">
        <v>34.906730000000003</v>
      </c>
      <c r="C6588" t="s">
        <v>14384</v>
      </c>
    </row>
    <row r="6589" spans="1:3">
      <c r="A6589" s="345" t="s">
        <v>3764</v>
      </c>
      <c r="B6589" s="332">
        <v>44.802480000000003</v>
      </c>
      <c r="C6589" t="s">
        <v>14385</v>
      </c>
    </row>
    <row r="6590" spans="1:3">
      <c r="A6590" s="345" t="s">
        <v>3765</v>
      </c>
      <c r="B6590" s="332">
        <v>22.37247</v>
      </c>
      <c r="C6590" t="s">
        <v>14386</v>
      </c>
    </row>
    <row r="6591" spans="1:3">
      <c r="A6591" s="345" t="s">
        <v>3766</v>
      </c>
      <c r="B6591" s="332">
        <v>22.37247</v>
      </c>
      <c r="C6591" t="s">
        <v>14387</v>
      </c>
    </row>
    <row r="6592" spans="1:3">
      <c r="A6592" s="345" t="s">
        <v>10035</v>
      </c>
      <c r="B6592" s="332">
        <v>115.59193</v>
      </c>
      <c r="C6592" t="s">
        <v>14388</v>
      </c>
    </row>
    <row r="6593" spans="1:3">
      <c r="A6593" s="345" t="s">
        <v>10036</v>
      </c>
      <c r="B6593" s="332">
        <v>115.59193</v>
      </c>
      <c r="C6593" t="s">
        <v>14389</v>
      </c>
    </row>
    <row r="6594" spans="1:3">
      <c r="A6594" s="345" t="s">
        <v>10037</v>
      </c>
      <c r="B6594" s="332">
        <v>115.59193</v>
      </c>
      <c r="C6594" t="s">
        <v>14390</v>
      </c>
    </row>
    <row r="6595" spans="1:3">
      <c r="A6595" s="345" t="s">
        <v>3767</v>
      </c>
      <c r="B6595" s="332">
        <v>0</v>
      </c>
      <c r="C6595" t="s">
        <v>19997</v>
      </c>
    </row>
    <row r="6596" spans="1:3">
      <c r="A6596" s="345" t="s">
        <v>19998</v>
      </c>
      <c r="B6596" s="332">
        <v>88.233599999999996</v>
      </c>
      <c r="C6596" t="s">
        <v>19999</v>
      </c>
    </row>
    <row r="6597" spans="1:3">
      <c r="A6597" s="345" t="s">
        <v>3768</v>
      </c>
      <c r="B6597" s="332">
        <v>106.63142999999999</v>
      </c>
      <c r="C6597" t="s">
        <v>6506</v>
      </c>
    </row>
    <row r="6598" spans="1:3">
      <c r="A6598" s="345" t="s">
        <v>3769</v>
      </c>
      <c r="B6598" s="332">
        <v>121.68102</v>
      </c>
      <c r="C6598" t="s">
        <v>14391</v>
      </c>
    </row>
    <row r="6599" spans="1:3">
      <c r="A6599" s="345" t="s">
        <v>3770</v>
      </c>
      <c r="B6599" s="332">
        <v>5.4795299999999996</v>
      </c>
      <c r="C6599" t="s">
        <v>14392</v>
      </c>
    </row>
    <row r="6600" spans="1:3">
      <c r="A6600" s="345" t="s">
        <v>3771</v>
      </c>
      <c r="B6600" s="332">
        <v>15.34296</v>
      </c>
      <c r="C6600" t="s">
        <v>14393</v>
      </c>
    </row>
    <row r="6601" spans="1:3">
      <c r="A6601" s="345" t="s">
        <v>3772</v>
      </c>
      <c r="B6601" s="332">
        <v>2.9133100000000001</v>
      </c>
      <c r="C6601" t="s">
        <v>14394</v>
      </c>
    </row>
    <row r="6602" spans="1:3">
      <c r="A6602" s="345" t="s">
        <v>3773</v>
      </c>
      <c r="B6602" s="332">
        <v>20.519400000000001</v>
      </c>
      <c r="C6602" t="s">
        <v>14395</v>
      </c>
    </row>
    <row r="6603" spans="1:3">
      <c r="A6603" s="345" t="s">
        <v>3774</v>
      </c>
      <c r="B6603" s="332">
        <v>20.316240000000001</v>
      </c>
      <c r="C6603" t="s">
        <v>14396</v>
      </c>
    </row>
    <row r="6604" spans="1:3">
      <c r="A6604" s="345" t="s">
        <v>3775</v>
      </c>
      <c r="B6604" s="332">
        <v>1276.4936</v>
      </c>
      <c r="C6604" t="s">
        <v>14397</v>
      </c>
    </row>
    <row r="6605" spans="1:3">
      <c r="A6605" s="345" t="s">
        <v>3776</v>
      </c>
      <c r="B6605" s="332">
        <v>1185.3155999999999</v>
      </c>
      <c r="C6605" t="s">
        <v>14398</v>
      </c>
    </row>
    <row r="6606" spans="1:3">
      <c r="A6606" s="345" t="s">
        <v>7227</v>
      </c>
      <c r="B6606" s="332">
        <v>0</v>
      </c>
      <c r="C6606" t="s">
        <v>14397</v>
      </c>
    </row>
    <row r="6607" spans="1:3">
      <c r="A6607" s="345" t="s">
        <v>6975</v>
      </c>
      <c r="B6607" s="332">
        <v>42.94876</v>
      </c>
      <c r="C6607" t="s">
        <v>14399</v>
      </c>
    </row>
    <row r="6608" spans="1:3">
      <c r="A6608" s="345" t="s">
        <v>9943</v>
      </c>
      <c r="B6608" s="332">
        <v>46.831099999999999</v>
      </c>
      <c r="C6608" t="s">
        <v>14400</v>
      </c>
    </row>
    <row r="6609" spans="1:3">
      <c r="A6609" s="345" t="s">
        <v>9944</v>
      </c>
      <c r="B6609" s="332">
        <v>50.280630000000002</v>
      </c>
      <c r="C6609" t="s">
        <v>14401</v>
      </c>
    </row>
    <row r="6610" spans="1:3">
      <c r="A6610" s="345" t="s">
        <v>6898</v>
      </c>
      <c r="B6610" s="332">
        <v>59.44726</v>
      </c>
      <c r="C6610" t="s">
        <v>14402</v>
      </c>
    </row>
    <row r="6611" spans="1:3">
      <c r="A6611" s="345" t="s">
        <v>9945</v>
      </c>
      <c r="B6611" s="332">
        <v>63.544690000000003</v>
      </c>
      <c r="C6611" t="s">
        <v>14403</v>
      </c>
    </row>
    <row r="6612" spans="1:3">
      <c r="A6612" s="345" t="s">
        <v>9719</v>
      </c>
      <c r="B6612" s="332">
        <v>143.53931</v>
      </c>
      <c r="C6612" t="s">
        <v>14404</v>
      </c>
    </row>
    <row r="6613" spans="1:3">
      <c r="A6613" s="345" t="s">
        <v>9720</v>
      </c>
      <c r="B6613" s="332">
        <v>143.53931</v>
      </c>
      <c r="C6613" t="s">
        <v>14405</v>
      </c>
    </row>
    <row r="6614" spans="1:3">
      <c r="A6614" s="345" t="s">
        <v>3777</v>
      </c>
      <c r="B6614" s="332">
        <v>58.696429999999999</v>
      </c>
      <c r="C6614" t="s">
        <v>14406</v>
      </c>
    </row>
    <row r="6615" spans="1:3">
      <c r="A6615" s="345" t="s">
        <v>3778</v>
      </c>
      <c r="B6615" s="332">
        <v>53.237819999999999</v>
      </c>
      <c r="C6615" t="s">
        <v>14407</v>
      </c>
    </row>
    <row r="6616" spans="1:3">
      <c r="A6616" s="345" t="s">
        <v>3779</v>
      </c>
      <c r="B6616" s="332">
        <v>99.444180000000003</v>
      </c>
      <c r="C6616" t="s">
        <v>14408</v>
      </c>
    </row>
    <row r="6617" spans="1:3">
      <c r="A6617" s="345" t="s">
        <v>3780</v>
      </c>
      <c r="B6617" s="332">
        <v>176.79308</v>
      </c>
      <c r="C6617" t="s">
        <v>14409</v>
      </c>
    </row>
    <row r="6618" spans="1:3">
      <c r="A6618" s="345" t="s">
        <v>20000</v>
      </c>
      <c r="B6618" s="332">
        <v>7.7133000000000003</v>
      </c>
      <c r="C6618" t="s">
        <v>20001</v>
      </c>
    </row>
    <row r="6619" spans="1:3">
      <c r="A6619" s="345" t="s">
        <v>3781</v>
      </c>
      <c r="B6619" s="332">
        <v>14.62707</v>
      </c>
      <c r="C6619" t="s">
        <v>14410</v>
      </c>
    </row>
    <row r="6620" spans="1:3">
      <c r="A6620" s="345" t="s">
        <v>3782</v>
      </c>
      <c r="B6620" s="332">
        <v>14.76736</v>
      </c>
      <c r="C6620" t="s">
        <v>14411</v>
      </c>
    </row>
    <row r="6621" spans="1:3">
      <c r="A6621" s="345" t="s">
        <v>3783</v>
      </c>
      <c r="B6621" s="332">
        <v>8.8821499999999993</v>
      </c>
      <c r="C6621" t="s">
        <v>14412</v>
      </c>
    </row>
    <row r="6622" spans="1:3">
      <c r="A6622" s="345" t="s">
        <v>3784</v>
      </c>
      <c r="B6622" s="332">
        <v>8.8393800000000002</v>
      </c>
      <c r="C6622" t="s">
        <v>14413</v>
      </c>
    </row>
    <row r="6623" spans="1:3">
      <c r="A6623" s="345" t="s">
        <v>3785</v>
      </c>
      <c r="B6623" s="332">
        <v>9.1901399999999995</v>
      </c>
      <c r="C6623" t="s">
        <v>14414</v>
      </c>
    </row>
    <row r="6624" spans="1:3">
      <c r="A6624" s="345" t="s">
        <v>3786</v>
      </c>
      <c r="B6624" s="332">
        <v>8.4886199999999992</v>
      </c>
      <c r="C6624" t="s">
        <v>14415</v>
      </c>
    </row>
    <row r="6625" spans="1:3">
      <c r="A6625" s="345" t="s">
        <v>3787</v>
      </c>
      <c r="B6625" s="332">
        <v>10.41784</v>
      </c>
      <c r="C6625" t="s">
        <v>14416</v>
      </c>
    </row>
    <row r="6626" spans="1:3">
      <c r="A6626" s="345" t="s">
        <v>3788</v>
      </c>
      <c r="B6626" s="332">
        <v>10.768599999999999</v>
      </c>
      <c r="C6626" t="s">
        <v>14417</v>
      </c>
    </row>
    <row r="6627" spans="1:3">
      <c r="A6627" s="345" t="s">
        <v>3789</v>
      </c>
      <c r="B6627" s="332">
        <v>8.4932599999999994</v>
      </c>
      <c r="C6627" t="s">
        <v>14418</v>
      </c>
    </row>
    <row r="6628" spans="1:3">
      <c r="A6628" s="345" t="s">
        <v>17788</v>
      </c>
      <c r="B6628" s="332">
        <v>47.27084</v>
      </c>
      <c r="C6628" t="s">
        <v>17789</v>
      </c>
    </row>
    <row r="6629" spans="1:3">
      <c r="A6629" s="345" t="s">
        <v>3790</v>
      </c>
      <c r="B6629" s="332">
        <v>15.75592</v>
      </c>
      <c r="C6629" t="s">
        <v>20002</v>
      </c>
    </row>
    <row r="6630" spans="1:3">
      <c r="A6630" s="345" t="s">
        <v>3791</v>
      </c>
      <c r="B6630" s="332">
        <v>17.769629999999999</v>
      </c>
      <c r="C6630" t="s">
        <v>14419</v>
      </c>
    </row>
    <row r="6631" spans="1:3">
      <c r="A6631" s="345" t="s">
        <v>3792</v>
      </c>
      <c r="B6631" s="332">
        <v>12.962479999999999</v>
      </c>
      <c r="C6631" t="s">
        <v>6503</v>
      </c>
    </row>
    <row r="6632" spans="1:3">
      <c r="A6632" s="345" t="s">
        <v>3793</v>
      </c>
      <c r="B6632" s="332">
        <v>15.75592</v>
      </c>
      <c r="C6632" t="s">
        <v>14420</v>
      </c>
    </row>
    <row r="6633" spans="1:3">
      <c r="A6633" s="345" t="s">
        <v>3794</v>
      </c>
      <c r="B6633" s="332">
        <v>15.75592</v>
      </c>
      <c r="C6633" t="s">
        <v>14421</v>
      </c>
    </row>
    <row r="6634" spans="1:3">
      <c r="A6634" s="345" t="s">
        <v>3795</v>
      </c>
      <c r="B6634" s="332">
        <v>3.0582099999999999</v>
      </c>
      <c r="C6634" t="s">
        <v>14422</v>
      </c>
    </row>
    <row r="6635" spans="1:3">
      <c r="A6635" s="345" t="s">
        <v>3796</v>
      </c>
      <c r="B6635" s="332">
        <v>3.1805400000000001</v>
      </c>
      <c r="C6635" t="s">
        <v>14423</v>
      </c>
    </row>
    <row r="6636" spans="1:3">
      <c r="A6636" s="345" t="s">
        <v>3797</v>
      </c>
      <c r="B6636" s="332">
        <v>44.601480000000002</v>
      </c>
      <c r="C6636" t="s">
        <v>14424</v>
      </c>
    </row>
    <row r="6637" spans="1:3">
      <c r="A6637" s="345" t="s">
        <v>3798</v>
      </c>
      <c r="B6637" s="332">
        <v>44.601480000000002</v>
      </c>
      <c r="C6637" t="s">
        <v>14425</v>
      </c>
    </row>
    <row r="6638" spans="1:3">
      <c r="A6638" s="345" t="s">
        <v>3799</v>
      </c>
      <c r="B6638" s="332">
        <v>52.288600000000002</v>
      </c>
      <c r="C6638" t="s">
        <v>20003</v>
      </c>
    </row>
    <row r="6639" spans="1:3">
      <c r="A6639" s="345" t="s">
        <v>3800</v>
      </c>
      <c r="B6639" s="332">
        <v>57.527549999999998</v>
      </c>
      <c r="C6639" t="s">
        <v>20004</v>
      </c>
    </row>
    <row r="6640" spans="1:3">
      <c r="A6640" s="345" t="s">
        <v>3801</v>
      </c>
      <c r="B6640" s="332">
        <v>12.03139</v>
      </c>
      <c r="C6640" t="s">
        <v>14426</v>
      </c>
    </row>
    <row r="6641" spans="1:3">
      <c r="A6641" s="345" t="s">
        <v>3802</v>
      </c>
      <c r="B6641" s="332">
        <v>48.116349999999997</v>
      </c>
      <c r="C6641" t="s">
        <v>14427</v>
      </c>
    </row>
    <row r="6642" spans="1:3">
      <c r="A6642" s="345" t="s">
        <v>3803</v>
      </c>
      <c r="B6642" s="332">
        <v>64.70138</v>
      </c>
      <c r="C6642" t="s">
        <v>14428</v>
      </c>
    </row>
    <row r="6643" spans="1:3">
      <c r="A6643" s="345" t="s">
        <v>3804</v>
      </c>
      <c r="B6643" s="332">
        <v>3.7277300000000002</v>
      </c>
      <c r="C6643" t="s">
        <v>14429</v>
      </c>
    </row>
    <row r="6644" spans="1:3">
      <c r="A6644" s="345" t="s">
        <v>3805</v>
      </c>
      <c r="B6644" s="332">
        <v>3.6162800000000002</v>
      </c>
      <c r="C6644" t="s">
        <v>14430</v>
      </c>
    </row>
    <row r="6645" spans="1:3">
      <c r="A6645" s="345" t="s">
        <v>3806</v>
      </c>
      <c r="B6645" s="332">
        <v>3.69224</v>
      </c>
      <c r="C6645" t="s">
        <v>14431</v>
      </c>
    </row>
    <row r="6646" spans="1:3">
      <c r="A6646" s="345" t="s">
        <v>3807</v>
      </c>
      <c r="B6646" s="332">
        <v>3.6960500000000001</v>
      </c>
      <c r="C6646" t="s">
        <v>14430</v>
      </c>
    </row>
    <row r="6647" spans="1:3">
      <c r="A6647" s="345" t="s">
        <v>3808</v>
      </c>
      <c r="B6647" s="332">
        <v>6.0096600000000002</v>
      </c>
      <c r="C6647" t="s">
        <v>6501</v>
      </c>
    </row>
    <row r="6648" spans="1:3">
      <c r="A6648" s="345" t="s">
        <v>3809</v>
      </c>
      <c r="B6648" s="332">
        <v>5.6417200000000003</v>
      </c>
      <c r="C6648" t="s">
        <v>14432</v>
      </c>
    </row>
    <row r="6649" spans="1:3">
      <c r="A6649" s="345" t="s">
        <v>3810</v>
      </c>
      <c r="B6649" s="332">
        <v>5.3044599999999997</v>
      </c>
      <c r="C6649" t="s">
        <v>14433</v>
      </c>
    </row>
    <row r="6650" spans="1:3">
      <c r="A6650" s="345" t="s">
        <v>9946</v>
      </c>
      <c r="B6650" s="332">
        <v>2.48881</v>
      </c>
      <c r="C6650" t="s">
        <v>14434</v>
      </c>
    </row>
    <row r="6651" spans="1:3">
      <c r="A6651" s="345" t="s">
        <v>9532</v>
      </c>
      <c r="B6651" s="332">
        <v>37.693379999999998</v>
      </c>
      <c r="C6651" t="s">
        <v>14435</v>
      </c>
    </row>
    <row r="6652" spans="1:3">
      <c r="A6652" s="345" t="s">
        <v>3811</v>
      </c>
      <c r="B6652" s="332">
        <v>6.0389400000000002</v>
      </c>
      <c r="C6652" t="s">
        <v>6502</v>
      </c>
    </row>
    <row r="6653" spans="1:3">
      <c r="A6653" s="345" t="s">
        <v>3812</v>
      </c>
      <c r="B6653" s="332">
        <v>6.9465300000000001</v>
      </c>
      <c r="C6653" t="s">
        <v>20005</v>
      </c>
    </row>
    <row r="6654" spans="1:3">
      <c r="A6654" s="345" t="s">
        <v>3813</v>
      </c>
      <c r="B6654" s="332">
        <v>20.593630000000001</v>
      </c>
      <c r="C6654" t="s">
        <v>14436</v>
      </c>
    </row>
    <row r="6655" spans="1:3">
      <c r="A6655" s="345" t="s">
        <v>3814</v>
      </c>
      <c r="B6655" s="332">
        <v>25.579339999999998</v>
      </c>
      <c r="C6655" t="s">
        <v>14436</v>
      </c>
    </row>
    <row r="6656" spans="1:3">
      <c r="A6656" s="345" t="s">
        <v>3815</v>
      </c>
      <c r="B6656" s="332">
        <v>33.68685</v>
      </c>
      <c r="C6656" t="s">
        <v>14437</v>
      </c>
    </row>
    <row r="6657" spans="1:3">
      <c r="A6657" s="345" t="s">
        <v>17790</v>
      </c>
      <c r="B6657" s="332">
        <v>5.0834799999999998</v>
      </c>
      <c r="C6657" t="s">
        <v>17791</v>
      </c>
    </row>
    <row r="6658" spans="1:3">
      <c r="A6658" s="345" t="s">
        <v>17792</v>
      </c>
      <c r="B6658" s="332">
        <v>5.9399499999999996</v>
      </c>
      <c r="C6658" t="s">
        <v>17793</v>
      </c>
    </row>
    <row r="6659" spans="1:3">
      <c r="A6659" s="345" t="s">
        <v>17518</v>
      </c>
      <c r="B6659" s="332">
        <v>7.3392799999999996</v>
      </c>
      <c r="C6659" t="s">
        <v>17519</v>
      </c>
    </row>
    <row r="6660" spans="1:3">
      <c r="A6660" s="345" t="s">
        <v>17794</v>
      </c>
      <c r="B6660" s="332">
        <v>7.1831800000000001</v>
      </c>
      <c r="C6660" t="s">
        <v>17795</v>
      </c>
    </row>
    <row r="6661" spans="1:3">
      <c r="A6661" s="345" t="s">
        <v>17796</v>
      </c>
      <c r="B6661" s="332">
        <v>11.7141</v>
      </c>
      <c r="C6661" t="s">
        <v>17797</v>
      </c>
    </row>
    <row r="6662" spans="1:3">
      <c r="A6662" s="345" t="s">
        <v>9533</v>
      </c>
      <c r="B6662" s="332">
        <v>9.4384200000000007</v>
      </c>
      <c r="C6662" t="s">
        <v>14438</v>
      </c>
    </row>
    <row r="6663" spans="1:3">
      <c r="A6663" s="345" t="s">
        <v>9534</v>
      </c>
      <c r="B6663" s="332">
        <v>9.4384200000000007</v>
      </c>
      <c r="C6663" t="s">
        <v>14439</v>
      </c>
    </row>
    <row r="6664" spans="1:3">
      <c r="A6664" s="345" t="s">
        <v>9535</v>
      </c>
      <c r="B6664" s="332">
        <v>9.4384200000000007</v>
      </c>
      <c r="C6664" t="s">
        <v>14440</v>
      </c>
    </row>
    <row r="6665" spans="1:3">
      <c r="A6665" s="345" t="s">
        <v>17337</v>
      </c>
      <c r="B6665" s="332">
        <v>8.9889700000000001</v>
      </c>
      <c r="C6665" t="s">
        <v>17338</v>
      </c>
    </row>
    <row r="6666" spans="1:3">
      <c r="A6666" s="345" t="s">
        <v>9536</v>
      </c>
      <c r="B6666" s="332">
        <v>7.6552699999999998</v>
      </c>
      <c r="C6666" t="s">
        <v>14441</v>
      </c>
    </row>
    <row r="6667" spans="1:3">
      <c r="A6667" s="345" t="s">
        <v>9947</v>
      </c>
      <c r="B6667" s="332">
        <v>8.2569599999999994</v>
      </c>
      <c r="C6667" t="s">
        <v>14442</v>
      </c>
    </row>
    <row r="6668" spans="1:3">
      <c r="A6668" s="345" t="s">
        <v>3816</v>
      </c>
      <c r="B6668" s="332">
        <v>31.416219999999999</v>
      </c>
      <c r="C6668" t="s">
        <v>14443</v>
      </c>
    </row>
    <row r="6669" spans="1:3">
      <c r="A6669" s="345" t="s">
        <v>3817</v>
      </c>
      <c r="B6669" s="332">
        <v>36.136920000000003</v>
      </c>
      <c r="C6669" t="s">
        <v>14444</v>
      </c>
    </row>
    <row r="6670" spans="1:3">
      <c r="A6670" s="345" t="s">
        <v>3818</v>
      </c>
      <c r="B6670" s="332">
        <v>20.704840000000001</v>
      </c>
      <c r="C6670" t="s">
        <v>14445</v>
      </c>
    </row>
    <row r="6671" spans="1:3">
      <c r="A6671" s="345" t="s">
        <v>3819</v>
      </c>
      <c r="B6671" s="332">
        <v>32.469549999999998</v>
      </c>
      <c r="C6671" t="s">
        <v>14446</v>
      </c>
    </row>
    <row r="6672" spans="1:3">
      <c r="A6672" s="345" t="s">
        <v>17798</v>
      </c>
      <c r="B6672" s="332">
        <v>43.043799999999997</v>
      </c>
      <c r="C6672" t="s">
        <v>17799</v>
      </c>
    </row>
    <row r="6673" spans="1:3">
      <c r="A6673" s="345" t="s">
        <v>9537</v>
      </c>
      <c r="B6673" s="332">
        <v>30.919840000000001</v>
      </c>
      <c r="C6673" t="s">
        <v>14447</v>
      </c>
    </row>
    <row r="6674" spans="1:3">
      <c r="A6674" s="345" t="s">
        <v>9948</v>
      </c>
      <c r="B6674" s="332">
        <v>34.380580000000002</v>
      </c>
      <c r="C6674" t="s">
        <v>14448</v>
      </c>
    </row>
    <row r="6675" spans="1:3">
      <c r="A6675" s="345" t="s">
        <v>9949</v>
      </c>
      <c r="B6675" s="332">
        <v>34.380580000000002</v>
      </c>
      <c r="C6675" t="s">
        <v>14449</v>
      </c>
    </row>
    <row r="6676" spans="1:3">
      <c r="A6676" s="345" t="s">
        <v>3820</v>
      </c>
      <c r="B6676" s="332">
        <v>45.95646</v>
      </c>
      <c r="C6676" t="s">
        <v>14450</v>
      </c>
    </row>
    <row r="6677" spans="1:3">
      <c r="A6677" s="345" t="s">
        <v>3821</v>
      </c>
      <c r="B6677" s="332">
        <v>50.075130000000001</v>
      </c>
      <c r="C6677" t="s">
        <v>20006</v>
      </c>
    </row>
    <row r="6678" spans="1:3">
      <c r="A6678" s="345" t="s">
        <v>3822</v>
      </c>
      <c r="B6678" s="332">
        <v>10.17963</v>
      </c>
      <c r="C6678" t="s">
        <v>6497</v>
      </c>
    </row>
    <row r="6679" spans="1:3">
      <c r="A6679" s="345" t="s">
        <v>3823</v>
      </c>
      <c r="B6679" s="332">
        <v>10.639559999999999</v>
      </c>
      <c r="C6679" t="s">
        <v>6496</v>
      </c>
    </row>
    <row r="6680" spans="1:3">
      <c r="A6680" s="345" t="s">
        <v>3824</v>
      </c>
      <c r="B6680" s="332">
        <v>9.8730200000000004</v>
      </c>
      <c r="C6680" t="s">
        <v>6498</v>
      </c>
    </row>
    <row r="6681" spans="1:3">
      <c r="A6681" s="345" t="s">
        <v>3825</v>
      </c>
      <c r="B6681" s="332">
        <v>11.559419999999999</v>
      </c>
      <c r="C6681" t="s">
        <v>6662</v>
      </c>
    </row>
    <row r="6682" spans="1:3">
      <c r="A6682" s="345" t="s">
        <v>6499</v>
      </c>
      <c r="B6682" s="332">
        <v>12.019349999999999</v>
      </c>
      <c r="C6682" t="s">
        <v>6661</v>
      </c>
    </row>
    <row r="6683" spans="1:3">
      <c r="A6683" s="345" t="s">
        <v>3826</v>
      </c>
      <c r="B6683" s="332">
        <v>11.25281</v>
      </c>
      <c r="C6683" t="s">
        <v>6500</v>
      </c>
    </row>
    <row r="6684" spans="1:3">
      <c r="A6684" s="345" t="s">
        <v>3827</v>
      </c>
      <c r="B6684" s="332">
        <v>37.236910000000002</v>
      </c>
      <c r="C6684" t="s">
        <v>14451</v>
      </c>
    </row>
    <row r="6685" spans="1:3">
      <c r="A6685" s="345" t="s">
        <v>3828</v>
      </c>
      <c r="B6685" s="332">
        <v>33.886310000000002</v>
      </c>
      <c r="C6685" t="s">
        <v>14452</v>
      </c>
    </row>
    <row r="6686" spans="1:3">
      <c r="A6686" s="345" t="s">
        <v>3829</v>
      </c>
      <c r="B6686" s="332">
        <v>33.886310000000002</v>
      </c>
      <c r="C6686" t="s">
        <v>20007</v>
      </c>
    </row>
    <row r="6687" spans="1:3">
      <c r="A6687" s="345" t="s">
        <v>3830</v>
      </c>
      <c r="B6687" s="332">
        <v>9.8303100000000008</v>
      </c>
      <c r="C6687" t="s">
        <v>14453</v>
      </c>
    </row>
    <row r="6688" spans="1:3">
      <c r="A6688" s="345" t="s">
        <v>3831</v>
      </c>
      <c r="B6688" s="332">
        <v>15.39875</v>
      </c>
      <c r="C6688" t="s">
        <v>14454</v>
      </c>
    </row>
    <row r="6689" spans="1:3">
      <c r="A6689" s="345" t="s">
        <v>3832</v>
      </c>
      <c r="B6689" s="332">
        <v>12.962479999999999</v>
      </c>
      <c r="C6689" t="s">
        <v>14455</v>
      </c>
    </row>
    <row r="6690" spans="1:3">
      <c r="A6690" s="345" t="s">
        <v>3833</v>
      </c>
      <c r="B6690" s="332">
        <v>13.087120000000001</v>
      </c>
      <c r="C6690" t="s">
        <v>6663</v>
      </c>
    </row>
    <row r="6691" spans="1:3">
      <c r="A6691" s="345" t="s">
        <v>3834</v>
      </c>
      <c r="B6691" s="332">
        <v>12.962479999999999</v>
      </c>
      <c r="C6691" t="s">
        <v>14456</v>
      </c>
    </row>
    <row r="6692" spans="1:3">
      <c r="A6692" s="345" t="s">
        <v>3835</v>
      </c>
      <c r="B6692" s="332">
        <v>12.962479999999999</v>
      </c>
      <c r="C6692" t="s">
        <v>14457</v>
      </c>
    </row>
    <row r="6693" spans="1:3">
      <c r="A6693" s="345" t="s">
        <v>3836</v>
      </c>
      <c r="B6693" s="332">
        <v>12.962479999999999</v>
      </c>
      <c r="C6693" t="s">
        <v>14458</v>
      </c>
    </row>
    <row r="6694" spans="1:3">
      <c r="A6694" s="345" t="s">
        <v>3837</v>
      </c>
      <c r="B6694" s="332">
        <v>3.92394</v>
      </c>
      <c r="C6694" t="s">
        <v>14459</v>
      </c>
    </row>
    <row r="6695" spans="1:3">
      <c r="A6695" s="345" t="s">
        <v>3838</v>
      </c>
      <c r="B6695" s="332">
        <v>3.9616699999999998</v>
      </c>
      <c r="C6695" t="s">
        <v>14460</v>
      </c>
    </row>
    <row r="6696" spans="1:3">
      <c r="A6696" s="345" t="s">
        <v>3839</v>
      </c>
      <c r="B6696" s="332">
        <v>3.92394</v>
      </c>
      <c r="C6696" t="s">
        <v>6657</v>
      </c>
    </row>
    <row r="6697" spans="1:3">
      <c r="A6697" s="345" t="s">
        <v>3840</v>
      </c>
      <c r="B6697" s="332">
        <v>3.92394</v>
      </c>
      <c r="C6697" t="s">
        <v>14461</v>
      </c>
    </row>
    <row r="6698" spans="1:3">
      <c r="A6698" s="345" t="s">
        <v>3841</v>
      </c>
      <c r="B6698" s="332">
        <v>36.479970000000002</v>
      </c>
      <c r="C6698" t="s">
        <v>14462</v>
      </c>
    </row>
    <row r="6699" spans="1:3">
      <c r="A6699" s="345" t="s">
        <v>3842</v>
      </c>
      <c r="B6699" s="332">
        <v>29.815349999999999</v>
      </c>
      <c r="C6699" t="s">
        <v>14463</v>
      </c>
    </row>
    <row r="6700" spans="1:3">
      <c r="A6700" s="345" t="s">
        <v>3843</v>
      </c>
      <c r="B6700" s="332">
        <v>89.095299999999995</v>
      </c>
      <c r="C6700" t="s">
        <v>14464</v>
      </c>
    </row>
    <row r="6701" spans="1:3">
      <c r="A6701" s="345" t="s">
        <v>3844</v>
      </c>
      <c r="B6701" s="332">
        <v>58.578380000000003</v>
      </c>
      <c r="C6701" t="s">
        <v>14465</v>
      </c>
    </row>
    <row r="6702" spans="1:3">
      <c r="A6702" s="345" t="s">
        <v>3845</v>
      </c>
      <c r="B6702" s="332">
        <v>58.578380000000003</v>
      </c>
      <c r="C6702" t="s">
        <v>14466</v>
      </c>
    </row>
    <row r="6703" spans="1:3">
      <c r="A6703" s="345" t="s">
        <v>3846</v>
      </c>
      <c r="B6703" s="332">
        <v>63.138390000000001</v>
      </c>
      <c r="C6703" t="s">
        <v>14467</v>
      </c>
    </row>
    <row r="6704" spans="1:3">
      <c r="A6704" s="345" t="s">
        <v>3847</v>
      </c>
      <c r="B6704" s="332">
        <v>24.416820000000001</v>
      </c>
      <c r="C6704" t="s">
        <v>14468</v>
      </c>
    </row>
    <row r="6705" spans="1:3">
      <c r="A6705" s="345" t="s">
        <v>3848</v>
      </c>
      <c r="B6705" s="332">
        <v>13.855359999999999</v>
      </c>
      <c r="C6705" t="s">
        <v>14469</v>
      </c>
    </row>
    <row r="6706" spans="1:3">
      <c r="A6706" s="345" t="s">
        <v>20008</v>
      </c>
      <c r="B6706" s="332">
        <v>10.271940000000001</v>
      </c>
      <c r="C6706" t="s">
        <v>20009</v>
      </c>
    </row>
    <row r="6707" spans="1:3">
      <c r="A6707" s="345" t="s">
        <v>3849</v>
      </c>
      <c r="B6707" s="332">
        <v>7.4363000000000001</v>
      </c>
      <c r="C6707" t="s">
        <v>14470</v>
      </c>
    </row>
    <row r="6708" spans="1:3">
      <c r="A6708" s="345" t="s">
        <v>3850</v>
      </c>
      <c r="B6708" s="332">
        <v>5.6473800000000001</v>
      </c>
      <c r="C6708" t="s">
        <v>20010</v>
      </c>
    </row>
    <row r="6709" spans="1:3">
      <c r="A6709" s="345" t="s">
        <v>3851</v>
      </c>
      <c r="B6709" s="332">
        <v>4.3495299999999997</v>
      </c>
      <c r="C6709" t="s">
        <v>20011</v>
      </c>
    </row>
    <row r="6710" spans="1:3">
      <c r="A6710" s="345" t="s">
        <v>3852</v>
      </c>
      <c r="B6710" s="332">
        <v>3.3673600000000001</v>
      </c>
      <c r="C6710" t="s">
        <v>20012</v>
      </c>
    </row>
    <row r="6711" spans="1:3">
      <c r="A6711" s="345" t="s">
        <v>3853</v>
      </c>
      <c r="B6711" s="332">
        <v>5.0288199999999996</v>
      </c>
      <c r="C6711" t="s">
        <v>6659</v>
      </c>
    </row>
    <row r="6712" spans="1:3">
      <c r="A6712" s="345" t="s">
        <v>3854</v>
      </c>
      <c r="B6712" s="332">
        <v>4.3120900000000004</v>
      </c>
      <c r="C6712" t="s">
        <v>6495</v>
      </c>
    </row>
    <row r="6713" spans="1:3">
      <c r="A6713" s="345" t="s">
        <v>3855</v>
      </c>
      <c r="B6713" s="332">
        <v>3.9553600000000002</v>
      </c>
      <c r="C6713" t="s">
        <v>6658</v>
      </c>
    </row>
    <row r="6714" spans="1:3">
      <c r="A6714" s="345" t="s">
        <v>3856</v>
      </c>
      <c r="B6714" s="332">
        <v>5.4884199999999996</v>
      </c>
      <c r="C6714" t="s">
        <v>6660</v>
      </c>
    </row>
    <row r="6715" spans="1:3">
      <c r="A6715" s="345" t="s">
        <v>3857</v>
      </c>
      <c r="B6715" s="332">
        <v>105.43518</v>
      </c>
      <c r="C6715" t="s">
        <v>14471</v>
      </c>
    </row>
    <row r="6716" spans="1:3">
      <c r="A6716" s="345" t="s">
        <v>3858</v>
      </c>
      <c r="B6716" s="332">
        <v>17.187670000000001</v>
      </c>
      <c r="C6716" t="s">
        <v>14472</v>
      </c>
    </row>
    <row r="6717" spans="1:3">
      <c r="A6717" s="345" t="s">
        <v>3859</v>
      </c>
      <c r="B6717" s="332">
        <v>32.27073</v>
      </c>
      <c r="C6717" t="s">
        <v>20013</v>
      </c>
    </row>
    <row r="6718" spans="1:3">
      <c r="A6718" s="345" t="s">
        <v>3860</v>
      </c>
      <c r="B6718" s="332">
        <v>78.572230000000005</v>
      </c>
      <c r="C6718" t="s">
        <v>20014</v>
      </c>
    </row>
    <row r="6719" spans="1:3">
      <c r="A6719" s="345" t="s">
        <v>20015</v>
      </c>
      <c r="B6719" s="332">
        <v>46.983719999999998</v>
      </c>
      <c r="C6719" t="s">
        <v>20016</v>
      </c>
    </row>
    <row r="6720" spans="1:3">
      <c r="A6720" s="345" t="s">
        <v>3861</v>
      </c>
      <c r="B6720" s="332">
        <v>376.97232000000002</v>
      </c>
      <c r="C6720" t="s">
        <v>14473</v>
      </c>
    </row>
    <row r="6721" spans="1:3">
      <c r="A6721" s="345" t="s">
        <v>3862</v>
      </c>
      <c r="B6721" s="332">
        <v>411.70988999999997</v>
      </c>
      <c r="C6721" t="s">
        <v>14474</v>
      </c>
    </row>
    <row r="6722" spans="1:3">
      <c r="A6722" s="345" t="s">
        <v>20017</v>
      </c>
      <c r="B6722" s="332">
        <v>31.771740000000001</v>
      </c>
      <c r="C6722" t="s">
        <v>20018</v>
      </c>
    </row>
    <row r="6723" spans="1:3">
      <c r="A6723" s="345" t="s">
        <v>3863</v>
      </c>
      <c r="B6723" s="332">
        <v>15.88292</v>
      </c>
      <c r="C6723" t="s">
        <v>14475</v>
      </c>
    </row>
    <row r="6724" spans="1:3">
      <c r="A6724" s="345" t="s">
        <v>3864</v>
      </c>
      <c r="B6724" s="332">
        <v>14.24197</v>
      </c>
      <c r="C6724" t="s">
        <v>14476</v>
      </c>
    </row>
    <row r="6725" spans="1:3">
      <c r="A6725" s="345" t="s">
        <v>3865</v>
      </c>
      <c r="B6725" s="332">
        <v>17.837589999999999</v>
      </c>
      <c r="C6725" t="s">
        <v>14477</v>
      </c>
    </row>
    <row r="6726" spans="1:3">
      <c r="A6726" s="345" t="s">
        <v>3866</v>
      </c>
      <c r="B6726" s="332">
        <v>7.5438200000000002</v>
      </c>
      <c r="C6726" t="s">
        <v>14478</v>
      </c>
    </row>
    <row r="6727" spans="1:3">
      <c r="A6727" s="345" t="s">
        <v>20019</v>
      </c>
      <c r="B6727" s="332">
        <v>47.770899999999997</v>
      </c>
      <c r="C6727" t="s">
        <v>20020</v>
      </c>
    </row>
    <row r="6728" spans="1:3">
      <c r="A6728" s="345" t="s">
        <v>20021</v>
      </c>
      <c r="B6728" s="332">
        <v>55.631990000000002</v>
      </c>
      <c r="C6728" t="s">
        <v>20022</v>
      </c>
    </row>
    <row r="6729" spans="1:3">
      <c r="A6729" s="345" t="s">
        <v>17800</v>
      </c>
      <c r="B6729" s="332">
        <v>3.7849900000000001</v>
      </c>
      <c r="C6729" t="s">
        <v>17801</v>
      </c>
    </row>
    <row r="6730" spans="1:3">
      <c r="A6730" s="345" t="s">
        <v>17520</v>
      </c>
      <c r="B6730" s="332">
        <v>5.8018000000000001</v>
      </c>
      <c r="C6730" t="s">
        <v>17521</v>
      </c>
    </row>
    <row r="6731" spans="1:3">
      <c r="A6731" s="345" t="s">
        <v>17802</v>
      </c>
      <c r="B6731" s="332">
        <v>5.6912900000000004</v>
      </c>
      <c r="C6731" t="s">
        <v>17803</v>
      </c>
    </row>
    <row r="6732" spans="1:3">
      <c r="A6732" s="345" t="s">
        <v>3867</v>
      </c>
      <c r="B6732" s="332">
        <v>14.247479999999999</v>
      </c>
      <c r="C6732" t="s">
        <v>14479</v>
      </c>
    </row>
    <row r="6733" spans="1:3">
      <c r="A6733" s="345" t="s">
        <v>3868</v>
      </c>
      <c r="B6733" s="332">
        <v>14.247479999999999</v>
      </c>
      <c r="C6733" t="s">
        <v>14480</v>
      </c>
    </row>
    <row r="6734" spans="1:3">
      <c r="A6734" s="345" t="s">
        <v>3869</v>
      </c>
      <c r="B6734" s="332">
        <v>14.247479999999999</v>
      </c>
      <c r="C6734" t="s">
        <v>14481</v>
      </c>
    </row>
    <row r="6735" spans="1:3">
      <c r="A6735" s="345" t="s">
        <v>3870</v>
      </c>
      <c r="B6735" s="332">
        <v>14.247479999999999</v>
      </c>
      <c r="C6735" t="s">
        <v>14482</v>
      </c>
    </row>
    <row r="6736" spans="1:3">
      <c r="A6736" s="345" t="s">
        <v>3871</v>
      </c>
      <c r="B6736" s="332">
        <v>21.960629999999998</v>
      </c>
      <c r="C6736" t="s">
        <v>14483</v>
      </c>
    </row>
    <row r="6737" spans="1:3">
      <c r="A6737" s="345" t="s">
        <v>3872</v>
      </c>
      <c r="B6737" s="332">
        <v>14.247479999999999</v>
      </c>
      <c r="C6737" t="s">
        <v>14479</v>
      </c>
    </row>
    <row r="6738" spans="1:3">
      <c r="A6738" s="345" t="s">
        <v>3873</v>
      </c>
      <c r="B6738" s="332">
        <v>27.959409999999998</v>
      </c>
      <c r="C6738" t="s">
        <v>14484</v>
      </c>
    </row>
    <row r="6739" spans="1:3">
      <c r="A6739" s="345" t="s">
        <v>3874</v>
      </c>
      <c r="B6739" s="332">
        <v>14.247479999999999</v>
      </c>
      <c r="C6739" t="s">
        <v>14485</v>
      </c>
    </row>
    <row r="6740" spans="1:3">
      <c r="A6740" s="345" t="s">
        <v>20023</v>
      </c>
      <c r="B6740" s="332">
        <v>14.14533</v>
      </c>
      <c r="C6740" t="s">
        <v>20024</v>
      </c>
    </row>
    <row r="6741" spans="1:3">
      <c r="A6741" s="345" t="s">
        <v>17339</v>
      </c>
      <c r="B6741" s="332">
        <v>8.9304100000000002</v>
      </c>
      <c r="C6741" t="s">
        <v>17340</v>
      </c>
    </row>
    <row r="6742" spans="1:3">
      <c r="A6742" s="345" t="s">
        <v>9777</v>
      </c>
      <c r="B6742" s="332">
        <v>8.9304100000000002</v>
      </c>
      <c r="C6742" t="s">
        <v>14486</v>
      </c>
    </row>
    <row r="6743" spans="1:3">
      <c r="A6743" s="345" t="s">
        <v>8632</v>
      </c>
      <c r="B6743" s="332">
        <v>9.3769299999999998</v>
      </c>
      <c r="C6743" t="s">
        <v>14487</v>
      </c>
    </row>
    <row r="6744" spans="1:3">
      <c r="A6744" s="345" t="s">
        <v>8633</v>
      </c>
      <c r="B6744" s="332">
        <v>10.05331</v>
      </c>
      <c r="C6744" t="s">
        <v>14488</v>
      </c>
    </row>
    <row r="6745" spans="1:3">
      <c r="A6745" s="345" t="s">
        <v>3875</v>
      </c>
      <c r="B6745" s="332">
        <v>34.02084</v>
      </c>
      <c r="C6745" t="s">
        <v>14489</v>
      </c>
    </row>
    <row r="6746" spans="1:3">
      <c r="A6746" s="345" t="s">
        <v>3876</v>
      </c>
      <c r="B6746" s="332">
        <v>19.37078</v>
      </c>
      <c r="C6746" t="s">
        <v>14490</v>
      </c>
    </row>
    <row r="6747" spans="1:3">
      <c r="A6747" s="345" t="s">
        <v>3877</v>
      </c>
      <c r="B6747" s="332">
        <v>25.230699999999999</v>
      </c>
      <c r="C6747" t="s">
        <v>14491</v>
      </c>
    </row>
    <row r="6748" spans="1:3">
      <c r="A6748" s="345" t="s">
        <v>9538</v>
      </c>
      <c r="B6748" s="332">
        <v>14.15945</v>
      </c>
      <c r="C6748" t="s">
        <v>14492</v>
      </c>
    </row>
    <row r="6749" spans="1:3">
      <c r="A6749" s="345" t="s">
        <v>3878</v>
      </c>
      <c r="B6749" s="332">
        <v>33.04401</v>
      </c>
      <c r="C6749" t="s">
        <v>14493</v>
      </c>
    </row>
    <row r="6750" spans="1:3">
      <c r="A6750" s="345" t="s">
        <v>3879</v>
      </c>
      <c r="B6750" s="332">
        <v>165.24073000000001</v>
      </c>
      <c r="C6750" t="s">
        <v>14494</v>
      </c>
    </row>
    <row r="6751" spans="1:3">
      <c r="A6751" s="345" t="s">
        <v>3880</v>
      </c>
      <c r="B6751" s="332">
        <v>89.154420000000002</v>
      </c>
      <c r="C6751" t="s">
        <v>14495</v>
      </c>
    </row>
    <row r="6752" spans="1:3">
      <c r="A6752" s="345" t="s">
        <v>20025</v>
      </c>
      <c r="B6752" s="332">
        <v>31.771740000000001</v>
      </c>
      <c r="C6752" t="s">
        <v>20026</v>
      </c>
    </row>
    <row r="6753" spans="1:3">
      <c r="A6753" s="345" t="s">
        <v>3881</v>
      </c>
      <c r="B6753" s="332">
        <v>32.082599999999999</v>
      </c>
      <c r="C6753" t="s">
        <v>14496</v>
      </c>
    </row>
    <row r="6754" spans="1:3">
      <c r="A6754" s="345" t="s">
        <v>7822</v>
      </c>
      <c r="B6754" s="332">
        <v>42.654539999999997</v>
      </c>
      <c r="C6754" t="s">
        <v>14497</v>
      </c>
    </row>
    <row r="6755" spans="1:3">
      <c r="A6755" s="345" t="s">
        <v>20027</v>
      </c>
      <c r="B6755" s="332">
        <v>6.9895199999999997</v>
      </c>
      <c r="C6755" t="s">
        <v>20028</v>
      </c>
    </row>
    <row r="6756" spans="1:3">
      <c r="A6756" s="345" t="s">
        <v>3882</v>
      </c>
      <c r="B6756" s="332">
        <v>7.3633100000000002</v>
      </c>
      <c r="C6756" t="s">
        <v>14498</v>
      </c>
    </row>
    <row r="6757" spans="1:3">
      <c r="A6757" s="345" t="s">
        <v>20029</v>
      </c>
      <c r="B6757" s="332">
        <v>0</v>
      </c>
      <c r="C6757" t="s">
        <v>20030</v>
      </c>
    </row>
    <row r="6758" spans="1:3">
      <c r="A6758" s="345" t="s">
        <v>3883</v>
      </c>
      <c r="B6758" s="332">
        <v>67.244879999999995</v>
      </c>
      <c r="C6758" t="s">
        <v>14499</v>
      </c>
    </row>
    <row r="6759" spans="1:3">
      <c r="A6759" s="345" t="s">
        <v>3884</v>
      </c>
      <c r="B6759" s="332">
        <v>78.730059999999995</v>
      </c>
      <c r="C6759" t="s">
        <v>14500</v>
      </c>
    </row>
    <row r="6760" spans="1:3">
      <c r="A6760" s="345" t="s">
        <v>3885</v>
      </c>
      <c r="B6760" s="332">
        <v>13.836169999999999</v>
      </c>
      <c r="C6760" t="s">
        <v>14501</v>
      </c>
    </row>
    <row r="6761" spans="1:3">
      <c r="A6761" s="345" t="s">
        <v>3886</v>
      </c>
      <c r="B6761" s="332">
        <v>0.31745000000000001</v>
      </c>
      <c r="C6761" t="s">
        <v>14502</v>
      </c>
    </row>
    <row r="6762" spans="1:3">
      <c r="A6762" s="345" t="s">
        <v>3887</v>
      </c>
      <c r="B6762" s="332">
        <v>0.3483</v>
      </c>
      <c r="C6762" t="s">
        <v>14503</v>
      </c>
    </row>
    <row r="6763" spans="1:3">
      <c r="A6763" s="345" t="s">
        <v>3888</v>
      </c>
      <c r="B6763" s="332">
        <v>0.31441999999999998</v>
      </c>
      <c r="C6763" t="s">
        <v>14504</v>
      </c>
    </row>
    <row r="6764" spans="1:3">
      <c r="A6764" s="345" t="s">
        <v>3889</v>
      </c>
      <c r="B6764" s="332">
        <v>0.31441999999999998</v>
      </c>
      <c r="C6764" t="s">
        <v>14505</v>
      </c>
    </row>
    <row r="6765" spans="1:3">
      <c r="A6765" s="345" t="s">
        <v>3890</v>
      </c>
      <c r="B6765" s="332">
        <v>4.8248300000000004</v>
      </c>
      <c r="C6765" t="s">
        <v>14506</v>
      </c>
    </row>
    <row r="6766" spans="1:3">
      <c r="A6766" s="345" t="s">
        <v>3891</v>
      </c>
      <c r="B6766" s="332">
        <v>3.8713000000000002</v>
      </c>
      <c r="C6766" t="s">
        <v>14507</v>
      </c>
    </row>
    <row r="6767" spans="1:3">
      <c r="A6767" s="345" t="s">
        <v>3892</v>
      </c>
      <c r="B6767" s="332">
        <v>4.9695900000000002</v>
      </c>
      <c r="C6767" t="s">
        <v>14508</v>
      </c>
    </row>
    <row r="6768" spans="1:3">
      <c r="A6768" s="345" t="s">
        <v>3893</v>
      </c>
      <c r="B6768" s="332">
        <v>4.8248300000000004</v>
      </c>
      <c r="C6768" t="s">
        <v>14509</v>
      </c>
    </row>
    <row r="6769" spans="1:3">
      <c r="A6769" s="345" t="s">
        <v>3894</v>
      </c>
      <c r="B6769" s="332">
        <v>4.22363</v>
      </c>
      <c r="C6769" t="s">
        <v>14510</v>
      </c>
    </row>
    <row r="6770" spans="1:3">
      <c r="A6770" s="345" t="s">
        <v>3895</v>
      </c>
      <c r="B6770" s="332">
        <v>4.4488000000000003</v>
      </c>
      <c r="C6770" t="s">
        <v>14511</v>
      </c>
    </row>
    <row r="6771" spans="1:3">
      <c r="A6771" s="345" t="s">
        <v>3896</v>
      </c>
      <c r="B6771" s="332">
        <v>4.4558799999999996</v>
      </c>
      <c r="C6771" t="s">
        <v>14512</v>
      </c>
    </row>
    <row r="6772" spans="1:3">
      <c r="A6772" s="345" t="s">
        <v>3897</v>
      </c>
      <c r="B6772" s="332">
        <v>3.4427400000000001</v>
      </c>
      <c r="C6772" t="s">
        <v>14513</v>
      </c>
    </row>
    <row r="6773" spans="1:3">
      <c r="A6773" s="345" t="s">
        <v>3898</v>
      </c>
      <c r="B6773" s="332">
        <v>2.9167900000000002</v>
      </c>
      <c r="C6773" t="s">
        <v>14514</v>
      </c>
    </row>
    <row r="6774" spans="1:3">
      <c r="A6774" s="345" t="s">
        <v>3899</v>
      </c>
      <c r="B6774" s="332">
        <v>3.1386599999999998</v>
      </c>
      <c r="C6774" t="s">
        <v>14515</v>
      </c>
    </row>
    <row r="6775" spans="1:3">
      <c r="A6775" s="345" t="s">
        <v>3900</v>
      </c>
      <c r="B6775" s="332">
        <v>2.9935999999999998</v>
      </c>
      <c r="C6775" t="s">
        <v>14516</v>
      </c>
    </row>
    <row r="6776" spans="1:3">
      <c r="A6776" s="345" t="s">
        <v>3901</v>
      </c>
      <c r="B6776" s="332">
        <v>3.1731799999999999</v>
      </c>
      <c r="C6776" t="s">
        <v>14517</v>
      </c>
    </row>
    <row r="6777" spans="1:3">
      <c r="A6777" s="345" t="s">
        <v>3902</v>
      </c>
      <c r="B6777" s="332">
        <v>1.52948</v>
      </c>
      <c r="C6777" t="s">
        <v>14518</v>
      </c>
    </row>
    <row r="6778" spans="1:3">
      <c r="A6778" s="345" t="s">
        <v>3903</v>
      </c>
      <c r="B6778" s="332">
        <v>2.5227900000000001</v>
      </c>
      <c r="C6778" t="s">
        <v>6664</v>
      </c>
    </row>
    <row r="6779" spans="1:3">
      <c r="A6779" s="345" t="s">
        <v>3904</v>
      </c>
      <c r="B6779" s="332">
        <v>0.67520000000000002</v>
      </c>
      <c r="C6779" t="s">
        <v>14519</v>
      </c>
    </row>
    <row r="6780" spans="1:3">
      <c r="A6780" s="345" t="s">
        <v>3905</v>
      </c>
      <c r="B6780" s="332">
        <v>0.81806000000000001</v>
      </c>
      <c r="C6780" t="s">
        <v>14520</v>
      </c>
    </row>
    <row r="6781" spans="1:3">
      <c r="A6781" s="345" t="s">
        <v>3906</v>
      </c>
      <c r="B6781" s="332">
        <v>0.81806000000000001</v>
      </c>
      <c r="C6781" t="s">
        <v>14521</v>
      </c>
    </row>
    <row r="6782" spans="1:3">
      <c r="A6782" s="345" t="s">
        <v>3907</v>
      </c>
      <c r="B6782" s="332">
        <v>0.49084</v>
      </c>
      <c r="C6782" t="s">
        <v>14522</v>
      </c>
    </row>
    <row r="6783" spans="1:3">
      <c r="A6783" s="345" t="s">
        <v>9778</v>
      </c>
      <c r="B6783" s="332">
        <v>6.3701600000000003</v>
      </c>
      <c r="C6783" t="s">
        <v>14523</v>
      </c>
    </row>
    <row r="6784" spans="1:3">
      <c r="A6784" s="345" t="s">
        <v>3908</v>
      </c>
      <c r="B6784" s="332">
        <v>0.11426</v>
      </c>
      <c r="C6784" t="s">
        <v>14524</v>
      </c>
    </row>
    <row r="6785" spans="1:3">
      <c r="A6785" s="345" t="s">
        <v>3909</v>
      </c>
      <c r="B6785" s="332">
        <v>0.43835000000000002</v>
      </c>
      <c r="C6785" t="s">
        <v>14525</v>
      </c>
    </row>
    <row r="6786" spans="1:3">
      <c r="A6786" s="345" t="s">
        <v>3910</v>
      </c>
      <c r="B6786" s="332">
        <v>0.52936000000000005</v>
      </c>
      <c r="C6786" t="s">
        <v>14526</v>
      </c>
    </row>
    <row r="6787" spans="1:3">
      <c r="A6787" s="345" t="s">
        <v>3911</v>
      </c>
      <c r="B6787" s="332">
        <v>0.52936000000000005</v>
      </c>
      <c r="C6787" t="s">
        <v>14527</v>
      </c>
    </row>
    <row r="6788" spans="1:3">
      <c r="A6788" s="345" t="s">
        <v>3912</v>
      </c>
      <c r="B6788" s="332">
        <v>0.56008999999999998</v>
      </c>
      <c r="C6788" t="s">
        <v>14528</v>
      </c>
    </row>
    <row r="6789" spans="1:3">
      <c r="A6789" s="345" t="s">
        <v>3913</v>
      </c>
      <c r="B6789" s="332">
        <v>0.56008999999999998</v>
      </c>
      <c r="C6789" t="s">
        <v>14529</v>
      </c>
    </row>
    <row r="6790" spans="1:3">
      <c r="A6790" s="345" t="s">
        <v>3914</v>
      </c>
      <c r="B6790" s="332">
        <v>13.30378</v>
      </c>
      <c r="C6790" t="s">
        <v>14530</v>
      </c>
    </row>
    <row r="6791" spans="1:3">
      <c r="A6791" s="345" t="s">
        <v>3915</v>
      </c>
      <c r="B6791" s="332">
        <v>8.4440100000000005</v>
      </c>
      <c r="C6791" t="s">
        <v>6493</v>
      </c>
    </row>
    <row r="6792" spans="1:3">
      <c r="A6792" s="345" t="s">
        <v>3916</v>
      </c>
      <c r="B6792" s="332">
        <v>8.4440100000000005</v>
      </c>
      <c r="C6792" t="s">
        <v>6494</v>
      </c>
    </row>
    <row r="6793" spans="1:3">
      <c r="A6793" s="345" t="s">
        <v>3917</v>
      </c>
      <c r="B6793" s="332">
        <v>8.4440100000000005</v>
      </c>
      <c r="C6793" t="s">
        <v>6489</v>
      </c>
    </row>
    <row r="6794" spans="1:3">
      <c r="A6794" s="345" t="s">
        <v>3918</v>
      </c>
      <c r="B6794" s="332">
        <v>4.6034800000000002</v>
      </c>
      <c r="C6794" t="s">
        <v>6490</v>
      </c>
    </row>
    <row r="6795" spans="1:3">
      <c r="A6795" s="345" t="s">
        <v>3919</v>
      </c>
      <c r="B6795" s="332">
        <v>8.4440100000000005</v>
      </c>
      <c r="C6795" t="s">
        <v>6491</v>
      </c>
    </row>
    <row r="6796" spans="1:3">
      <c r="A6796" s="345" t="s">
        <v>3920</v>
      </c>
      <c r="B6796" s="332">
        <v>8.4440100000000005</v>
      </c>
      <c r="C6796" t="s">
        <v>6492</v>
      </c>
    </row>
    <row r="6797" spans="1:3">
      <c r="A6797" s="345" t="s">
        <v>3921</v>
      </c>
      <c r="B6797" s="332">
        <v>41.481299999999997</v>
      </c>
      <c r="C6797" t="s">
        <v>20031</v>
      </c>
    </row>
    <row r="6798" spans="1:3">
      <c r="A6798" s="345" t="s">
        <v>20032</v>
      </c>
      <c r="B6798" s="332">
        <v>43.080509999999997</v>
      </c>
      <c r="C6798" t="s">
        <v>20033</v>
      </c>
    </row>
    <row r="6799" spans="1:3">
      <c r="A6799" s="345" t="s">
        <v>3922</v>
      </c>
      <c r="B6799" s="332">
        <v>94.015919999999994</v>
      </c>
      <c r="C6799" t="s">
        <v>20034</v>
      </c>
    </row>
    <row r="6800" spans="1:3">
      <c r="A6800" s="345" t="s">
        <v>3923</v>
      </c>
      <c r="B6800" s="332">
        <v>67.806160000000006</v>
      </c>
      <c r="C6800" t="s">
        <v>20035</v>
      </c>
    </row>
    <row r="6801" spans="1:3">
      <c r="A6801" s="345" t="s">
        <v>3924</v>
      </c>
      <c r="B6801" s="332">
        <v>67.806160000000006</v>
      </c>
      <c r="C6801" t="s">
        <v>20036</v>
      </c>
    </row>
    <row r="6802" spans="1:3">
      <c r="A6802" s="345" t="s">
        <v>3925</v>
      </c>
      <c r="B6802" s="332">
        <v>89.344639999999998</v>
      </c>
      <c r="C6802" t="s">
        <v>20037</v>
      </c>
    </row>
    <row r="6803" spans="1:3">
      <c r="A6803" s="345" t="s">
        <v>9208</v>
      </c>
      <c r="B6803" s="332">
        <v>44.025399999999998</v>
      </c>
      <c r="C6803" t="s">
        <v>20038</v>
      </c>
    </row>
    <row r="6804" spans="1:3">
      <c r="A6804" s="345" t="s">
        <v>3926</v>
      </c>
      <c r="B6804" s="332">
        <v>138.32184000000001</v>
      </c>
      <c r="C6804" t="s">
        <v>14531</v>
      </c>
    </row>
    <row r="6805" spans="1:3">
      <c r="A6805" s="345" t="s">
        <v>3927</v>
      </c>
      <c r="B6805" s="332">
        <v>41.477739999999997</v>
      </c>
      <c r="C6805" t="s">
        <v>14532</v>
      </c>
    </row>
    <row r="6806" spans="1:3">
      <c r="A6806" s="345" t="s">
        <v>3928</v>
      </c>
      <c r="B6806" s="332">
        <v>46.242060000000002</v>
      </c>
      <c r="C6806" t="s">
        <v>14533</v>
      </c>
    </row>
    <row r="6807" spans="1:3">
      <c r="A6807" s="345" t="s">
        <v>7823</v>
      </c>
      <c r="B6807" s="332">
        <v>36.352930000000001</v>
      </c>
      <c r="C6807" t="s">
        <v>14534</v>
      </c>
    </row>
    <row r="6808" spans="1:3">
      <c r="A6808" s="345" t="s">
        <v>7824</v>
      </c>
      <c r="B6808" s="332">
        <v>37.556240000000003</v>
      </c>
      <c r="C6808" t="s">
        <v>14535</v>
      </c>
    </row>
    <row r="6809" spans="1:3">
      <c r="A6809" s="345" t="s">
        <v>3929</v>
      </c>
      <c r="B6809" s="332">
        <v>93.597939999999994</v>
      </c>
      <c r="C6809" t="s">
        <v>6665</v>
      </c>
    </row>
    <row r="6810" spans="1:3">
      <c r="A6810" s="345" t="s">
        <v>3930</v>
      </c>
      <c r="B6810" s="332">
        <v>104.19667</v>
      </c>
      <c r="C6810" t="s">
        <v>14536</v>
      </c>
    </row>
    <row r="6811" spans="1:3">
      <c r="A6811" s="345" t="s">
        <v>3931</v>
      </c>
      <c r="B6811" s="332">
        <v>115.70050000000001</v>
      </c>
      <c r="C6811" t="s">
        <v>6666</v>
      </c>
    </row>
    <row r="6812" spans="1:3">
      <c r="A6812" s="345" t="s">
        <v>3932</v>
      </c>
      <c r="B6812" s="332">
        <v>164.17850000000001</v>
      </c>
      <c r="C6812" t="s">
        <v>20039</v>
      </c>
    </row>
    <row r="6813" spans="1:3">
      <c r="A6813" s="345" t="s">
        <v>3933</v>
      </c>
      <c r="B6813" s="332">
        <v>219.86034000000001</v>
      </c>
      <c r="C6813" t="s">
        <v>14537</v>
      </c>
    </row>
    <row r="6814" spans="1:3">
      <c r="A6814" s="345" t="s">
        <v>3934</v>
      </c>
      <c r="B6814" s="332">
        <v>113.7032</v>
      </c>
      <c r="C6814" t="s">
        <v>14538</v>
      </c>
    </row>
    <row r="6815" spans="1:3">
      <c r="A6815" s="345" t="s">
        <v>3935</v>
      </c>
      <c r="B6815" s="332">
        <v>99.812070000000006</v>
      </c>
      <c r="C6815" t="s">
        <v>20040</v>
      </c>
    </row>
    <row r="6816" spans="1:3">
      <c r="A6816" s="345" t="s">
        <v>3936</v>
      </c>
      <c r="B6816" s="332">
        <v>60.16207</v>
      </c>
      <c r="C6816" t="s">
        <v>14539</v>
      </c>
    </row>
    <row r="6817" spans="1:3">
      <c r="A6817" s="345" t="s">
        <v>3937</v>
      </c>
      <c r="B6817" s="332">
        <v>125.03824</v>
      </c>
      <c r="C6817" t="s">
        <v>14540</v>
      </c>
    </row>
    <row r="6818" spans="1:3">
      <c r="A6818" s="345" t="s">
        <v>3938</v>
      </c>
      <c r="B6818" s="332">
        <v>86.423919999999995</v>
      </c>
      <c r="C6818" t="s">
        <v>14541</v>
      </c>
    </row>
    <row r="6819" spans="1:3">
      <c r="A6819" s="345" t="s">
        <v>3939</v>
      </c>
      <c r="B6819" s="332">
        <v>495.23475000000002</v>
      </c>
      <c r="C6819" t="s">
        <v>14542</v>
      </c>
    </row>
    <row r="6820" spans="1:3">
      <c r="A6820" s="345" t="s">
        <v>3940</v>
      </c>
      <c r="B6820" s="332">
        <v>188.0573</v>
      </c>
      <c r="C6820" t="s">
        <v>14543</v>
      </c>
    </row>
    <row r="6821" spans="1:3">
      <c r="A6821" s="345" t="s">
        <v>3941</v>
      </c>
      <c r="B6821" s="332">
        <v>92.419179999999997</v>
      </c>
      <c r="C6821" t="s">
        <v>14544</v>
      </c>
    </row>
    <row r="6822" spans="1:3">
      <c r="A6822" s="345" t="s">
        <v>3942</v>
      </c>
      <c r="B6822" s="332">
        <v>543.38639999999998</v>
      </c>
      <c r="C6822" t="s">
        <v>14545</v>
      </c>
    </row>
    <row r="6823" spans="1:3">
      <c r="A6823" s="345" t="s">
        <v>3943</v>
      </c>
      <c r="B6823" s="332">
        <v>198.25425999999999</v>
      </c>
      <c r="C6823" t="s">
        <v>14546</v>
      </c>
    </row>
    <row r="6824" spans="1:3">
      <c r="A6824" s="345" t="s">
        <v>3944</v>
      </c>
      <c r="B6824" s="332">
        <v>103.53498</v>
      </c>
      <c r="C6824" t="s">
        <v>14547</v>
      </c>
    </row>
    <row r="6825" spans="1:3">
      <c r="A6825" s="345" t="s">
        <v>3945</v>
      </c>
      <c r="B6825" s="332">
        <v>195.29925</v>
      </c>
      <c r="C6825" t="s">
        <v>14548</v>
      </c>
    </row>
    <row r="6826" spans="1:3">
      <c r="A6826" s="345" t="s">
        <v>3946</v>
      </c>
      <c r="B6826" s="332">
        <v>184.26112000000001</v>
      </c>
      <c r="C6826" t="s">
        <v>14549</v>
      </c>
    </row>
    <row r="6827" spans="1:3">
      <c r="A6827" s="345" t="s">
        <v>3947</v>
      </c>
      <c r="B6827" s="332">
        <v>99.709460000000007</v>
      </c>
      <c r="C6827" t="s">
        <v>14550</v>
      </c>
    </row>
    <row r="6828" spans="1:3">
      <c r="A6828" s="345" t="s">
        <v>3948</v>
      </c>
      <c r="B6828" s="332">
        <v>31.27628</v>
      </c>
      <c r="C6828" t="s">
        <v>20041</v>
      </c>
    </row>
    <row r="6829" spans="1:3">
      <c r="A6829" s="345" t="s">
        <v>3949</v>
      </c>
      <c r="B6829" s="332">
        <v>40.571040000000004</v>
      </c>
      <c r="C6829" t="s">
        <v>20042</v>
      </c>
    </row>
    <row r="6830" spans="1:3">
      <c r="A6830" s="345" t="s">
        <v>3950</v>
      </c>
      <c r="B6830" s="332">
        <v>38.136130000000001</v>
      </c>
      <c r="C6830" t="s">
        <v>20043</v>
      </c>
    </row>
    <row r="6831" spans="1:3">
      <c r="A6831" s="345" t="s">
        <v>3951</v>
      </c>
      <c r="B6831" s="332">
        <v>47.27178</v>
      </c>
      <c r="C6831" t="s">
        <v>20044</v>
      </c>
    </row>
    <row r="6832" spans="1:3">
      <c r="A6832" s="345" t="s">
        <v>3952</v>
      </c>
      <c r="B6832" s="332">
        <v>47.27178</v>
      </c>
      <c r="C6832" t="s">
        <v>20045</v>
      </c>
    </row>
    <row r="6833" spans="1:3">
      <c r="A6833" s="345" t="s">
        <v>3953</v>
      </c>
      <c r="B6833" s="332">
        <v>47.27178</v>
      </c>
      <c r="C6833" t="s">
        <v>14551</v>
      </c>
    </row>
    <row r="6834" spans="1:3">
      <c r="A6834" s="345" t="s">
        <v>3954</v>
      </c>
      <c r="B6834" s="332">
        <v>4.9711400000000001</v>
      </c>
      <c r="C6834" t="s">
        <v>6504</v>
      </c>
    </row>
    <row r="6835" spans="1:3">
      <c r="A6835" s="345" t="s">
        <v>3955</v>
      </c>
      <c r="B6835" s="332">
        <v>6.1159100000000004</v>
      </c>
      <c r="C6835" t="s">
        <v>6505</v>
      </c>
    </row>
    <row r="6836" spans="1:3">
      <c r="A6836" s="345" t="s">
        <v>3956</v>
      </c>
      <c r="B6836" s="332">
        <v>19.46433</v>
      </c>
      <c r="C6836" t="s">
        <v>14552</v>
      </c>
    </row>
    <row r="6837" spans="1:3">
      <c r="A6837" s="345" t="s">
        <v>20046</v>
      </c>
      <c r="B6837" s="332">
        <v>14.97668</v>
      </c>
      <c r="C6837" t="s">
        <v>20047</v>
      </c>
    </row>
    <row r="6838" spans="1:3">
      <c r="A6838" s="345" t="s">
        <v>20048</v>
      </c>
      <c r="B6838" s="332">
        <v>0</v>
      </c>
      <c r="C6838" t="s">
        <v>20049</v>
      </c>
    </row>
    <row r="6839" spans="1:3">
      <c r="A6839" s="345" t="s">
        <v>3957</v>
      </c>
      <c r="B6839" s="332">
        <v>10.270709999999999</v>
      </c>
      <c r="C6839" t="s">
        <v>14553</v>
      </c>
    </row>
    <row r="6840" spans="1:3">
      <c r="A6840" s="345" t="s">
        <v>20050</v>
      </c>
      <c r="B6840" s="332">
        <v>6.9438000000000004</v>
      </c>
      <c r="C6840" t="s">
        <v>20051</v>
      </c>
    </row>
    <row r="6841" spans="1:3">
      <c r="A6841" s="345" t="s">
        <v>3958</v>
      </c>
      <c r="B6841" s="332">
        <v>160.7372</v>
      </c>
      <c r="C6841" t="s">
        <v>14554</v>
      </c>
    </row>
    <row r="6842" spans="1:3">
      <c r="A6842" s="345" t="s">
        <v>3959</v>
      </c>
      <c r="B6842" s="332">
        <v>160.25839999999999</v>
      </c>
      <c r="C6842" t="s">
        <v>14555</v>
      </c>
    </row>
    <row r="6843" spans="1:3">
      <c r="A6843" s="345" t="s">
        <v>3960</v>
      </c>
      <c r="B6843" s="332">
        <v>160.25839999999999</v>
      </c>
      <c r="C6843" t="s">
        <v>14556</v>
      </c>
    </row>
    <row r="6844" spans="1:3">
      <c r="A6844" s="345" t="s">
        <v>8266</v>
      </c>
      <c r="B6844" s="332">
        <v>179.03149999999999</v>
      </c>
      <c r="C6844" t="s">
        <v>14557</v>
      </c>
    </row>
    <row r="6845" spans="1:3">
      <c r="A6845" s="345" t="s">
        <v>8267</v>
      </c>
      <c r="B6845" s="332">
        <v>219.79924</v>
      </c>
      <c r="C6845" t="s">
        <v>20052</v>
      </c>
    </row>
    <row r="6846" spans="1:3">
      <c r="A6846" s="345" t="s">
        <v>3961</v>
      </c>
      <c r="B6846" s="332">
        <v>265.49167999999997</v>
      </c>
      <c r="C6846" t="s">
        <v>14558</v>
      </c>
    </row>
    <row r="6847" spans="1:3">
      <c r="A6847" s="345" t="s">
        <v>8268</v>
      </c>
      <c r="B6847" s="332">
        <v>295.79257999999999</v>
      </c>
      <c r="C6847" t="s">
        <v>14559</v>
      </c>
    </row>
    <row r="6848" spans="1:3">
      <c r="A6848" s="345" t="s">
        <v>20053</v>
      </c>
      <c r="B6848" s="332">
        <v>207.05561</v>
      </c>
      <c r="C6848" t="s">
        <v>20054</v>
      </c>
    </row>
    <row r="6849" spans="1:3">
      <c r="A6849" s="345" t="s">
        <v>8269</v>
      </c>
      <c r="B6849" s="332">
        <v>294.85640999999998</v>
      </c>
      <c r="C6849" t="s">
        <v>20055</v>
      </c>
    </row>
    <row r="6850" spans="1:3">
      <c r="A6850" s="345" t="s">
        <v>3962</v>
      </c>
      <c r="B6850" s="332">
        <v>265.49167999999997</v>
      </c>
      <c r="C6850" t="s">
        <v>14560</v>
      </c>
    </row>
    <row r="6851" spans="1:3">
      <c r="A6851" s="345" t="s">
        <v>8270</v>
      </c>
      <c r="B6851" s="332">
        <v>295.79257999999999</v>
      </c>
      <c r="C6851" t="s">
        <v>14557</v>
      </c>
    </row>
    <row r="6852" spans="1:3">
      <c r="A6852" s="345" t="s">
        <v>3963</v>
      </c>
      <c r="B6852" s="332">
        <v>7.7035</v>
      </c>
      <c r="C6852" t="s">
        <v>14561</v>
      </c>
    </row>
    <row r="6853" spans="1:3">
      <c r="A6853" s="345" t="s">
        <v>3964</v>
      </c>
      <c r="B6853" s="332">
        <v>13.750629999999999</v>
      </c>
      <c r="C6853" t="s">
        <v>20056</v>
      </c>
    </row>
    <row r="6854" spans="1:3">
      <c r="A6854" s="345" t="s">
        <v>3965</v>
      </c>
      <c r="B6854" s="332">
        <v>0</v>
      </c>
      <c r="C6854" t="s">
        <v>14562</v>
      </c>
    </row>
    <row r="6855" spans="1:3">
      <c r="A6855" s="345" t="s">
        <v>3966</v>
      </c>
      <c r="B6855" s="332">
        <v>78.088449999999995</v>
      </c>
      <c r="C6855" t="s">
        <v>14563</v>
      </c>
    </row>
    <row r="6856" spans="1:3">
      <c r="A6856" s="345" t="s">
        <v>3967</v>
      </c>
      <c r="B6856" s="332">
        <v>71.322990000000004</v>
      </c>
      <c r="C6856" t="s">
        <v>14564</v>
      </c>
    </row>
    <row r="6857" spans="1:3">
      <c r="A6857" s="345" t="s">
        <v>3968</v>
      </c>
      <c r="B6857" s="332">
        <v>17.482060000000001</v>
      </c>
      <c r="C6857" t="s">
        <v>14565</v>
      </c>
    </row>
    <row r="6858" spans="1:3">
      <c r="A6858" s="345" t="s">
        <v>6899</v>
      </c>
      <c r="B6858" s="332">
        <v>17.858090000000001</v>
      </c>
      <c r="C6858" t="s">
        <v>14566</v>
      </c>
    </row>
    <row r="6859" spans="1:3">
      <c r="A6859" s="345" t="s">
        <v>3969</v>
      </c>
      <c r="B6859" s="332">
        <v>17.831689999999998</v>
      </c>
      <c r="C6859" t="s">
        <v>14567</v>
      </c>
    </row>
    <row r="6860" spans="1:3">
      <c r="A6860" s="345" t="s">
        <v>3970</v>
      </c>
      <c r="B6860" s="332">
        <v>38.656610000000001</v>
      </c>
      <c r="C6860" t="s">
        <v>14568</v>
      </c>
    </row>
    <row r="6861" spans="1:3">
      <c r="A6861" s="345" t="s">
        <v>3971</v>
      </c>
      <c r="B6861" s="332">
        <v>0.16384000000000001</v>
      </c>
      <c r="C6861" t="s">
        <v>14569</v>
      </c>
    </row>
    <row r="6862" spans="1:3">
      <c r="A6862" s="345" t="s">
        <v>20057</v>
      </c>
      <c r="B6862" s="332">
        <v>0</v>
      </c>
      <c r="C6862" t="s">
        <v>20058</v>
      </c>
    </row>
    <row r="6863" spans="1:3">
      <c r="A6863" s="345" t="s">
        <v>7581</v>
      </c>
      <c r="B6863" s="332">
        <v>157.49534</v>
      </c>
      <c r="C6863" t="s">
        <v>14570</v>
      </c>
    </row>
    <row r="6864" spans="1:3">
      <c r="A6864" s="345" t="s">
        <v>7584</v>
      </c>
      <c r="B6864" s="332">
        <v>108.72059</v>
      </c>
      <c r="C6864" t="s">
        <v>14571</v>
      </c>
    </row>
    <row r="6865" spans="1:3">
      <c r="A6865" s="345" t="s">
        <v>7641</v>
      </c>
      <c r="B6865" s="332">
        <v>190.62116</v>
      </c>
      <c r="C6865" t="s">
        <v>14572</v>
      </c>
    </row>
    <row r="6866" spans="1:3">
      <c r="A6866" s="345" t="s">
        <v>20059</v>
      </c>
      <c r="B6866" s="332">
        <v>0</v>
      </c>
      <c r="C6866" t="s">
        <v>20060</v>
      </c>
    </row>
    <row r="6867" spans="1:3">
      <c r="A6867" s="345" t="s">
        <v>3972</v>
      </c>
      <c r="B6867" s="332">
        <v>118.25024999999999</v>
      </c>
      <c r="C6867" t="s">
        <v>20061</v>
      </c>
    </row>
    <row r="6868" spans="1:3">
      <c r="A6868" s="345" t="s">
        <v>9779</v>
      </c>
      <c r="B6868" s="332">
        <v>306.69423</v>
      </c>
      <c r="C6868" t="s">
        <v>20062</v>
      </c>
    </row>
    <row r="6869" spans="1:3">
      <c r="A6869" s="345" t="s">
        <v>8271</v>
      </c>
      <c r="B6869" s="332">
        <v>213.04723000000001</v>
      </c>
      <c r="C6869" t="s">
        <v>20063</v>
      </c>
    </row>
    <row r="6870" spans="1:3">
      <c r="A6870" s="345" t="s">
        <v>3973</v>
      </c>
      <c r="B6870" s="332">
        <v>1.4460900000000001</v>
      </c>
      <c r="C6870" t="s">
        <v>14573</v>
      </c>
    </row>
    <row r="6871" spans="1:3">
      <c r="A6871" s="345" t="s">
        <v>3974</v>
      </c>
      <c r="B6871" s="332">
        <v>54.29777</v>
      </c>
      <c r="C6871" t="s">
        <v>20064</v>
      </c>
    </row>
    <row r="6872" spans="1:3">
      <c r="A6872" s="345" t="s">
        <v>3975</v>
      </c>
      <c r="B6872" s="332">
        <v>54.29777</v>
      </c>
      <c r="C6872" t="s">
        <v>14574</v>
      </c>
    </row>
    <row r="6873" spans="1:3">
      <c r="A6873" s="345" t="s">
        <v>20065</v>
      </c>
      <c r="B6873" s="332">
        <v>54.29777</v>
      </c>
      <c r="C6873" t="s">
        <v>20066</v>
      </c>
    </row>
    <row r="6874" spans="1:3">
      <c r="A6874" s="345" t="s">
        <v>3976</v>
      </c>
      <c r="B6874" s="332">
        <v>2.1138400000000002</v>
      </c>
      <c r="C6874" t="s">
        <v>14575</v>
      </c>
    </row>
    <row r="6875" spans="1:3">
      <c r="A6875" s="345" t="s">
        <v>3977</v>
      </c>
      <c r="B6875" s="332">
        <v>8.5112199999999998</v>
      </c>
      <c r="C6875" t="s">
        <v>14576</v>
      </c>
    </row>
    <row r="6876" spans="1:3">
      <c r="A6876" s="345" t="s">
        <v>20067</v>
      </c>
      <c r="B6876" s="332">
        <v>48.180909999999997</v>
      </c>
      <c r="C6876" t="s">
        <v>20068</v>
      </c>
    </row>
    <row r="6877" spans="1:3">
      <c r="A6877" s="345" t="s">
        <v>20069</v>
      </c>
      <c r="B6877" s="332">
        <v>39.454000000000001</v>
      </c>
      <c r="C6877" t="s">
        <v>20070</v>
      </c>
    </row>
    <row r="6878" spans="1:3">
      <c r="A6878" s="345" t="s">
        <v>3978</v>
      </c>
      <c r="B6878" s="332">
        <v>39.454000000000001</v>
      </c>
      <c r="C6878" t="s">
        <v>14577</v>
      </c>
    </row>
    <row r="6879" spans="1:3">
      <c r="A6879" s="345" t="s">
        <v>20071</v>
      </c>
      <c r="B6879" s="332">
        <v>28.098890000000001</v>
      </c>
      <c r="C6879" t="s">
        <v>20072</v>
      </c>
    </row>
    <row r="6880" spans="1:3">
      <c r="A6880" s="345" t="s">
        <v>3979</v>
      </c>
      <c r="B6880" s="332">
        <v>87.914749999999998</v>
      </c>
      <c r="C6880" t="s">
        <v>14578</v>
      </c>
    </row>
    <row r="6881" spans="1:3">
      <c r="A6881" s="345" t="s">
        <v>20073</v>
      </c>
      <c r="B6881" s="332">
        <v>57.689439999999998</v>
      </c>
      <c r="C6881" t="s">
        <v>20074</v>
      </c>
    </row>
    <row r="6882" spans="1:3">
      <c r="A6882" s="345" t="s">
        <v>3980</v>
      </c>
      <c r="B6882" s="332">
        <v>2.5878100000000002</v>
      </c>
      <c r="C6882" t="s">
        <v>14579</v>
      </c>
    </row>
    <row r="6883" spans="1:3">
      <c r="A6883" s="345" t="s">
        <v>3981</v>
      </c>
      <c r="B6883" s="332">
        <v>2.0677599999999998</v>
      </c>
      <c r="C6883" t="s">
        <v>14580</v>
      </c>
    </row>
    <row r="6884" spans="1:3">
      <c r="A6884" s="345" t="s">
        <v>3982</v>
      </c>
      <c r="B6884" s="332">
        <v>35.223239999999997</v>
      </c>
      <c r="C6884" t="s">
        <v>14581</v>
      </c>
    </row>
    <row r="6885" spans="1:3">
      <c r="A6885" s="345" t="s">
        <v>7825</v>
      </c>
      <c r="B6885" s="332">
        <v>51.800930000000001</v>
      </c>
      <c r="C6885" t="s">
        <v>14582</v>
      </c>
    </row>
    <row r="6886" spans="1:3">
      <c r="A6886" s="345" t="s">
        <v>3983</v>
      </c>
      <c r="B6886" s="332">
        <v>7.6626500000000002</v>
      </c>
      <c r="C6886" t="s">
        <v>20075</v>
      </c>
    </row>
    <row r="6887" spans="1:3">
      <c r="A6887" s="345" t="s">
        <v>3984</v>
      </c>
      <c r="B6887" s="332">
        <v>37.646259999999998</v>
      </c>
      <c r="C6887" t="s">
        <v>14583</v>
      </c>
    </row>
    <row r="6888" spans="1:3">
      <c r="A6888" s="345" t="s">
        <v>3985</v>
      </c>
      <c r="B6888" s="332">
        <v>37.646259999999998</v>
      </c>
      <c r="C6888" t="s">
        <v>14584</v>
      </c>
    </row>
    <row r="6889" spans="1:3">
      <c r="A6889" s="345" t="s">
        <v>3986</v>
      </c>
      <c r="B6889" s="332">
        <v>0.41010999999999997</v>
      </c>
      <c r="C6889" t="s">
        <v>14585</v>
      </c>
    </row>
    <row r="6890" spans="1:3">
      <c r="A6890" s="345" t="s">
        <v>9539</v>
      </c>
      <c r="B6890" s="332">
        <v>4.6692400000000003</v>
      </c>
      <c r="C6890" t="s">
        <v>14586</v>
      </c>
    </row>
    <row r="6891" spans="1:3">
      <c r="A6891" s="345" t="s">
        <v>3987</v>
      </c>
      <c r="B6891" s="332">
        <v>0</v>
      </c>
      <c r="C6891" t="s">
        <v>20076</v>
      </c>
    </row>
    <row r="6892" spans="1:3">
      <c r="A6892" s="345" t="s">
        <v>3988</v>
      </c>
      <c r="B6892" s="332">
        <v>0</v>
      </c>
      <c r="C6892" t="s">
        <v>20077</v>
      </c>
    </row>
    <row r="6893" spans="1:3">
      <c r="A6893" s="345" t="s">
        <v>3989</v>
      </c>
      <c r="B6893" s="332">
        <v>0</v>
      </c>
      <c r="C6893" t="s">
        <v>20078</v>
      </c>
    </row>
    <row r="6894" spans="1:3">
      <c r="A6894" s="345" t="s">
        <v>3990</v>
      </c>
      <c r="B6894" s="332">
        <v>48.776789999999998</v>
      </c>
      <c r="C6894" t="s">
        <v>14587</v>
      </c>
    </row>
    <row r="6895" spans="1:3">
      <c r="A6895" s="345" t="s">
        <v>3991</v>
      </c>
      <c r="B6895" s="332">
        <v>55.533880000000003</v>
      </c>
      <c r="C6895" t="s">
        <v>14588</v>
      </c>
    </row>
    <row r="6896" spans="1:3">
      <c r="A6896" s="345" t="s">
        <v>20079</v>
      </c>
      <c r="B6896" s="332">
        <v>60.933660000000003</v>
      </c>
      <c r="C6896" t="s">
        <v>20080</v>
      </c>
    </row>
    <row r="6897" spans="1:3">
      <c r="A6897" s="345" t="s">
        <v>9780</v>
      </c>
      <c r="B6897" s="332">
        <v>91.628079999999997</v>
      </c>
      <c r="C6897" t="s">
        <v>14589</v>
      </c>
    </row>
    <row r="6898" spans="1:3">
      <c r="A6898" s="345" t="s">
        <v>3992</v>
      </c>
      <c r="B6898" s="332">
        <v>21.212240000000001</v>
      </c>
      <c r="C6898" t="s">
        <v>14590</v>
      </c>
    </row>
    <row r="6899" spans="1:3">
      <c r="A6899" s="345" t="s">
        <v>3993</v>
      </c>
      <c r="B6899" s="332">
        <v>93.437659999999994</v>
      </c>
      <c r="C6899" t="s">
        <v>14591</v>
      </c>
    </row>
    <row r="6900" spans="1:3">
      <c r="A6900" s="345" t="s">
        <v>3994</v>
      </c>
      <c r="B6900" s="332">
        <v>34.7181</v>
      </c>
      <c r="C6900" t="s">
        <v>20081</v>
      </c>
    </row>
    <row r="6901" spans="1:3">
      <c r="A6901" s="345" t="s">
        <v>3995</v>
      </c>
      <c r="B6901" s="332">
        <v>121.60624</v>
      </c>
      <c r="C6901" t="s">
        <v>14592</v>
      </c>
    </row>
    <row r="6902" spans="1:3">
      <c r="A6902" s="345" t="s">
        <v>7228</v>
      </c>
      <c r="B6902" s="332">
        <v>101.30077</v>
      </c>
      <c r="C6902" t="s">
        <v>14593</v>
      </c>
    </row>
    <row r="6903" spans="1:3">
      <c r="A6903" s="345" t="s">
        <v>3996</v>
      </c>
      <c r="B6903" s="332">
        <v>155.11247</v>
      </c>
      <c r="C6903" t="s">
        <v>20082</v>
      </c>
    </row>
    <row r="6904" spans="1:3">
      <c r="A6904" s="345" t="s">
        <v>7229</v>
      </c>
      <c r="B6904" s="332">
        <v>141.90331</v>
      </c>
      <c r="C6904" t="s">
        <v>14594</v>
      </c>
    </row>
    <row r="6905" spans="1:3">
      <c r="A6905" s="345" t="s">
        <v>7230</v>
      </c>
      <c r="B6905" s="332">
        <v>242.79293000000001</v>
      </c>
      <c r="C6905" t="s">
        <v>14595</v>
      </c>
    </row>
    <row r="6906" spans="1:3">
      <c r="A6906" s="345" t="s">
        <v>3997</v>
      </c>
      <c r="B6906" s="332">
        <v>44.040880000000001</v>
      </c>
      <c r="C6906" t="s">
        <v>14596</v>
      </c>
    </row>
    <row r="6907" spans="1:3">
      <c r="A6907" s="345" t="s">
        <v>3998</v>
      </c>
      <c r="B6907" s="332">
        <v>316.73216000000002</v>
      </c>
      <c r="C6907" t="s">
        <v>20083</v>
      </c>
    </row>
    <row r="6908" spans="1:3">
      <c r="A6908" s="345" t="s">
        <v>3999</v>
      </c>
      <c r="B6908" s="332">
        <v>913.46448999999996</v>
      </c>
      <c r="C6908" t="s">
        <v>14597</v>
      </c>
    </row>
    <row r="6909" spans="1:3">
      <c r="A6909" s="345" t="s">
        <v>4000</v>
      </c>
      <c r="B6909" s="332">
        <v>250.60353000000001</v>
      </c>
      <c r="C6909" t="s">
        <v>14598</v>
      </c>
    </row>
    <row r="6910" spans="1:3">
      <c r="A6910" s="345" t="s">
        <v>7231</v>
      </c>
      <c r="B6910" s="332">
        <v>19.42754</v>
      </c>
      <c r="C6910" t="s">
        <v>14599</v>
      </c>
    </row>
    <row r="6911" spans="1:3">
      <c r="A6911" s="345" t="s">
        <v>4001</v>
      </c>
      <c r="B6911" s="332">
        <v>69.454689999999999</v>
      </c>
      <c r="C6911" t="s">
        <v>20084</v>
      </c>
    </row>
    <row r="6912" spans="1:3">
      <c r="A6912" s="345" t="s">
        <v>20085</v>
      </c>
      <c r="B6912" s="332">
        <v>67.340850000000003</v>
      </c>
      <c r="C6912" t="s">
        <v>20086</v>
      </c>
    </row>
    <row r="6913" spans="1:3">
      <c r="A6913" s="345" t="s">
        <v>4002</v>
      </c>
      <c r="B6913" s="332">
        <v>446.53712000000002</v>
      </c>
      <c r="C6913" t="s">
        <v>14600</v>
      </c>
    </row>
    <row r="6914" spans="1:3">
      <c r="A6914" s="345" t="s">
        <v>4003</v>
      </c>
      <c r="B6914" s="332">
        <v>65.060389999999998</v>
      </c>
      <c r="C6914" t="s">
        <v>14601</v>
      </c>
    </row>
    <row r="6915" spans="1:3">
      <c r="A6915" s="345" t="s">
        <v>4004</v>
      </c>
      <c r="B6915" s="332">
        <v>2.2402199999999999</v>
      </c>
      <c r="C6915" t="s">
        <v>14602</v>
      </c>
    </row>
    <row r="6916" spans="1:3">
      <c r="A6916" s="345" t="s">
        <v>4005</v>
      </c>
      <c r="B6916" s="332">
        <v>847.81227999999999</v>
      </c>
      <c r="C6916" t="s">
        <v>14603</v>
      </c>
    </row>
    <row r="6917" spans="1:3">
      <c r="A6917" s="345" t="s">
        <v>4006</v>
      </c>
      <c r="B6917" s="332">
        <v>1035.9324799999999</v>
      </c>
      <c r="C6917" t="s">
        <v>14604</v>
      </c>
    </row>
    <row r="6918" spans="1:3">
      <c r="A6918" s="345" t="s">
        <v>4007</v>
      </c>
      <c r="B6918" s="332">
        <v>233.79938999999999</v>
      </c>
      <c r="C6918" t="s">
        <v>14605</v>
      </c>
    </row>
    <row r="6919" spans="1:3">
      <c r="A6919" s="345" t="s">
        <v>4008</v>
      </c>
      <c r="B6919" s="332">
        <v>194.43154999999999</v>
      </c>
      <c r="C6919" t="s">
        <v>14606</v>
      </c>
    </row>
    <row r="6920" spans="1:3">
      <c r="A6920" s="345" t="s">
        <v>4009</v>
      </c>
      <c r="B6920" s="332">
        <v>12.566990000000001</v>
      </c>
      <c r="C6920" t="s">
        <v>14607</v>
      </c>
    </row>
    <row r="6921" spans="1:3">
      <c r="A6921" s="345" t="s">
        <v>6900</v>
      </c>
      <c r="B6921" s="332">
        <v>12.57835</v>
      </c>
      <c r="C6921" t="s">
        <v>14608</v>
      </c>
    </row>
    <row r="6922" spans="1:3">
      <c r="A6922" s="345" t="s">
        <v>20087</v>
      </c>
      <c r="B6922" s="332">
        <v>57.429279999999999</v>
      </c>
      <c r="C6922" t="s">
        <v>20088</v>
      </c>
    </row>
    <row r="6923" spans="1:3">
      <c r="A6923" s="345" t="s">
        <v>7232</v>
      </c>
      <c r="B6923" s="332">
        <v>16.4466</v>
      </c>
      <c r="C6923" t="s">
        <v>14609</v>
      </c>
    </row>
    <row r="6924" spans="1:3">
      <c r="A6924" s="345" t="s">
        <v>9540</v>
      </c>
      <c r="B6924" s="332">
        <v>23.787210000000002</v>
      </c>
      <c r="C6924" t="s">
        <v>14610</v>
      </c>
    </row>
    <row r="6925" spans="1:3">
      <c r="A6925" s="345" t="s">
        <v>9541</v>
      </c>
      <c r="B6925" s="332">
        <v>17.405909999999999</v>
      </c>
      <c r="C6925" t="s">
        <v>14611</v>
      </c>
    </row>
    <row r="6926" spans="1:3">
      <c r="A6926" s="345" t="s">
        <v>9542</v>
      </c>
      <c r="B6926" s="332">
        <v>23.787210000000002</v>
      </c>
      <c r="C6926" t="s">
        <v>14612</v>
      </c>
    </row>
    <row r="6927" spans="1:3">
      <c r="A6927" s="345" t="s">
        <v>9107</v>
      </c>
      <c r="B6927" s="332">
        <v>59.875900000000001</v>
      </c>
      <c r="C6927" t="s">
        <v>14613</v>
      </c>
    </row>
    <row r="6928" spans="1:3">
      <c r="A6928" s="345" t="s">
        <v>9950</v>
      </c>
      <c r="B6928" s="332">
        <v>68.734790000000004</v>
      </c>
      <c r="C6928" t="s">
        <v>14614</v>
      </c>
    </row>
    <row r="6929" spans="1:3">
      <c r="A6929" s="345" t="s">
        <v>20089</v>
      </c>
      <c r="B6929" s="332">
        <v>0</v>
      </c>
      <c r="C6929" t="s">
        <v>20090</v>
      </c>
    </row>
    <row r="6930" spans="1:3">
      <c r="A6930" s="345" t="s">
        <v>20091</v>
      </c>
      <c r="B6930" s="332">
        <v>0</v>
      </c>
      <c r="C6930" t="s">
        <v>20092</v>
      </c>
    </row>
    <row r="6931" spans="1:3">
      <c r="A6931" s="345" t="s">
        <v>4010</v>
      </c>
      <c r="B6931" s="332">
        <v>182.67412999999999</v>
      </c>
      <c r="C6931" t="s">
        <v>14615</v>
      </c>
    </row>
    <row r="6932" spans="1:3">
      <c r="A6932" s="345" t="s">
        <v>4011</v>
      </c>
      <c r="B6932" s="332">
        <v>106.09929</v>
      </c>
      <c r="C6932" t="s">
        <v>14616</v>
      </c>
    </row>
    <row r="6933" spans="1:3">
      <c r="A6933" s="345" t="s">
        <v>7233</v>
      </c>
      <c r="B6933" s="332">
        <v>174.72</v>
      </c>
      <c r="C6933" t="s">
        <v>14617</v>
      </c>
    </row>
    <row r="6934" spans="1:3">
      <c r="A6934" s="345" t="s">
        <v>4012</v>
      </c>
      <c r="B6934" s="332">
        <v>11.776120000000001</v>
      </c>
      <c r="C6934" t="s">
        <v>14618</v>
      </c>
    </row>
    <row r="6935" spans="1:3">
      <c r="A6935" s="345" t="s">
        <v>4013</v>
      </c>
      <c r="B6935" s="332">
        <v>119.35223000000001</v>
      </c>
      <c r="C6935" t="s">
        <v>14619</v>
      </c>
    </row>
    <row r="6936" spans="1:3">
      <c r="A6936" s="345" t="s">
        <v>4014</v>
      </c>
      <c r="B6936" s="332">
        <v>68.096829999999997</v>
      </c>
      <c r="C6936" t="s">
        <v>14620</v>
      </c>
    </row>
    <row r="6937" spans="1:3">
      <c r="A6937" s="345" t="s">
        <v>4015</v>
      </c>
      <c r="B6937" s="332">
        <v>112.00388</v>
      </c>
      <c r="C6937" t="s">
        <v>20093</v>
      </c>
    </row>
    <row r="6938" spans="1:3">
      <c r="A6938" s="345" t="s">
        <v>4016</v>
      </c>
      <c r="B6938" s="332">
        <v>27.84309</v>
      </c>
      <c r="C6938" t="s">
        <v>20094</v>
      </c>
    </row>
    <row r="6939" spans="1:3">
      <c r="A6939" s="345" t="s">
        <v>7826</v>
      </c>
      <c r="B6939" s="332">
        <v>42.887869999999999</v>
      </c>
      <c r="C6939" t="s">
        <v>14621</v>
      </c>
    </row>
    <row r="6940" spans="1:3">
      <c r="A6940" s="345" t="s">
        <v>4017</v>
      </c>
      <c r="B6940" s="332">
        <v>38.092849999999999</v>
      </c>
      <c r="C6940" t="s">
        <v>14622</v>
      </c>
    </row>
    <row r="6941" spans="1:3">
      <c r="A6941" s="345" t="s">
        <v>20095</v>
      </c>
      <c r="B6941" s="332">
        <v>65.389989999999997</v>
      </c>
      <c r="C6941" t="s">
        <v>20096</v>
      </c>
    </row>
    <row r="6942" spans="1:3">
      <c r="A6942" s="345" t="s">
        <v>20097</v>
      </c>
      <c r="B6942" s="332">
        <v>82.325819999999993</v>
      </c>
      <c r="C6942" t="s">
        <v>20098</v>
      </c>
    </row>
    <row r="6943" spans="1:3">
      <c r="A6943" s="345" t="s">
        <v>4018</v>
      </c>
      <c r="B6943" s="332">
        <v>151.86799999999999</v>
      </c>
      <c r="C6943" t="s">
        <v>20099</v>
      </c>
    </row>
    <row r="6944" spans="1:3">
      <c r="A6944" s="345" t="s">
        <v>4019</v>
      </c>
      <c r="B6944" s="332">
        <v>90.186779999999999</v>
      </c>
      <c r="C6944" t="s">
        <v>20100</v>
      </c>
    </row>
    <row r="6945" spans="1:3">
      <c r="A6945" s="345" t="s">
        <v>4020</v>
      </c>
      <c r="B6945" s="332">
        <v>13.78857</v>
      </c>
      <c r="C6945" t="s">
        <v>20101</v>
      </c>
    </row>
    <row r="6946" spans="1:3">
      <c r="A6946" s="345" t="s">
        <v>4021</v>
      </c>
      <c r="B6946" s="332">
        <v>14.30049</v>
      </c>
      <c r="C6946" t="s">
        <v>14623</v>
      </c>
    </row>
    <row r="6947" spans="1:3">
      <c r="A6947" s="345" t="s">
        <v>4022</v>
      </c>
      <c r="B6947" s="332">
        <v>28.936250000000001</v>
      </c>
      <c r="C6947" t="s">
        <v>14624</v>
      </c>
    </row>
    <row r="6948" spans="1:3">
      <c r="A6948" s="345" t="s">
        <v>4023</v>
      </c>
      <c r="B6948" s="332">
        <v>83.477149999999995</v>
      </c>
      <c r="C6948" t="s">
        <v>14625</v>
      </c>
    </row>
    <row r="6949" spans="1:3">
      <c r="A6949" s="345" t="s">
        <v>7003</v>
      </c>
      <c r="B6949" s="332">
        <v>32.971319999999999</v>
      </c>
      <c r="C6949" t="s">
        <v>14626</v>
      </c>
    </row>
    <row r="6950" spans="1:3">
      <c r="A6950" s="345" t="s">
        <v>4024</v>
      </c>
      <c r="B6950" s="332">
        <v>5.0284000000000004</v>
      </c>
      <c r="C6950" t="s">
        <v>14627</v>
      </c>
    </row>
    <row r="6951" spans="1:3">
      <c r="A6951" s="345" t="s">
        <v>4025</v>
      </c>
      <c r="B6951" s="332">
        <v>6.3236299999999996</v>
      </c>
      <c r="C6951" t="s">
        <v>14628</v>
      </c>
    </row>
    <row r="6952" spans="1:3">
      <c r="A6952" s="345" t="s">
        <v>4026</v>
      </c>
      <c r="B6952" s="332">
        <v>14.73945</v>
      </c>
      <c r="C6952" t="s">
        <v>14629</v>
      </c>
    </row>
    <row r="6953" spans="1:3">
      <c r="A6953" s="345" t="s">
        <v>4027</v>
      </c>
      <c r="B6953" s="332">
        <v>14.73945</v>
      </c>
      <c r="C6953" t="s">
        <v>14630</v>
      </c>
    </row>
    <row r="6954" spans="1:3">
      <c r="A6954" s="345" t="s">
        <v>4028</v>
      </c>
      <c r="B6954" s="332">
        <v>82.641990000000007</v>
      </c>
      <c r="C6954" t="s">
        <v>14631</v>
      </c>
    </row>
    <row r="6955" spans="1:3">
      <c r="A6955" s="345" t="s">
        <v>4029</v>
      </c>
      <c r="B6955" s="332">
        <v>45.387180000000001</v>
      </c>
      <c r="C6955" t="s">
        <v>14632</v>
      </c>
    </row>
    <row r="6956" spans="1:3">
      <c r="A6956" s="345" t="s">
        <v>4030</v>
      </c>
      <c r="B6956" s="332">
        <v>53.824010000000001</v>
      </c>
      <c r="C6956" t="s">
        <v>14633</v>
      </c>
    </row>
    <row r="6957" spans="1:3">
      <c r="A6957" s="345" t="s">
        <v>4031</v>
      </c>
      <c r="B6957" s="332">
        <v>52.518430000000002</v>
      </c>
      <c r="C6957" t="s">
        <v>14634</v>
      </c>
    </row>
    <row r="6958" spans="1:3">
      <c r="A6958" s="345" t="s">
        <v>7028</v>
      </c>
      <c r="B6958" s="332">
        <v>29.348120000000002</v>
      </c>
      <c r="C6958" t="s">
        <v>14635</v>
      </c>
    </row>
    <row r="6959" spans="1:3">
      <c r="A6959" s="345" t="s">
        <v>4032</v>
      </c>
      <c r="B6959" s="332">
        <v>47.229320000000001</v>
      </c>
      <c r="C6959" t="s">
        <v>14636</v>
      </c>
    </row>
    <row r="6960" spans="1:3">
      <c r="A6960" s="345" t="s">
        <v>4033</v>
      </c>
      <c r="B6960" s="332">
        <v>2.4179200000000001</v>
      </c>
      <c r="C6960" t="s">
        <v>14637</v>
      </c>
    </row>
    <row r="6961" spans="1:3">
      <c r="A6961" s="345" t="s">
        <v>4034</v>
      </c>
      <c r="B6961" s="332">
        <v>0.32192999999999999</v>
      </c>
      <c r="C6961" t="s">
        <v>14638</v>
      </c>
    </row>
    <row r="6962" spans="1:3">
      <c r="A6962" s="345" t="s">
        <v>4035</v>
      </c>
      <c r="B6962" s="332">
        <v>1.5058199999999999</v>
      </c>
      <c r="C6962" t="s">
        <v>14639</v>
      </c>
    </row>
    <row r="6963" spans="1:3">
      <c r="A6963" s="345" t="s">
        <v>4036</v>
      </c>
      <c r="B6963" s="332">
        <v>0.47559000000000001</v>
      </c>
      <c r="C6963" t="s">
        <v>20102</v>
      </c>
    </row>
    <row r="6964" spans="1:3">
      <c r="A6964" s="345" t="s">
        <v>4037</v>
      </c>
      <c r="B6964" s="332">
        <v>28.802949999999999</v>
      </c>
      <c r="C6964" t="s">
        <v>14640</v>
      </c>
    </row>
    <row r="6965" spans="1:3">
      <c r="A6965" s="345" t="s">
        <v>4038</v>
      </c>
      <c r="B6965" s="332">
        <v>7.1973099999999999</v>
      </c>
      <c r="C6965" t="s">
        <v>20103</v>
      </c>
    </row>
    <row r="6966" spans="1:3">
      <c r="A6966" s="345" t="s">
        <v>8634</v>
      </c>
      <c r="B6966" s="332">
        <v>1.05836</v>
      </c>
      <c r="C6966" t="s">
        <v>14641</v>
      </c>
    </row>
    <row r="6967" spans="1:3">
      <c r="A6967" s="345" t="s">
        <v>17341</v>
      </c>
      <c r="B6967" s="332">
        <v>0.66</v>
      </c>
      <c r="C6967" t="s">
        <v>17342</v>
      </c>
    </row>
    <row r="6968" spans="1:3">
      <c r="A6968" s="345" t="s">
        <v>4039</v>
      </c>
      <c r="B6968" s="332">
        <v>1.2201</v>
      </c>
      <c r="C6968" t="s">
        <v>14642</v>
      </c>
    </row>
    <row r="6969" spans="1:3">
      <c r="A6969" s="345" t="s">
        <v>4040</v>
      </c>
      <c r="B6969" s="332">
        <v>1.2921400000000001</v>
      </c>
      <c r="C6969" t="s">
        <v>14643</v>
      </c>
    </row>
    <row r="6970" spans="1:3">
      <c r="A6970" s="345" t="s">
        <v>4041</v>
      </c>
      <c r="B6970" s="332">
        <v>5.5473600000000003</v>
      </c>
      <c r="C6970" t="s">
        <v>14644</v>
      </c>
    </row>
    <row r="6971" spans="1:3">
      <c r="A6971" s="345" t="s">
        <v>17922</v>
      </c>
      <c r="B6971" s="332">
        <v>15.18333</v>
      </c>
      <c r="C6971" t="s">
        <v>14658</v>
      </c>
    </row>
    <row r="6972" spans="1:3">
      <c r="A6972" s="345" t="s">
        <v>17522</v>
      </c>
      <c r="B6972" s="332">
        <v>1.6974899999999999</v>
      </c>
      <c r="C6972" t="s">
        <v>17523</v>
      </c>
    </row>
    <row r="6973" spans="1:3">
      <c r="A6973" s="345" t="s">
        <v>4042</v>
      </c>
      <c r="B6973" s="332">
        <v>2.3367200000000001</v>
      </c>
      <c r="C6973" t="s">
        <v>9031</v>
      </c>
    </row>
    <row r="6974" spans="1:3">
      <c r="A6974" s="345" t="s">
        <v>4043</v>
      </c>
      <c r="B6974" s="332">
        <v>3.8811200000000001</v>
      </c>
      <c r="C6974" t="s">
        <v>9032</v>
      </c>
    </row>
    <row r="6975" spans="1:3">
      <c r="A6975" s="345" t="s">
        <v>4044</v>
      </c>
      <c r="B6975" s="332">
        <v>4.67943</v>
      </c>
      <c r="C6975" t="s">
        <v>9033</v>
      </c>
    </row>
    <row r="6976" spans="1:3">
      <c r="A6976" s="345" t="s">
        <v>4045</v>
      </c>
      <c r="B6976" s="332">
        <v>0.90580000000000005</v>
      </c>
      <c r="C6976" t="s">
        <v>9034</v>
      </c>
    </row>
    <row r="6977" spans="1:3">
      <c r="A6977" s="345" t="s">
        <v>4046</v>
      </c>
      <c r="B6977" s="332">
        <v>1.8936599999999999</v>
      </c>
      <c r="C6977" t="s">
        <v>9036</v>
      </c>
    </row>
    <row r="6978" spans="1:3">
      <c r="A6978" s="345" t="s">
        <v>4047</v>
      </c>
      <c r="B6978" s="332">
        <v>6.2442399999999996</v>
      </c>
      <c r="C6978" t="s">
        <v>14645</v>
      </c>
    </row>
    <row r="6979" spans="1:3">
      <c r="A6979" s="345" t="s">
        <v>4048</v>
      </c>
      <c r="B6979" s="332">
        <v>6.3345900000000004</v>
      </c>
      <c r="C6979" t="s">
        <v>14646</v>
      </c>
    </row>
    <row r="6980" spans="1:3">
      <c r="A6980" s="345" t="s">
        <v>4049</v>
      </c>
      <c r="B6980" s="332">
        <v>6.4018499999999996</v>
      </c>
      <c r="C6980" t="s">
        <v>14647</v>
      </c>
    </row>
    <row r="6981" spans="1:3">
      <c r="A6981" s="345" t="s">
        <v>17804</v>
      </c>
      <c r="B6981" s="332">
        <v>2.5642</v>
      </c>
      <c r="C6981" t="s">
        <v>17805</v>
      </c>
    </row>
    <row r="6982" spans="1:3">
      <c r="A6982" s="345" t="s">
        <v>8505</v>
      </c>
      <c r="B6982" s="332">
        <v>37.269359999999999</v>
      </c>
      <c r="C6982" t="s">
        <v>14648</v>
      </c>
    </row>
    <row r="6983" spans="1:3">
      <c r="A6983" s="345" t="s">
        <v>4050</v>
      </c>
      <c r="B6983" s="332">
        <v>90.186779999999999</v>
      </c>
      <c r="C6983" t="s">
        <v>20104</v>
      </c>
    </row>
    <row r="6984" spans="1:3">
      <c r="A6984" s="345" t="s">
        <v>4051</v>
      </c>
      <c r="B6984" s="332">
        <v>43.950420000000001</v>
      </c>
      <c r="C6984" t="s">
        <v>20105</v>
      </c>
    </row>
    <row r="6985" spans="1:3">
      <c r="A6985" s="345" t="s">
        <v>4052</v>
      </c>
      <c r="B6985" s="332">
        <v>43.950420000000001</v>
      </c>
      <c r="C6985" t="s">
        <v>20106</v>
      </c>
    </row>
    <row r="6986" spans="1:3">
      <c r="A6986" s="345" t="s">
        <v>4053</v>
      </c>
      <c r="B6986" s="332">
        <v>66.591269999999994</v>
      </c>
      <c r="C6986" t="s">
        <v>20107</v>
      </c>
    </row>
    <row r="6987" spans="1:3">
      <c r="A6987" s="345" t="s">
        <v>6901</v>
      </c>
      <c r="B6987" s="332">
        <v>103.82854</v>
      </c>
      <c r="C6987" t="s">
        <v>20108</v>
      </c>
    </row>
    <row r="6988" spans="1:3">
      <c r="A6988" s="345" t="s">
        <v>6902</v>
      </c>
      <c r="B6988" s="332">
        <v>104.4203</v>
      </c>
      <c r="C6988" t="s">
        <v>14649</v>
      </c>
    </row>
    <row r="6989" spans="1:3">
      <c r="A6989" s="345" t="s">
        <v>4054</v>
      </c>
      <c r="B6989" s="332">
        <v>14.69725</v>
      </c>
      <c r="C6989" t="s">
        <v>14650</v>
      </c>
    </row>
    <row r="6990" spans="1:3">
      <c r="A6990" s="345" t="s">
        <v>4055</v>
      </c>
      <c r="B6990" s="332">
        <v>31.948930000000001</v>
      </c>
      <c r="C6990" t="s">
        <v>14651</v>
      </c>
    </row>
    <row r="6991" spans="1:3">
      <c r="A6991" s="345" t="s">
        <v>8635</v>
      </c>
      <c r="B6991" s="332">
        <v>66.294629999999998</v>
      </c>
      <c r="C6991" t="s">
        <v>14652</v>
      </c>
    </row>
    <row r="6992" spans="1:3">
      <c r="A6992" s="345" t="s">
        <v>8636</v>
      </c>
      <c r="B6992" s="332">
        <v>104.30355</v>
      </c>
      <c r="C6992" t="s">
        <v>14653</v>
      </c>
    </row>
    <row r="6993" spans="1:3">
      <c r="A6993" s="345" t="s">
        <v>4056</v>
      </c>
      <c r="B6993" s="332">
        <v>14.75751</v>
      </c>
      <c r="C6993" t="s">
        <v>14654</v>
      </c>
    </row>
    <row r="6994" spans="1:3">
      <c r="A6994" s="345" t="s">
        <v>4057</v>
      </c>
      <c r="B6994" s="332">
        <v>22.135999999999999</v>
      </c>
      <c r="C6994" t="s">
        <v>14655</v>
      </c>
    </row>
    <row r="6995" spans="1:3">
      <c r="A6995" s="345" t="s">
        <v>17343</v>
      </c>
      <c r="B6995" s="332">
        <v>6.4965000000000002</v>
      </c>
      <c r="C6995" t="s">
        <v>17344</v>
      </c>
    </row>
    <row r="6996" spans="1:3">
      <c r="A6996" s="345" t="s">
        <v>17524</v>
      </c>
      <c r="B6996" s="332">
        <v>36.494340000000001</v>
      </c>
      <c r="C6996" t="s">
        <v>17525</v>
      </c>
    </row>
    <row r="6997" spans="1:3">
      <c r="A6997" s="345" t="s">
        <v>17345</v>
      </c>
      <c r="B6997" s="332">
        <v>43.670439999999999</v>
      </c>
      <c r="C6997" t="s">
        <v>17346</v>
      </c>
    </row>
    <row r="6998" spans="1:3">
      <c r="A6998" s="345" t="s">
        <v>4058</v>
      </c>
      <c r="B6998" s="332">
        <v>45.600430000000003</v>
      </c>
      <c r="C6998" t="s">
        <v>14656</v>
      </c>
    </row>
    <row r="6999" spans="1:3">
      <c r="A6999" s="345" t="s">
        <v>20109</v>
      </c>
      <c r="B6999" s="332">
        <v>0</v>
      </c>
      <c r="C6999" t="s">
        <v>20110</v>
      </c>
    </row>
    <row r="7000" spans="1:3">
      <c r="A7000" s="345" t="s">
        <v>4059</v>
      </c>
      <c r="B7000" s="332">
        <v>25.107379999999999</v>
      </c>
      <c r="C7000" t="s">
        <v>14657</v>
      </c>
    </row>
    <row r="7001" spans="1:3">
      <c r="A7001" s="345" t="s">
        <v>8637</v>
      </c>
      <c r="B7001" s="332">
        <v>29.744879999999998</v>
      </c>
      <c r="C7001" t="s">
        <v>14658</v>
      </c>
    </row>
    <row r="7002" spans="1:3">
      <c r="A7002" s="345" t="s">
        <v>4060</v>
      </c>
      <c r="B7002" s="332">
        <v>67.450699999999998</v>
      </c>
      <c r="C7002" t="s">
        <v>20111</v>
      </c>
    </row>
    <row r="7003" spans="1:3">
      <c r="A7003" s="345" t="s">
        <v>4061</v>
      </c>
      <c r="B7003" s="332">
        <v>74.013419999999996</v>
      </c>
      <c r="C7003" t="s">
        <v>14659</v>
      </c>
    </row>
    <row r="7004" spans="1:3">
      <c r="A7004" s="345" t="s">
        <v>4062</v>
      </c>
      <c r="B7004" s="332">
        <v>128.07545999999999</v>
      </c>
      <c r="C7004" t="s">
        <v>14660</v>
      </c>
    </row>
    <row r="7005" spans="1:3">
      <c r="A7005" s="345" t="s">
        <v>4063</v>
      </c>
      <c r="B7005" s="332">
        <v>118.32665</v>
      </c>
      <c r="C7005" t="s">
        <v>14661</v>
      </c>
    </row>
    <row r="7006" spans="1:3">
      <c r="A7006" s="345" t="s">
        <v>4064</v>
      </c>
      <c r="B7006" s="332">
        <v>111.68103000000001</v>
      </c>
      <c r="C7006" t="s">
        <v>14662</v>
      </c>
    </row>
    <row r="7007" spans="1:3">
      <c r="A7007" s="345" t="s">
        <v>4065</v>
      </c>
      <c r="B7007" s="332">
        <v>114.7186</v>
      </c>
      <c r="C7007" t="s">
        <v>14663</v>
      </c>
    </row>
    <row r="7008" spans="1:3">
      <c r="A7008" s="345" t="s">
        <v>4066</v>
      </c>
      <c r="B7008" s="332">
        <v>167.90154000000001</v>
      </c>
      <c r="C7008" t="s">
        <v>14664</v>
      </c>
    </row>
    <row r="7009" spans="1:3">
      <c r="A7009" s="345" t="s">
        <v>4067</v>
      </c>
      <c r="B7009" s="332">
        <v>121.86651999999999</v>
      </c>
      <c r="C7009" t="s">
        <v>20112</v>
      </c>
    </row>
    <row r="7010" spans="1:3">
      <c r="A7010" s="345" t="s">
        <v>4068</v>
      </c>
      <c r="B7010" s="332">
        <v>116.29796</v>
      </c>
      <c r="C7010" t="s">
        <v>20113</v>
      </c>
    </row>
    <row r="7011" spans="1:3">
      <c r="A7011" s="345" t="s">
        <v>7549</v>
      </c>
      <c r="B7011" s="332">
        <v>86.121530000000007</v>
      </c>
      <c r="C7011" t="s">
        <v>20114</v>
      </c>
    </row>
    <row r="7012" spans="1:3">
      <c r="A7012" s="345" t="s">
        <v>4069</v>
      </c>
      <c r="B7012" s="332">
        <v>81.758349999999993</v>
      </c>
      <c r="C7012" t="s">
        <v>14631</v>
      </c>
    </row>
    <row r="7013" spans="1:3">
      <c r="A7013" s="345" t="s">
        <v>20115</v>
      </c>
      <c r="B7013" s="332">
        <v>55.366669999999999</v>
      </c>
      <c r="C7013" t="s">
        <v>14706</v>
      </c>
    </row>
    <row r="7014" spans="1:3">
      <c r="A7014" s="345" t="s">
        <v>7552</v>
      </c>
      <c r="B7014" s="332">
        <v>82.498329999999996</v>
      </c>
      <c r="C7014" t="s">
        <v>14665</v>
      </c>
    </row>
    <row r="7015" spans="1:3">
      <c r="A7015" s="345" t="s">
        <v>4070</v>
      </c>
      <c r="B7015" s="332">
        <v>4.1334200000000001</v>
      </c>
      <c r="C7015" t="s">
        <v>14666</v>
      </c>
    </row>
    <row r="7016" spans="1:3">
      <c r="A7016" s="345" t="s">
        <v>4071</v>
      </c>
      <c r="B7016" s="332">
        <v>4.2873000000000001</v>
      </c>
      <c r="C7016" t="s">
        <v>14667</v>
      </c>
    </row>
    <row r="7017" spans="1:3">
      <c r="A7017" s="345" t="s">
        <v>4072</v>
      </c>
      <c r="B7017" s="332">
        <v>0.13250000000000001</v>
      </c>
      <c r="C7017" t="s">
        <v>14668</v>
      </c>
    </row>
    <row r="7018" spans="1:3">
      <c r="A7018" s="345" t="s">
        <v>4073</v>
      </c>
      <c r="B7018" s="332">
        <v>3.5186899999999999</v>
      </c>
      <c r="C7018" t="s">
        <v>14669</v>
      </c>
    </row>
    <row r="7019" spans="1:3">
      <c r="A7019" s="345" t="s">
        <v>4074</v>
      </c>
      <c r="B7019" s="332">
        <v>0.63402000000000003</v>
      </c>
      <c r="C7019" t="s">
        <v>14670</v>
      </c>
    </row>
    <row r="7020" spans="1:3">
      <c r="A7020" s="345" t="s">
        <v>4075</v>
      </c>
      <c r="B7020" s="332">
        <v>2.7894000000000001</v>
      </c>
      <c r="C7020" t="s">
        <v>14671</v>
      </c>
    </row>
    <row r="7021" spans="1:3">
      <c r="A7021" s="345" t="s">
        <v>4076</v>
      </c>
      <c r="B7021" s="332">
        <v>2.5967899999999999</v>
      </c>
      <c r="C7021" t="s">
        <v>14672</v>
      </c>
    </row>
    <row r="7022" spans="1:3">
      <c r="A7022" s="345" t="s">
        <v>4077</v>
      </c>
      <c r="B7022" s="332">
        <v>2.4280900000000001</v>
      </c>
      <c r="C7022" t="s">
        <v>14673</v>
      </c>
    </row>
    <row r="7023" spans="1:3">
      <c r="A7023" s="345" t="s">
        <v>4078</v>
      </c>
      <c r="B7023" s="332">
        <v>3.27305</v>
      </c>
      <c r="C7023" t="s">
        <v>14674</v>
      </c>
    </row>
    <row r="7024" spans="1:3">
      <c r="A7024" s="345" t="s">
        <v>4079</v>
      </c>
      <c r="B7024" s="332">
        <v>6.1311600000000004</v>
      </c>
      <c r="C7024" t="s">
        <v>14675</v>
      </c>
    </row>
    <row r="7025" spans="1:3">
      <c r="A7025" s="345" t="s">
        <v>4080</v>
      </c>
      <c r="B7025" s="332">
        <v>3.8262100000000001</v>
      </c>
      <c r="C7025" t="s">
        <v>14676</v>
      </c>
    </row>
    <row r="7026" spans="1:3">
      <c r="A7026" s="345" t="s">
        <v>4081</v>
      </c>
      <c r="B7026" s="332">
        <v>3.8262100000000001</v>
      </c>
      <c r="C7026" t="s">
        <v>14677</v>
      </c>
    </row>
    <row r="7027" spans="1:3">
      <c r="A7027" s="345" t="s">
        <v>4082</v>
      </c>
      <c r="B7027" s="332">
        <v>0.67384999999999995</v>
      </c>
      <c r="C7027" t="s">
        <v>14678</v>
      </c>
    </row>
    <row r="7028" spans="1:3">
      <c r="A7028" s="345" t="s">
        <v>4083</v>
      </c>
      <c r="B7028" s="332">
        <v>5.2947100000000002</v>
      </c>
      <c r="C7028" t="s">
        <v>14679</v>
      </c>
    </row>
    <row r="7029" spans="1:3">
      <c r="A7029" s="345" t="s">
        <v>4084</v>
      </c>
      <c r="B7029" s="332">
        <v>13.7499</v>
      </c>
      <c r="C7029" t="s">
        <v>14680</v>
      </c>
    </row>
    <row r="7030" spans="1:3">
      <c r="A7030" s="345" t="s">
        <v>4085</v>
      </c>
      <c r="B7030" s="332">
        <v>4.1334200000000001</v>
      </c>
      <c r="C7030" t="s">
        <v>14681</v>
      </c>
    </row>
    <row r="7031" spans="1:3">
      <c r="A7031" s="345" t="s">
        <v>4086</v>
      </c>
      <c r="B7031" s="332">
        <v>4.2684199999999999</v>
      </c>
      <c r="C7031" t="s">
        <v>14675</v>
      </c>
    </row>
    <row r="7032" spans="1:3">
      <c r="A7032" s="345" t="s">
        <v>4087</v>
      </c>
      <c r="B7032" s="332">
        <v>11.32516</v>
      </c>
      <c r="C7032" t="s">
        <v>14682</v>
      </c>
    </row>
    <row r="7033" spans="1:3">
      <c r="A7033" s="345" t="s">
        <v>4088</v>
      </c>
      <c r="B7033" s="332">
        <v>24.19491</v>
      </c>
      <c r="C7033" t="s">
        <v>14683</v>
      </c>
    </row>
    <row r="7034" spans="1:3">
      <c r="A7034" s="345" t="s">
        <v>4089</v>
      </c>
      <c r="B7034" s="332">
        <v>24.19491</v>
      </c>
      <c r="C7034" t="s">
        <v>14684</v>
      </c>
    </row>
    <row r="7035" spans="1:3">
      <c r="A7035" s="345" t="s">
        <v>4090</v>
      </c>
      <c r="B7035" s="332">
        <v>49.534689999999998</v>
      </c>
      <c r="C7035" t="s">
        <v>14685</v>
      </c>
    </row>
    <row r="7036" spans="1:3">
      <c r="A7036" s="345" t="s">
        <v>4091</v>
      </c>
      <c r="B7036" s="332">
        <v>49.149239999999999</v>
      </c>
      <c r="C7036" t="s">
        <v>14686</v>
      </c>
    </row>
    <row r="7037" spans="1:3">
      <c r="A7037" s="345" t="s">
        <v>4092</v>
      </c>
      <c r="B7037" s="332">
        <v>71.817400000000006</v>
      </c>
      <c r="C7037" t="s">
        <v>14687</v>
      </c>
    </row>
    <row r="7038" spans="1:3">
      <c r="A7038" s="345" t="s">
        <v>4093</v>
      </c>
      <c r="B7038" s="332">
        <v>71.817400000000006</v>
      </c>
      <c r="C7038" t="s">
        <v>14688</v>
      </c>
    </row>
    <row r="7039" spans="1:3">
      <c r="A7039" s="345" t="s">
        <v>4094</v>
      </c>
      <c r="B7039" s="332">
        <v>11.252840000000001</v>
      </c>
      <c r="C7039" t="s">
        <v>14689</v>
      </c>
    </row>
    <row r="7040" spans="1:3">
      <c r="A7040" s="345" t="s">
        <v>4095</v>
      </c>
      <c r="B7040" s="332">
        <v>14.25309</v>
      </c>
      <c r="C7040" t="s">
        <v>14690</v>
      </c>
    </row>
    <row r="7041" spans="1:3">
      <c r="A7041" s="345" t="s">
        <v>4096</v>
      </c>
      <c r="B7041" s="332">
        <v>19.320460000000001</v>
      </c>
      <c r="C7041" t="s">
        <v>14691</v>
      </c>
    </row>
    <row r="7042" spans="1:3">
      <c r="A7042" s="345" t="s">
        <v>4097</v>
      </c>
      <c r="B7042" s="332">
        <v>3.6789399999999999</v>
      </c>
      <c r="C7042" t="s">
        <v>14692</v>
      </c>
    </row>
    <row r="7043" spans="1:3">
      <c r="A7043" s="345" t="s">
        <v>4098</v>
      </c>
      <c r="B7043" s="332">
        <v>3.6761499999999998</v>
      </c>
      <c r="C7043" t="s">
        <v>14693</v>
      </c>
    </row>
    <row r="7044" spans="1:3">
      <c r="A7044" s="345" t="s">
        <v>4099</v>
      </c>
      <c r="B7044" s="332">
        <v>1.04504</v>
      </c>
      <c r="C7044" t="s">
        <v>14694</v>
      </c>
    </row>
    <row r="7045" spans="1:3">
      <c r="A7045" s="345" t="s">
        <v>4100</v>
      </c>
      <c r="B7045" s="332">
        <v>2.2793999999999999</v>
      </c>
      <c r="C7045" t="s">
        <v>14695</v>
      </c>
    </row>
    <row r="7046" spans="1:3">
      <c r="A7046" s="345" t="s">
        <v>7623</v>
      </c>
      <c r="B7046" s="332">
        <v>47.626280000000001</v>
      </c>
      <c r="C7046" t="s">
        <v>14696</v>
      </c>
    </row>
    <row r="7047" spans="1:3">
      <c r="A7047" s="345" t="s">
        <v>7624</v>
      </c>
      <c r="B7047" s="332">
        <v>47.626280000000001</v>
      </c>
      <c r="C7047" t="s">
        <v>14697</v>
      </c>
    </row>
    <row r="7048" spans="1:3">
      <c r="A7048" s="345" t="s">
        <v>7625</v>
      </c>
      <c r="B7048" s="332">
        <v>24.900919999999999</v>
      </c>
      <c r="C7048" t="s">
        <v>14698</v>
      </c>
    </row>
    <row r="7049" spans="1:3">
      <c r="A7049" s="345" t="s">
        <v>9543</v>
      </c>
      <c r="B7049" s="332">
        <v>4.9684299999999997</v>
      </c>
      <c r="C7049" t="s">
        <v>14699</v>
      </c>
    </row>
    <row r="7050" spans="1:3">
      <c r="A7050" s="345" t="s">
        <v>9951</v>
      </c>
      <c r="B7050" s="332">
        <v>4.9558299999999997</v>
      </c>
      <c r="C7050" t="s">
        <v>14699</v>
      </c>
    </row>
    <row r="7051" spans="1:3">
      <c r="A7051" s="345" t="s">
        <v>7578</v>
      </c>
      <c r="B7051" s="332">
        <v>37.850349999999999</v>
      </c>
      <c r="C7051" t="s">
        <v>14700</v>
      </c>
    </row>
    <row r="7052" spans="1:3">
      <c r="A7052" s="345" t="s">
        <v>7234</v>
      </c>
      <c r="B7052" s="332">
        <v>49.19661</v>
      </c>
      <c r="C7052" t="s">
        <v>14701</v>
      </c>
    </row>
    <row r="7053" spans="1:3">
      <c r="A7053" s="345" t="s">
        <v>7235</v>
      </c>
      <c r="B7053" s="332">
        <v>87.999579999999995</v>
      </c>
      <c r="C7053" t="s">
        <v>14702</v>
      </c>
    </row>
    <row r="7054" spans="1:3">
      <c r="A7054" s="345" t="s">
        <v>7582</v>
      </c>
      <c r="B7054" s="332">
        <v>84.017579999999995</v>
      </c>
      <c r="C7054" t="s">
        <v>14703</v>
      </c>
    </row>
    <row r="7055" spans="1:3">
      <c r="A7055" s="345" t="s">
        <v>7236</v>
      </c>
      <c r="B7055" s="332">
        <v>129.62961999999999</v>
      </c>
      <c r="C7055" t="s">
        <v>14704</v>
      </c>
    </row>
    <row r="7056" spans="1:3">
      <c r="A7056" s="345" t="s">
        <v>7626</v>
      </c>
      <c r="B7056" s="332">
        <v>116.89581</v>
      </c>
      <c r="C7056" t="s">
        <v>14705</v>
      </c>
    </row>
    <row r="7057" spans="1:3">
      <c r="A7057" s="345" t="s">
        <v>7579</v>
      </c>
      <c r="B7057" s="332">
        <v>107.04751</v>
      </c>
      <c r="C7057" t="s">
        <v>14706</v>
      </c>
    </row>
    <row r="7058" spans="1:3">
      <c r="A7058" s="345" t="s">
        <v>4101</v>
      </c>
      <c r="B7058" s="332">
        <v>38.85228</v>
      </c>
      <c r="C7058" t="s">
        <v>14700</v>
      </c>
    </row>
    <row r="7059" spans="1:3">
      <c r="A7059" s="345" t="s">
        <v>4102</v>
      </c>
      <c r="B7059" s="332">
        <v>78.33802</v>
      </c>
      <c r="C7059" t="s">
        <v>14703</v>
      </c>
    </row>
    <row r="7060" spans="1:3">
      <c r="A7060" s="345" t="s">
        <v>4103</v>
      </c>
      <c r="B7060" s="332">
        <v>114.5637</v>
      </c>
      <c r="C7060" t="s">
        <v>14707</v>
      </c>
    </row>
    <row r="7061" spans="1:3">
      <c r="A7061" s="345" t="s">
        <v>4104</v>
      </c>
      <c r="B7061" s="332">
        <v>109.88459</v>
      </c>
      <c r="C7061" t="s">
        <v>14708</v>
      </c>
    </row>
    <row r="7062" spans="1:3">
      <c r="A7062" s="345" t="s">
        <v>4105</v>
      </c>
      <c r="B7062" s="332">
        <v>113.05427</v>
      </c>
      <c r="C7062" t="s">
        <v>14709</v>
      </c>
    </row>
    <row r="7063" spans="1:3">
      <c r="A7063" s="345" t="s">
        <v>8850</v>
      </c>
      <c r="B7063" s="332">
        <v>120.6686</v>
      </c>
      <c r="C7063" t="s">
        <v>20116</v>
      </c>
    </row>
    <row r="7064" spans="1:3">
      <c r="A7064" s="345" t="s">
        <v>7585</v>
      </c>
      <c r="B7064" s="332">
        <v>153.21474000000001</v>
      </c>
      <c r="C7064" t="s">
        <v>14710</v>
      </c>
    </row>
    <row r="7065" spans="1:3">
      <c r="A7065" s="345" t="s">
        <v>7559</v>
      </c>
      <c r="B7065" s="332">
        <v>107.13294</v>
      </c>
      <c r="C7065" t="s">
        <v>14711</v>
      </c>
    </row>
    <row r="7066" spans="1:3">
      <c r="A7066" s="345" t="s">
        <v>8847</v>
      </c>
      <c r="B7066" s="332">
        <v>200.83309</v>
      </c>
      <c r="C7066" t="s">
        <v>20117</v>
      </c>
    </row>
    <row r="7067" spans="1:3">
      <c r="A7067" s="345" t="s">
        <v>7558</v>
      </c>
      <c r="B7067" s="332">
        <v>106.48206</v>
      </c>
      <c r="C7067" t="s">
        <v>14712</v>
      </c>
    </row>
    <row r="7068" spans="1:3">
      <c r="A7068" s="345" t="s">
        <v>8846</v>
      </c>
      <c r="B7068" s="332">
        <v>189.86575999999999</v>
      </c>
      <c r="C7068" t="s">
        <v>20118</v>
      </c>
    </row>
    <row r="7069" spans="1:3">
      <c r="A7069" s="345" t="s">
        <v>7555</v>
      </c>
      <c r="B7069" s="332">
        <v>134.96879000000001</v>
      </c>
      <c r="C7069" t="s">
        <v>14713</v>
      </c>
    </row>
    <row r="7070" spans="1:3">
      <c r="A7070" s="345" t="s">
        <v>4106</v>
      </c>
      <c r="B7070" s="332">
        <v>58.145099999999999</v>
      </c>
      <c r="C7070" t="s">
        <v>14714</v>
      </c>
    </row>
    <row r="7071" spans="1:3">
      <c r="A7071" s="345" t="s">
        <v>4107</v>
      </c>
      <c r="B7071" s="332">
        <v>94.357119999999995</v>
      </c>
      <c r="C7071" t="s">
        <v>14715</v>
      </c>
    </row>
    <row r="7072" spans="1:3">
      <c r="A7072" s="345" t="s">
        <v>4108</v>
      </c>
      <c r="B7072" s="332">
        <v>96.067899999999995</v>
      </c>
      <c r="C7072" t="s">
        <v>14716</v>
      </c>
    </row>
    <row r="7073" spans="1:3">
      <c r="A7073" s="345" t="s">
        <v>4109</v>
      </c>
      <c r="B7073" s="332">
        <v>90.121160000000003</v>
      </c>
      <c r="C7073" t="s">
        <v>14717</v>
      </c>
    </row>
    <row r="7074" spans="1:3">
      <c r="A7074" s="345" t="s">
        <v>4110</v>
      </c>
      <c r="B7074" s="332">
        <v>75.5608</v>
      </c>
      <c r="C7074" t="s">
        <v>14718</v>
      </c>
    </row>
    <row r="7075" spans="1:3">
      <c r="A7075" s="345" t="s">
        <v>9314</v>
      </c>
      <c r="B7075" s="332">
        <v>147.75139999999999</v>
      </c>
      <c r="C7075" t="s">
        <v>14719</v>
      </c>
    </row>
    <row r="7076" spans="1:3">
      <c r="A7076" s="345" t="s">
        <v>4111</v>
      </c>
      <c r="B7076" s="332">
        <v>13.83558</v>
      </c>
      <c r="C7076" t="s">
        <v>14720</v>
      </c>
    </row>
    <row r="7077" spans="1:3">
      <c r="A7077" s="345" t="s">
        <v>4112</v>
      </c>
      <c r="B7077" s="332">
        <v>31.06344</v>
      </c>
      <c r="C7077" t="s">
        <v>14721</v>
      </c>
    </row>
    <row r="7078" spans="1:3">
      <c r="A7078" s="345" t="s">
        <v>4113</v>
      </c>
      <c r="B7078" s="332">
        <v>13.272449999999999</v>
      </c>
      <c r="C7078" t="s">
        <v>14722</v>
      </c>
    </row>
    <row r="7079" spans="1:3">
      <c r="A7079" s="345" t="s">
        <v>4114</v>
      </c>
      <c r="B7079" s="332">
        <v>20.35746</v>
      </c>
      <c r="C7079" t="s">
        <v>14723</v>
      </c>
    </row>
    <row r="7080" spans="1:3">
      <c r="A7080" s="345" t="s">
        <v>4115</v>
      </c>
      <c r="B7080" s="332">
        <v>46.595300000000002</v>
      </c>
      <c r="C7080" t="s">
        <v>14724</v>
      </c>
    </row>
    <row r="7081" spans="1:3">
      <c r="A7081" s="345" t="s">
        <v>4116</v>
      </c>
      <c r="B7081" s="332">
        <v>19.700790000000001</v>
      </c>
      <c r="C7081" t="s">
        <v>14725</v>
      </c>
    </row>
    <row r="7082" spans="1:3">
      <c r="A7082" s="345" t="s">
        <v>4117</v>
      </c>
      <c r="B7082" s="332">
        <v>39.930599999999998</v>
      </c>
      <c r="C7082" t="s">
        <v>14726</v>
      </c>
    </row>
    <row r="7083" spans="1:3">
      <c r="A7083" s="345" t="s">
        <v>4118</v>
      </c>
      <c r="B7083" s="332">
        <v>93.190610000000007</v>
      </c>
      <c r="C7083" t="s">
        <v>14727</v>
      </c>
    </row>
    <row r="7084" spans="1:3">
      <c r="A7084" s="345" t="s">
        <v>4119</v>
      </c>
      <c r="B7084" s="332">
        <v>38.569200000000002</v>
      </c>
      <c r="C7084" t="s">
        <v>14728</v>
      </c>
    </row>
    <row r="7085" spans="1:3">
      <c r="A7085" s="345" t="s">
        <v>7588</v>
      </c>
      <c r="B7085" s="332">
        <v>195.60122000000001</v>
      </c>
      <c r="C7085" t="s">
        <v>14729</v>
      </c>
    </row>
    <row r="7086" spans="1:3">
      <c r="A7086" s="345" t="s">
        <v>7560</v>
      </c>
      <c r="B7086" s="332">
        <v>100.44202</v>
      </c>
      <c r="C7086" t="s">
        <v>20119</v>
      </c>
    </row>
    <row r="7087" spans="1:3">
      <c r="A7087" s="345" t="s">
        <v>7627</v>
      </c>
      <c r="B7087" s="332">
        <v>111.84133</v>
      </c>
      <c r="C7087" t="s">
        <v>14730</v>
      </c>
    </row>
    <row r="7088" spans="1:3">
      <c r="A7088" s="345" t="s">
        <v>7557</v>
      </c>
      <c r="B7088" s="332">
        <v>99.791139999999999</v>
      </c>
      <c r="C7088" t="s">
        <v>14731</v>
      </c>
    </row>
    <row r="7089" spans="1:3">
      <c r="A7089" s="345" t="s">
        <v>7556</v>
      </c>
      <c r="B7089" s="332">
        <v>131.34558999999999</v>
      </c>
      <c r="C7089" t="s">
        <v>14732</v>
      </c>
    </row>
    <row r="7090" spans="1:3">
      <c r="A7090" s="345" t="s">
        <v>4120</v>
      </c>
      <c r="B7090" s="332">
        <v>31.380590000000002</v>
      </c>
      <c r="C7090" t="s">
        <v>14733</v>
      </c>
    </row>
    <row r="7091" spans="1:3">
      <c r="A7091" s="345" t="s">
        <v>4121</v>
      </c>
      <c r="B7091" s="332">
        <v>47.070900000000002</v>
      </c>
      <c r="C7091" t="s">
        <v>14734</v>
      </c>
    </row>
    <row r="7092" spans="1:3">
      <c r="A7092" s="345" t="s">
        <v>4122</v>
      </c>
      <c r="B7092" s="332">
        <v>94.141490000000005</v>
      </c>
      <c r="C7092" t="s">
        <v>14735</v>
      </c>
    </row>
    <row r="7093" spans="1:3">
      <c r="A7093" s="345" t="s">
        <v>9952</v>
      </c>
      <c r="B7093" s="332">
        <v>110.37203</v>
      </c>
      <c r="C7093" t="s">
        <v>14736</v>
      </c>
    </row>
    <row r="7094" spans="1:3">
      <c r="A7094" s="345" t="s">
        <v>9953</v>
      </c>
      <c r="B7094" s="332">
        <v>132.18326999999999</v>
      </c>
      <c r="C7094" t="s">
        <v>14737</v>
      </c>
    </row>
    <row r="7095" spans="1:3">
      <c r="A7095" s="345" t="s">
        <v>9954</v>
      </c>
      <c r="B7095" s="332">
        <v>159.51027999999999</v>
      </c>
      <c r="C7095" t="s">
        <v>14738</v>
      </c>
    </row>
    <row r="7096" spans="1:3">
      <c r="A7096" s="345" t="s">
        <v>7237</v>
      </c>
      <c r="B7096" s="332">
        <v>151.51831000000001</v>
      </c>
      <c r="C7096" t="s">
        <v>14739</v>
      </c>
    </row>
    <row r="7097" spans="1:3">
      <c r="A7097" s="345" t="s">
        <v>7238</v>
      </c>
      <c r="B7097" s="332">
        <v>185.40457000000001</v>
      </c>
      <c r="C7097" t="s">
        <v>14740</v>
      </c>
    </row>
    <row r="7098" spans="1:3">
      <c r="A7098" s="345" t="s">
        <v>7239</v>
      </c>
      <c r="B7098" s="332">
        <v>221.33555999999999</v>
      </c>
      <c r="C7098" t="s">
        <v>14741</v>
      </c>
    </row>
    <row r="7099" spans="1:3">
      <c r="A7099" s="345" t="s">
        <v>7240</v>
      </c>
      <c r="B7099" s="332">
        <v>167.37671</v>
      </c>
      <c r="C7099" t="s">
        <v>14742</v>
      </c>
    </row>
    <row r="7100" spans="1:3">
      <c r="A7100" s="345" t="s">
        <v>7241</v>
      </c>
      <c r="B7100" s="332">
        <v>203.1412</v>
      </c>
      <c r="C7100" t="s">
        <v>14743</v>
      </c>
    </row>
    <row r="7101" spans="1:3">
      <c r="A7101" s="345" t="s">
        <v>7242</v>
      </c>
      <c r="B7101" s="332">
        <v>244.90529000000001</v>
      </c>
      <c r="C7101" t="s">
        <v>14744</v>
      </c>
    </row>
    <row r="7102" spans="1:3">
      <c r="A7102" s="345" t="s">
        <v>7243</v>
      </c>
      <c r="B7102" s="332">
        <v>183.10377</v>
      </c>
      <c r="C7102" t="s">
        <v>14745</v>
      </c>
    </row>
    <row r="7103" spans="1:3">
      <c r="A7103" s="345" t="s">
        <v>7244</v>
      </c>
      <c r="B7103" s="332">
        <v>224.72224</v>
      </c>
      <c r="C7103" t="s">
        <v>14746</v>
      </c>
    </row>
    <row r="7104" spans="1:3">
      <c r="A7104" s="345" t="s">
        <v>7245</v>
      </c>
      <c r="B7104" s="332">
        <v>266.16593999999998</v>
      </c>
      <c r="C7104" t="s">
        <v>14747</v>
      </c>
    </row>
    <row r="7105" spans="1:3">
      <c r="A7105" s="345" t="s">
        <v>4123</v>
      </c>
      <c r="B7105" s="332">
        <v>55.787390000000002</v>
      </c>
      <c r="C7105" t="s">
        <v>14748</v>
      </c>
    </row>
    <row r="7106" spans="1:3">
      <c r="A7106" s="345" t="s">
        <v>4124</v>
      </c>
      <c r="B7106" s="332">
        <v>83.681389999999993</v>
      </c>
      <c r="C7106" t="s">
        <v>14749</v>
      </c>
    </row>
    <row r="7107" spans="1:3">
      <c r="A7107" s="345" t="s">
        <v>4125</v>
      </c>
      <c r="B7107" s="332">
        <v>167.36247</v>
      </c>
      <c r="C7107" t="s">
        <v>14750</v>
      </c>
    </row>
    <row r="7108" spans="1:3">
      <c r="A7108" s="345" t="s">
        <v>4126</v>
      </c>
      <c r="B7108" s="332">
        <v>34.993870000000001</v>
      </c>
      <c r="C7108" t="s">
        <v>14751</v>
      </c>
    </row>
    <row r="7109" spans="1:3">
      <c r="A7109" s="345" t="s">
        <v>4127</v>
      </c>
      <c r="B7109" s="332">
        <v>52.490960000000001</v>
      </c>
      <c r="C7109" t="s">
        <v>14752</v>
      </c>
    </row>
    <row r="7110" spans="1:3">
      <c r="A7110" s="345" t="s">
        <v>4128</v>
      </c>
      <c r="B7110" s="332">
        <v>104.98191</v>
      </c>
      <c r="C7110" t="s">
        <v>14753</v>
      </c>
    </row>
    <row r="7111" spans="1:3">
      <c r="A7111" s="345" t="s">
        <v>4129</v>
      </c>
      <c r="B7111" s="332">
        <v>3.7723100000000001</v>
      </c>
      <c r="C7111" t="s">
        <v>14754</v>
      </c>
    </row>
    <row r="7112" spans="1:3">
      <c r="A7112" s="345" t="s">
        <v>4130</v>
      </c>
      <c r="B7112" s="332">
        <v>34.993830000000003</v>
      </c>
      <c r="C7112" t="s">
        <v>14755</v>
      </c>
    </row>
    <row r="7113" spans="1:3">
      <c r="A7113" s="345" t="s">
        <v>4131</v>
      </c>
      <c r="B7113" s="332">
        <v>57.055399999999999</v>
      </c>
      <c r="C7113" t="s">
        <v>14756</v>
      </c>
    </row>
    <row r="7114" spans="1:3">
      <c r="A7114" s="345" t="s">
        <v>4132</v>
      </c>
      <c r="B7114" s="332">
        <v>17.560289999999998</v>
      </c>
      <c r="C7114" t="s">
        <v>14757</v>
      </c>
    </row>
    <row r="7115" spans="1:3">
      <c r="A7115" s="345" t="s">
        <v>4133</v>
      </c>
      <c r="B7115" s="332">
        <v>25.08653</v>
      </c>
      <c r="C7115" t="s">
        <v>14758</v>
      </c>
    </row>
    <row r="7116" spans="1:3">
      <c r="A7116" s="345" t="s">
        <v>4134</v>
      </c>
      <c r="B7116" s="332">
        <v>52.681130000000003</v>
      </c>
      <c r="C7116" t="s">
        <v>14759</v>
      </c>
    </row>
    <row r="7117" spans="1:3">
      <c r="A7117" s="345" t="s">
        <v>4135</v>
      </c>
      <c r="B7117" s="332">
        <v>53.885640000000002</v>
      </c>
      <c r="C7117" t="s">
        <v>14760</v>
      </c>
    </row>
    <row r="7118" spans="1:3">
      <c r="A7118" s="345" t="s">
        <v>4136</v>
      </c>
      <c r="B7118" s="332">
        <v>80.828479999999999</v>
      </c>
      <c r="C7118" t="s">
        <v>14761</v>
      </c>
    </row>
    <row r="7119" spans="1:3">
      <c r="A7119" s="345" t="s">
        <v>4137</v>
      </c>
      <c r="B7119" s="332">
        <v>158.48722000000001</v>
      </c>
      <c r="C7119" t="s">
        <v>14762</v>
      </c>
    </row>
    <row r="7120" spans="1:3">
      <c r="A7120" s="345" t="s">
        <v>4138</v>
      </c>
      <c r="B7120" s="332">
        <v>44.644550000000002</v>
      </c>
      <c r="C7120" t="s">
        <v>14763</v>
      </c>
    </row>
    <row r="7121" spans="1:3">
      <c r="A7121" s="345" t="s">
        <v>4139</v>
      </c>
      <c r="B7121" s="332">
        <v>19.004059999999999</v>
      </c>
      <c r="C7121" t="s">
        <v>14764</v>
      </c>
    </row>
    <row r="7122" spans="1:3">
      <c r="A7122" s="345" t="s">
        <v>4140</v>
      </c>
      <c r="B7122" s="332">
        <v>20.692309999999999</v>
      </c>
      <c r="C7122" t="s">
        <v>14765</v>
      </c>
    </row>
    <row r="7123" spans="1:3">
      <c r="A7123" s="345" t="s">
        <v>4141</v>
      </c>
      <c r="B7123" s="332">
        <v>66.96696</v>
      </c>
      <c r="C7123" t="s">
        <v>14766</v>
      </c>
    </row>
    <row r="7124" spans="1:3">
      <c r="A7124" s="345" t="s">
        <v>4142</v>
      </c>
      <c r="B7124" s="332">
        <v>28.506239999999998</v>
      </c>
      <c r="C7124" t="s">
        <v>14767</v>
      </c>
    </row>
    <row r="7125" spans="1:3">
      <c r="A7125" s="345" t="s">
        <v>4143</v>
      </c>
      <c r="B7125" s="332">
        <v>31.03858</v>
      </c>
      <c r="C7125" t="s">
        <v>14768</v>
      </c>
    </row>
    <row r="7126" spans="1:3">
      <c r="A7126" s="345" t="s">
        <v>4144</v>
      </c>
      <c r="B7126" s="332">
        <v>134.04767000000001</v>
      </c>
      <c r="C7126" t="s">
        <v>14769</v>
      </c>
    </row>
    <row r="7127" spans="1:3">
      <c r="A7127" s="345" t="s">
        <v>4145</v>
      </c>
      <c r="B7127" s="332">
        <v>57.055509999999998</v>
      </c>
      <c r="C7127" t="s">
        <v>14770</v>
      </c>
    </row>
    <row r="7128" spans="1:3">
      <c r="A7128" s="345" t="s">
        <v>4146</v>
      </c>
      <c r="B7128" s="332">
        <v>62.077170000000002</v>
      </c>
      <c r="C7128" t="s">
        <v>14771</v>
      </c>
    </row>
    <row r="7129" spans="1:3">
      <c r="A7129" s="345" t="s">
        <v>4147</v>
      </c>
      <c r="B7129" s="332">
        <v>50.112029999999997</v>
      </c>
      <c r="C7129" t="s">
        <v>14772</v>
      </c>
    </row>
    <row r="7130" spans="1:3">
      <c r="A7130" s="345" t="s">
        <v>4148</v>
      </c>
      <c r="B7130" s="332">
        <v>15.04763</v>
      </c>
      <c r="C7130" t="s">
        <v>9028</v>
      </c>
    </row>
    <row r="7131" spans="1:3">
      <c r="A7131" s="345" t="s">
        <v>4149</v>
      </c>
      <c r="B7131" s="332">
        <v>18.41452</v>
      </c>
      <c r="C7131" t="s">
        <v>14773</v>
      </c>
    </row>
    <row r="7132" spans="1:3">
      <c r="A7132" s="345" t="s">
        <v>4150</v>
      </c>
      <c r="B7132" s="332">
        <v>75.168340000000001</v>
      </c>
      <c r="C7132" t="s">
        <v>14774</v>
      </c>
    </row>
    <row r="7133" spans="1:3">
      <c r="A7133" s="345" t="s">
        <v>4151</v>
      </c>
      <c r="B7133" s="332">
        <v>22.572109999999999</v>
      </c>
      <c r="C7133" t="s">
        <v>9029</v>
      </c>
    </row>
    <row r="7134" spans="1:3">
      <c r="A7134" s="345" t="s">
        <v>4152</v>
      </c>
      <c r="B7134" s="332">
        <v>27.621359999999999</v>
      </c>
      <c r="C7134" t="s">
        <v>14775</v>
      </c>
    </row>
    <row r="7135" spans="1:3">
      <c r="A7135" s="345" t="s">
        <v>4153</v>
      </c>
      <c r="B7135" s="332">
        <v>150.33638999999999</v>
      </c>
      <c r="C7135" t="s">
        <v>14776</v>
      </c>
    </row>
    <row r="7136" spans="1:3">
      <c r="A7136" s="345" t="s">
        <v>4154</v>
      </c>
      <c r="B7136" s="332">
        <v>45.143689999999999</v>
      </c>
      <c r="C7136" t="s">
        <v>9030</v>
      </c>
    </row>
    <row r="7137" spans="1:3">
      <c r="A7137" s="345" t="s">
        <v>4155</v>
      </c>
      <c r="B7137" s="332">
        <v>55.243569999999998</v>
      </c>
      <c r="C7137" t="s">
        <v>14777</v>
      </c>
    </row>
    <row r="7138" spans="1:3">
      <c r="A7138" s="345" t="s">
        <v>4156</v>
      </c>
      <c r="B7138" s="332">
        <v>101.74487999999999</v>
      </c>
      <c r="C7138" t="s">
        <v>14778</v>
      </c>
    </row>
    <row r="7139" spans="1:3">
      <c r="A7139" s="345" t="s">
        <v>8638</v>
      </c>
      <c r="B7139" s="332">
        <v>73.192729999999997</v>
      </c>
      <c r="C7139" t="s">
        <v>20120</v>
      </c>
    </row>
    <row r="7140" spans="1:3">
      <c r="A7140" s="345" t="s">
        <v>8639</v>
      </c>
      <c r="B7140" s="332">
        <v>109.40475000000001</v>
      </c>
      <c r="C7140" t="s">
        <v>20121</v>
      </c>
    </row>
    <row r="7141" spans="1:3">
      <c r="A7141" s="345" t="s">
        <v>4157</v>
      </c>
      <c r="B7141" s="332">
        <v>51.572710000000001</v>
      </c>
      <c r="C7141" t="s">
        <v>14779</v>
      </c>
    </row>
    <row r="7142" spans="1:3">
      <c r="A7142" s="345" t="s">
        <v>4158</v>
      </c>
      <c r="B7142" s="332">
        <v>3.78749</v>
      </c>
      <c r="C7142" t="s">
        <v>14780</v>
      </c>
    </row>
    <row r="7143" spans="1:3">
      <c r="A7143" s="345" t="s">
        <v>4159</v>
      </c>
      <c r="B7143" s="332">
        <v>52.336939999999998</v>
      </c>
      <c r="C7143" t="s">
        <v>14779</v>
      </c>
    </row>
    <row r="7144" spans="1:3">
      <c r="A7144" s="345" t="s">
        <v>4160</v>
      </c>
      <c r="B7144" s="332">
        <v>114.26193000000001</v>
      </c>
      <c r="C7144" t="s">
        <v>14781</v>
      </c>
    </row>
    <row r="7145" spans="1:3">
      <c r="A7145" s="345" t="s">
        <v>7561</v>
      </c>
      <c r="B7145" s="332">
        <v>86.049440000000004</v>
      </c>
      <c r="C7145" t="s">
        <v>14782</v>
      </c>
    </row>
    <row r="7146" spans="1:3">
      <c r="A7146" s="345" t="s">
        <v>7562</v>
      </c>
      <c r="B7146" s="332">
        <v>100.33714000000001</v>
      </c>
      <c r="C7146" t="s">
        <v>14783</v>
      </c>
    </row>
    <row r="7147" spans="1:3">
      <c r="A7147" s="345" t="s">
        <v>7564</v>
      </c>
      <c r="B7147" s="332">
        <v>104.12463</v>
      </c>
      <c r="C7147" t="s">
        <v>14784</v>
      </c>
    </row>
    <row r="7148" spans="1:3">
      <c r="A7148" s="345" t="s">
        <v>7563</v>
      </c>
      <c r="B7148" s="332">
        <v>151.96078</v>
      </c>
      <c r="C7148" t="s">
        <v>14785</v>
      </c>
    </row>
    <row r="7149" spans="1:3">
      <c r="A7149" s="345" t="s">
        <v>4161</v>
      </c>
      <c r="B7149" s="332">
        <v>10.14325</v>
      </c>
      <c r="C7149" t="s">
        <v>14786</v>
      </c>
    </row>
    <row r="7150" spans="1:3">
      <c r="A7150" s="345" t="s">
        <v>20122</v>
      </c>
      <c r="B7150" s="332">
        <v>2.2014100000000001</v>
      </c>
      <c r="C7150" t="s">
        <v>20123</v>
      </c>
    </row>
    <row r="7151" spans="1:3">
      <c r="A7151" s="345" t="s">
        <v>4162</v>
      </c>
      <c r="B7151" s="332">
        <v>24.32638</v>
      </c>
      <c r="C7151" t="s">
        <v>14787</v>
      </c>
    </row>
    <row r="7152" spans="1:3">
      <c r="A7152" s="345" t="s">
        <v>4163</v>
      </c>
      <c r="B7152" s="332">
        <v>6.0226300000000004</v>
      </c>
      <c r="C7152" t="s">
        <v>14788</v>
      </c>
    </row>
    <row r="7153" spans="1:3">
      <c r="A7153" s="345" t="s">
        <v>4164</v>
      </c>
      <c r="B7153" s="332">
        <v>24.17559</v>
      </c>
      <c r="C7153" t="s">
        <v>14789</v>
      </c>
    </row>
    <row r="7154" spans="1:3">
      <c r="A7154" s="345" t="s">
        <v>9544</v>
      </c>
      <c r="B7154" s="332">
        <v>3.7160199999999999</v>
      </c>
      <c r="C7154" t="s">
        <v>14780</v>
      </c>
    </row>
    <row r="7155" spans="1:3">
      <c r="A7155" s="345" t="s">
        <v>7080</v>
      </c>
      <c r="B7155" s="332">
        <v>125.62499</v>
      </c>
      <c r="C7155" t="s">
        <v>14790</v>
      </c>
    </row>
    <row r="7156" spans="1:3">
      <c r="A7156" s="345" t="s">
        <v>4165</v>
      </c>
      <c r="B7156" s="332">
        <v>7.6367399999999996</v>
      </c>
      <c r="C7156" t="s">
        <v>14791</v>
      </c>
    </row>
    <row r="7157" spans="1:3">
      <c r="A7157" s="345" t="s">
        <v>7077</v>
      </c>
      <c r="B7157" s="332">
        <v>103.51003</v>
      </c>
      <c r="C7157" t="s">
        <v>14792</v>
      </c>
    </row>
    <row r="7158" spans="1:3">
      <c r="A7158" s="345" t="s">
        <v>4166</v>
      </c>
      <c r="B7158" s="332">
        <v>4.6624499999999998</v>
      </c>
      <c r="C7158" t="s">
        <v>20124</v>
      </c>
    </row>
    <row r="7159" spans="1:3">
      <c r="A7159" s="345" t="s">
        <v>7593</v>
      </c>
      <c r="B7159" s="332">
        <v>284.9597</v>
      </c>
      <c r="C7159" t="s">
        <v>14793</v>
      </c>
    </row>
    <row r="7160" spans="1:3">
      <c r="A7160" s="345" t="s">
        <v>7594</v>
      </c>
      <c r="B7160" s="332">
        <v>286.99650000000003</v>
      </c>
      <c r="C7160" t="s">
        <v>14794</v>
      </c>
    </row>
    <row r="7161" spans="1:3">
      <c r="A7161" s="345" t="s">
        <v>7595</v>
      </c>
      <c r="B7161" s="332">
        <v>393.54444000000001</v>
      </c>
      <c r="C7161" t="s">
        <v>14795</v>
      </c>
    </row>
    <row r="7162" spans="1:3">
      <c r="A7162" s="345" t="s">
        <v>7596</v>
      </c>
      <c r="B7162" s="332">
        <v>396.59964000000002</v>
      </c>
      <c r="C7162" t="s">
        <v>14796</v>
      </c>
    </row>
    <row r="7163" spans="1:3">
      <c r="A7163" s="345" t="s">
        <v>7078</v>
      </c>
      <c r="B7163" s="332">
        <v>108.16956999999999</v>
      </c>
      <c r="C7163" t="s">
        <v>14797</v>
      </c>
    </row>
    <row r="7164" spans="1:3">
      <c r="A7164" s="345" t="s">
        <v>7079</v>
      </c>
      <c r="B7164" s="332">
        <v>114.58877</v>
      </c>
      <c r="C7164" t="s">
        <v>14798</v>
      </c>
    </row>
    <row r="7165" spans="1:3">
      <c r="A7165" s="345" t="s">
        <v>4167</v>
      </c>
      <c r="B7165" s="332">
        <v>36.544119999999999</v>
      </c>
      <c r="C7165" t="s">
        <v>20125</v>
      </c>
    </row>
    <row r="7166" spans="1:3">
      <c r="A7166" s="345" t="s">
        <v>4168</v>
      </c>
      <c r="B7166" s="332">
        <v>68.978440000000006</v>
      </c>
      <c r="C7166" t="s">
        <v>20126</v>
      </c>
    </row>
    <row r="7167" spans="1:3">
      <c r="A7167" s="345" t="s">
        <v>7657</v>
      </c>
      <c r="B7167" s="332">
        <v>67.735330000000005</v>
      </c>
      <c r="C7167" t="s">
        <v>20127</v>
      </c>
    </row>
    <row r="7168" spans="1:3">
      <c r="A7168" s="345" t="s">
        <v>4169</v>
      </c>
      <c r="B7168" s="332">
        <v>11.22738</v>
      </c>
      <c r="C7168" t="s">
        <v>14799</v>
      </c>
    </row>
    <row r="7169" spans="1:3">
      <c r="A7169" s="345" t="s">
        <v>7660</v>
      </c>
      <c r="B7169" s="332">
        <v>63.801169999999999</v>
      </c>
      <c r="C7169" t="s">
        <v>20128</v>
      </c>
    </row>
    <row r="7170" spans="1:3">
      <c r="A7170" s="345" t="s">
        <v>4170</v>
      </c>
      <c r="B7170" s="332">
        <v>19.402660000000001</v>
      </c>
      <c r="C7170" t="s">
        <v>14800</v>
      </c>
    </row>
    <row r="7171" spans="1:3">
      <c r="A7171" s="345" t="s">
        <v>4171</v>
      </c>
      <c r="B7171" s="332">
        <v>0.21321000000000001</v>
      </c>
      <c r="C7171" t="s">
        <v>14801</v>
      </c>
    </row>
    <row r="7172" spans="1:3">
      <c r="A7172" s="345" t="s">
        <v>4172</v>
      </c>
      <c r="B7172" s="332">
        <v>2.66398</v>
      </c>
      <c r="C7172" t="s">
        <v>14802</v>
      </c>
    </row>
    <row r="7173" spans="1:3">
      <c r="A7173" s="345" t="s">
        <v>4173</v>
      </c>
      <c r="B7173" s="332">
        <v>0.98353999999999997</v>
      </c>
      <c r="C7173" t="s">
        <v>14803</v>
      </c>
    </row>
    <row r="7174" spans="1:3">
      <c r="A7174" s="345" t="s">
        <v>4174</v>
      </c>
      <c r="B7174" s="332">
        <v>2.7277399999999998</v>
      </c>
      <c r="C7174" t="s">
        <v>14803</v>
      </c>
    </row>
    <row r="7175" spans="1:3">
      <c r="A7175" s="345" t="s">
        <v>4175</v>
      </c>
      <c r="B7175" s="332">
        <v>37.037599999999998</v>
      </c>
      <c r="C7175" t="s">
        <v>20129</v>
      </c>
    </row>
    <row r="7176" spans="1:3">
      <c r="A7176" s="345" t="s">
        <v>4176</v>
      </c>
      <c r="B7176" s="332">
        <v>27.25705</v>
      </c>
      <c r="C7176" t="s">
        <v>20130</v>
      </c>
    </row>
    <row r="7177" spans="1:3">
      <c r="A7177" s="345" t="s">
        <v>4177</v>
      </c>
      <c r="B7177" s="332">
        <v>79.399699999999996</v>
      </c>
      <c r="C7177" t="s">
        <v>20131</v>
      </c>
    </row>
    <row r="7178" spans="1:3">
      <c r="A7178" s="345" t="s">
        <v>4178</v>
      </c>
      <c r="B7178" s="332">
        <v>186.45035999999999</v>
      </c>
      <c r="C7178" t="s">
        <v>14804</v>
      </c>
    </row>
    <row r="7179" spans="1:3">
      <c r="A7179" s="345" t="s">
        <v>9545</v>
      </c>
      <c r="B7179" s="332">
        <v>59.11495</v>
      </c>
      <c r="C7179" t="s">
        <v>14805</v>
      </c>
    </row>
    <row r="7180" spans="1:3">
      <c r="A7180" s="345" t="s">
        <v>4179</v>
      </c>
      <c r="B7180" s="332">
        <v>30.512789999999999</v>
      </c>
      <c r="C7180" t="s">
        <v>20132</v>
      </c>
    </row>
    <row r="7181" spans="1:3">
      <c r="A7181" s="345" t="s">
        <v>4180</v>
      </c>
      <c r="B7181" s="332">
        <v>39.277900000000002</v>
      </c>
      <c r="C7181" t="s">
        <v>14806</v>
      </c>
    </row>
    <row r="7182" spans="1:3">
      <c r="A7182" s="345" t="s">
        <v>4181</v>
      </c>
      <c r="B7182" s="332">
        <v>82.161029999999997</v>
      </c>
      <c r="C7182" t="s">
        <v>14807</v>
      </c>
    </row>
    <row r="7183" spans="1:3">
      <c r="A7183" s="345" t="s">
        <v>4182</v>
      </c>
      <c r="B7183" s="332">
        <v>95.586699999999993</v>
      </c>
      <c r="C7183" t="s">
        <v>14808</v>
      </c>
    </row>
    <row r="7184" spans="1:3">
      <c r="A7184" s="345" t="s">
        <v>4183</v>
      </c>
      <c r="B7184" s="332">
        <v>47.864249999999998</v>
      </c>
      <c r="C7184" t="s">
        <v>14809</v>
      </c>
    </row>
    <row r="7185" spans="1:3">
      <c r="A7185" s="345" t="s">
        <v>4184</v>
      </c>
      <c r="B7185" s="332">
        <v>3.7183799999999998</v>
      </c>
      <c r="C7185" t="s">
        <v>14810</v>
      </c>
    </row>
    <row r="7186" spans="1:3">
      <c r="A7186" s="345" t="s">
        <v>4185</v>
      </c>
      <c r="B7186" s="332">
        <v>37.252749999999999</v>
      </c>
      <c r="C7186" t="s">
        <v>14811</v>
      </c>
    </row>
    <row r="7187" spans="1:3">
      <c r="A7187" s="345" t="s">
        <v>4186</v>
      </c>
      <c r="B7187" s="332">
        <v>15.19111</v>
      </c>
      <c r="C7187" t="s">
        <v>14812</v>
      </c>
    </row>
    <row r="7188" spans="1:3">
      <c r="A7188" s="345" t="s">
        <v>4187</v>
      </c>
      <c r="B7188" s="332">
        <v>416.71339</v>
      </c>
      <c r="C7188" t="s">
        <v>14813</v>
      </c>
    </row>
    <row r="7189" spans="1:3">
      <c r="A7189" s="345" t="s">
        <v>4188</v>
      </c>
      <c r="B7189" s="332">
        <v>380.90208000000001</v>
      </c>
      <c r="C7189" t="s">
        <v>14814</v>
      </c>
    </row>
    <row r="7190" spans="1:3">
      <c r="A7190" s="345" t="s">
        <v>4189</v>
      </c>
      <c r="B7190" s="332">
        <v>361.36864000000003</v>
      </c>
      <c r="C7190" t="s">
        <v>20133</v>
      </c>
    </row>
    <row r="7191" spans="1:3">
      <c r="A7191" s="345" t="s">
        <v>4190</v>
      </c>
      <c r="B7191" s="332">
        <v>214.86784</v>
      </c>
      <c r="C7191" t="s">
        <v>14815</v>
      </c>
    </row>
    <row r="7192" spans="1:3">
      <c r="A7192" s="345" t="s">
        <v>20134</v>
      </c>
      <c r="B7192" s="332">
        <v>9.0179399999999994</v>
      </c>
      <c r="C7192" t="s">
        <v>20135</v>
      </c>
    </row>
    <row r="7193" spans="1:3">
      <c r="A7193" s="345" t="s">
        <v>20136</v>
      </c>
      <c r="B7193" s="332">
        <v>9.9348899999999993</v>
      </c>
      <c r="C7193" t="s">
        <v>20137</v>
      </c>
    </row>
    <row r="7194" spans="1:3">
      <c r="A7194" s="345" t="s">
        <v>4191</v>
      </c>
      <c r="B7194" s="332">
        <v>13.16381</v>
      </c>
      <c r="C7194" t="s">
        <v>14816</v>
      </c>
    </row>
    <row r="7195" spans="1:3">
      <c r="A7195" s="345" t="s">
        <v>4192</v>
      </c>
      <c r="B7195" s="332">
        <v>43.67671</v>
      </c>
      <c r="C7195" t="s">
        <v>20138</v>
      </c>
    </row>
    <row r="7196" spans="1:3">
      <c r="A7196" s="345" t="s">
        <v>9955</v>
      </c>
      <c r="B7196" s="332">
        <v>45.329560000000001</v>
      </c>
      <c r="C7196" t="s">
        <v>20139</v>
      </c>
    </row>
    <row r="7197" spans="1:3">
      <c r="A7197" s="345" t="s">
        <v>4193</v>
      </c>
      <c r="B7197" s="332">
        <v>43.67671</v>
      </c>
      <c r="C7197" t="s">
        <v>20140</v>
      </c>
    </row>
    <row r="7198" spans="1:3">
      <c r="A7198" s="345" t="s">
        <v>9956</v>
      </c>
      <c r="B7198" s="332">
        <v>50.735819999999997</v>
      </c>
      <c r="C7198" t="s">
        <v>20141</v>
      </c>
    </row>
    <row r="7199" spans="1:3">
      <c r="A7199" s="345" t="s">
        <v>4194</v>
      </c>
      <c r="B7199" s="332">
        <v>249.59397000000001</v>
      </c>
      <c r="C7199" t="s">
        <v>14817</v>
      </c>
    </row>
    <row r="7200" spans="1:3">
      <c r="A7200" s="345" t="s">
        <v>4195</v>
      </c>
      <c r="B7200" s="332">
        <v>141.07485</v>
      </c>
      <c r="C7200" t="s">
        <v>14818</v>
      </c>
    </row>
    <row r="7201" spans="1:3">
      <c r="A7201" s="345" t="s">
        <v>4196</v>
      </c>
      <c r="B7201" s="332">
        <v>309.27947999999998</v>
      </c>
      <c r="C7201" t="s">
        <v>14819</v>
      </c>
    </row>
    <row r="7202" spans="1:3">
      <c r="A7202" s="345" t="s">
        <v>4197</v>
      </c>
      <c r="B7202" s="332">
        <v>238.08876000000001</v>
      </c>
      <c r="C7202" t="s">
        <v>14820</v>
      </c>
    </row>
    <row r="7203" spans="1:3">
      <c r="A7203" s="345" t="s">
        <v>4198</v>
      </c>
      <c r="B7203" s="332">
        <v>253.95967999999999</v>
      </c>
      <c r="C7203" t="s">
        <v>14821</v>
      </c>
    </row>
    <row r="7204" spans="1:3">
      <c r="A7204" s="345" t="s">
        <v>4199</v>
      </c>
      <c r="B7204" s="332">
        <v>330.93952999999999</v>
      </c>
      <c r="C7204" t="s">
        <v>14822</v>
      </c>
    </row>
    <row r="7205" spans="1:3">
      <c r="A7205" s="345" t="s">
        <v>4200</v>
      </c>
      <c r="B7205" s="332">
        <v>290.97516000000002</v>
      </c>
      <c r="C7205" t="s">
        <v>14823</v>
      </c>
    </row>
    <row r="7206" spans="1:3">
      <c r="A7206" s="345" t="s">
        <v>4201</v>
      </c>
      <c r="B7206" s="332">
        <v>330.93952999999999</v>
      </c>
      <c r="C7206" t="s">
        <v>14824</v>
      </c>
    </row>
    <row r="7207" spans="1:3">
      <c r="A7207" s="345" t="s">
        <v>4202</v>
      </c>
      <c r="B7207" s="332">
        <v>291.19475999999997</v>
      </c>
      <c r="C7207" t="s">
        <v>14825</v>
      </c>
    </row>
    <row r="7208" spans="1:3">
      <c r="A7208" s="345" t="s">
        <v>17526</v>
      </c>
      <c r="B7208" s="332">
        <v>238.08876000000001</v>
      </c>
      <c r="C7208" t="s">
        <v>17527</v>
      </c>
    </row>
    <row r="7209" spans="1:3">
      <c r="A7209" s="345" t="s">
        <v>17528</v>
      </c>
      <c r="B7209" s="332">
        <v>253.95967999999999</v>
      </c>
      <c r="C7209" t="s">
        <v>17529</v>
      </c>
    </row>
    <row r="7210" spans="1:3">
      <c r="A7210" s="345" t="s">
        <v>7599</v>
      </c>
      <c r="B7210" s="332">
        <v>312.81954000000002</v>
      </c>
      <c r="C7210" t="s">
        <v>20142</v>
      </c>
    </row>
    <row r="7211" spans="1:3">
      <c r="A7211" s="345" t="s">
        <v>7600</v>
      </c>
      <c r="B7211" s="332">
        <v>259.93313999999998</v>
      </c>
      <c r="C7211" t="s">
        <v>14826</v>
      </c>
    </row>
    <row r="7212" spans="1:3">
      <c r="A7212" s="345" t="s">
        <v>9546</v>
      </c>
      <c r="B7212" s="332">
        <v>17.458909999999999</v>
      </c>
      <c r="C7212" t="s">
        <v>14827</v>
      </c>
    </row>
    <row r="7213" spans="1:3">
      <c r="A7213" s="345" t="s">
        <v>4203</v>
      </c>
      <c r="B7213" s="332">
        <v>21.844380000000001</v>
      </c>
      <c r="C7213" t="s">
        <v>14828</v>
      </c>
    </row>
    <row r="7214" spans="1:3">
      <c r="A7214" s="345" t="s">
        <v>4204</v>
      </c>
      <c r="B7214" s="332">
        <v>35.715809999999998</v>
      </c>
      <c r="C7214" t="s">
        <v>14829</v>
      </c>
    </row>
    <row r="7215" spans="1:3">
      <c r="A7215" s="345" t="s">
        <v>4205</v>
      </c>
      <c r="B7215" s="332">
        <v>24.812339999999999</v>
      </c>
      <c r="C7215" t="s">
        <v>14830</v>
      </c>
    </row>
    <row r="7216" spans="1:3">
      <c r="A7216" s="345" t="s">
        <v>4206</v>
      </c>
      <c r="B7216" s="332">
        <v>39.719749999999998</v>
      </c>
      <c r="C7216" t="s">
        <v>14831</v>
      </c>
    </row>
    <row r="7217" spans="1:3">
      <c r="A7217" s="345" t="s">
        <v>4207</v>
      </c>
      <c r="B7217" s="332">
        <v>13.60459</v>
      </c>
      <c r="C7217" t="s">
        <v>14832</v>
      </c>
    </row>
    <row r="7218" spans="1:3">
      <c r="A7218" s="345" t="s">
        <v>20143</v>
      </c>
      <c r="B7218" s="332">
        <v>0</v>
      </c>
      <c r="C7218" t="s">
        <v>20144</v>
      </c>
    </row>
    <row r="7219" spans="1:3">
      <c r="A7219" s="345" t="s">
        <v>4208</v>
      </c>
      <c r="B7219" s="332">
        <v>16.63026</v>
      </c>
      <c r="C7219" t="s">
        <v>14833</v>
      </c>
    </row>
    <row r="7220" spans="1:3">
      <c r="A7220" s="345" t="s">
        <v>4209</v>
      </c>
      <c r="B7220" s="332">
        <v>32.690730000000002</v>
      </c>
      <c r="C7220" t="s">
        <v>20145</v>
      </c>
    </row>
    <row r="7221" spans="1:3">
      <c r="A7221" s="345" t="s">
        <v>4210</v>
      </c>
      <c r="B7221" s="332">
        <v>87.009550000000004</v>
      </c>
      <c r="C7221" t="s">
        <v>14834</v>
      </c>
    </row>
    <row r="7222" spans="1:3">
      <c r="A7222" s="345" t="s">
        <v>4211</v>
      </c>
      <c r="B7222" s="332">
        <v>89.386859999999999</v>
      </c>
      <c r="C7222" t="s">
        <v>14835</v>
      </c>
    </row>
    <row r="7223" spans="1:3">
      <c r="A7223" s="345" t="s">
        <v>6575</v>
      </c>
      <c r="B7223" s="332">
        <v>35.301090000000002</v>
      </c>
      <c r="C7223" t="s">
        <v>14836</v>
      </c>
    </row>
    <row r="7224" spans="1:3">
      <c r="A7224" s="345" t="s">
        <v>4212</v>
      </c>
      <c r="B7224" s="332">
        <v>111.02136</v>
      </c>
      <c r="C7224" t="s">
        <v>20146</v>
      </c>
    </row>
    <row r="7225" spans="1:3">
      <c r="A7225" s="345" t="s">
        <v>4213</v>
      </c>
      <c r="B7225" s="332">
        <v>5.6119599999999998</v>
      </c>
      <c r="C7225" t="s">
        <v>14837</v>
      </c>
    </row>
    <row r="7226" spans="1:3">
      <c r="A7226" s="345" t="s">
        <v>4214</v>
      </c>
      <c r="B7226" s="332">
        <v>7.7500600000000004</v>
      </c>
      <c r="C7226" t="s">
        <v>14838</v>
      </c>
    </row>
    <row r="7227" spans="1:3">
      <c r="A7227" s="345" t="s">
        <v>4215</v>
      </c>
      <c r="B7227" s="332">
        <v>15.83286</v>
      </c>
      <c r="C7227" t="s">
        <v>14839</v>
      </c>
    </row>
    <row r="7228" spans="1:3">
      <c r="A7228" s="345" t="s">
        <v>4216</v>
      </c>
      <c r="B7228" s="332">
        <v>15.83286</v>
      </c>
      <c r="C7228" t="s">
        <v>14840</v>
      </c>
    </row>
    <row r="7229" spans="1:3">
      <c r="A7229" s="345" t="s">
        <v>4217</v>
      </c>
      <c r="B7229" s="332">
        <v>18.368870000000001</v>
      </c>
      <c r="C7229" t="s">
        <v>14841</v>
      </c>
    </row>
    <row r="7230" spans="1:3">
      <c r="A7230" s="345" t="s">
        <v>7029</v>
      </c>
      <c r="B7230" s="332">
        <v>31.677890000000001</v>
      </c>
      <c r="C7230" t="s">
        <v>14842</v>
      </c>
    </row>
    <row r="7231" spans="1:3">
      <c r="A7231" s="345" t="s">
        <v>4218</v>
      </c>
      <c r="B7231" s="332">
        <v>1.27189</v>
      </c>
      <c r="C7231" t="s">
        <v>14843</v>
      </c>
    </row>
    <row r="7232" spans="1:3">
      <c r="A7232" s="345" t="s">
        <v>4219</v>
      </c>
      <c r="B7232" s="332">
        <v>50.557479999999998</v>
      </c>
      <c r="C7232" t="s">
        <v>14844</v>
      </c>
    </row>
    <row r="7233" spans="1:3">
      <c r="A7233" s="345" t="s">
        <v>17806</v>
      </c>
      <c r="B7233" s="332">
        <v>38.645560000000003</v>
      </c>
      <c r="C7233" t="s">
        <v>20147</v>
      </c>
    </row>
    <row r="7234" spans="1:3">
      <c r="A7234" s="345" t="s">
        <v>17807</v>
      </c>
      <c r="B7234" s="332">
        <v>38.717599999999997</v>
      </c>
      <c r="C7234" t="s">
        <v>20148</v>
      </c>
    </row>
    <row r="7235" spans="1:3">
      <c r="A7235" s="345" t="s">
        <v>4220</v>
      </c>
      <c r="B7235" s="332">
        <v>6.5244299999999997</v>
      </c>
      <c r="C7235" t="s">
        <v>14845</v>
      </c>
    </row>
    <row r="7236" spans="1:3">
      <c r="A7236" s="345" t="s">
        <v>4221</v>
      </c>
      <c r="B7236" s="332">
        <v>9.3296299999999999</v>
      </c>
      <c r="C7236" t="s">
        <v>14846</v>
      </c>
    </row>
    <row r="7237" spans="1:3">
      <c r="A7237" s="345" t="s">
        <v>6903</v>
      </c>
      <c r="B7237" s="332">
        <v>108.77670999999999</v>
      </c>
      <c r="C7237" t="s">
        <v>14847</v>
      </c>
    </row>
    <row r="7238" spans="1:3">
      <c r="A7238" s="345" t="s">
        <v>20149</v>
      </c>
      <c r="B7238" s="332">
        <v>38.717599999999997</v>
      </c>
      <c r="C7238" t="s">
        <v>20150</v>
      </c>
    </row>
    <row r="7239" spans="1:3">
      <c r="A7239" s="345" t="s">
        <v>4222</v>
      </c>
      <c r="B7239" s="332">
        <v>1.4112800000000001</v>
      </c>
      <c r="C7239" t="s">
        <v>14848</v>
      </c>
    </row>
    <row r="7240" spans="1:3">
      <c r="A7240" s="345" t="s">
        <v>17586</v>
      </c>
      <c r="B7240" s="332">
        <v>45.853830000000002</v>
      </c>
      <c r="C7240" t="s">
        <v>17558</v>
      </c>
    </row>
    <row r="7241" spans="1:3">
      <c r="A7241" s="345" t="s">
        <v>4223</v>
      </c>
      <c r="B7241" s="332">
        <v>2.5975899999999998</v>
      </c>
      <c r="C7241" t="s">
        <v>14849</v>
      </c>
    </row>
    <row r="7242" spans="1:3">
      <c r="A7242" s="345" t="s">
        <v>20151</v>
      </c>
      <c r="B7242" s="332">
        <v>6.4234200000000001</v>
      </c>
      <c r="C7242" t="s">
        <v>20152</v>
      </c>
    </row>
    <row r="7243" spans="1:3">
      <c r="A7243" s="345" t="s">
        <v>17347</v>
      </c>
      <c r="B7243" s="332">
        <v>5.7657699999999998</v>
      </c>
      <c r="C7243" t="s">
        <v>17348</v>
      </c>
    </row>
    <row r="7244" spans="1:3">
      <c r="A7244" s="345" t="s">
        <v>4224</v>
      </c>
      <c r="B7244" s="332">
        <v>2.3373200000000001</v>
      </c>
      <c r="C7244" t="s">
        <v>14850</v>
      </c>
    </row>
    <row r="7245" spans="1:3">
      <c r="A7245" s="345" t="s">
        <v>17587</v>
      </c>
      <c r="B7245" s="332">
        <v>45.853830000000002</v>
      </c>
      <c r="C7245" t="s">
        <v>17559</v>
      </c>
    </row>
    <row r="7246" spans="1:3">
      <c r="A7246" s="345" t="s">
        <v>20153</v>
      </c>
      <c r="B7246" s="332">
        <v>16.175000000000001</v>
      </c>
      <c r="C7246" t="s">
        <v>14862</v>
      </c>
    </row>
    <row r="7247" spans="1:3">
      <c r="A7247" s="345" t="s">
        <v>17588</v>
      </c>
      <c r="B7247" s="332">
        <v>45.853830000000002</v>
      </c>
      <c r="C7247" t="s">
        <v>17560</v>
      </c>
    </row>
    <row r="7248" spans="1:3">
      <c r="A7248" s="345" t="s">
        <v>4225</v>
      </c>
      <c r="B7248" s="332">
        <v>7.2747799999999998</v>
      </c>
      <c r="C7248" t="s">
        <v>14851</v>
      </c>
    </row>
    <row r="7249" spans="1:3">
      <c r="A7249" s="345" t="s">
        <v>4226</v>
      </c>
      <c r="B7249" s="332">
        <v>5.0110900000000003</v>
      </c>
      <c r="C7249" t="s">
        <v>14852</v>
      </c>
    </row>
    <row r="7250" spans="1:3">
      <c r="A7250" s="345" t="s">
        <v>4227</v>
      </c>
      <c r="B7250" s="332">
        <v>3.3629699999999998</v>
      </c>
      <c r="C7250" t="s">
        <v>20154</v>
      </c>
    </row>
    <row r="7251" spans="1:3">
      <c r="A7251" s="345" t="s">
        <v>9108</v>
      </c>
      <c r="B7251" s="332">
        <v>109.86421</v>
      </c>
      <c r="C7251" t="s">
        <v>14853</v>
      </c>
    </row>
    <row r="7252" spans="1:3">
      <c r="A7252" s="345" t="s">
        <v>20155</v>
      </c>
      <c r="B7252" s="332">
        <v>203.60328000000001</v>
      </c>
      <c r="C7252" t="s">
        <v>20156</v>
      </c>
    </row>
    <row r="7253" spans="1:3">
      <c r="A7253" s="345" t="s">
        <v>6904</v>
      </c>
      <c r="B7253" s="332">
        <v>11.53701</v>
      </c>
      <c r="C7253" t="s">
        <v>14854</v>
      </c>
    </row>
    <row r="7254" spans="1:3">
      <c r="A7254" s="345" t="s">
        <v>4228</v>
      </c>
      <c r="B7254" s="332">
        <v>3.64534</v>
      </c>
      <c r="C7254" t="s">
        <v>14855</v>
      </c>
    </row>
    <row r="7255" spans="1:3">
      <c r="A7255" s="345" t="s">
        <v>17589</v>
      </c>
      <c r="B7255" s="332">
        <v>163.07499999999999</v>
      </c>
      <c r="C7255" t="s">
        <v>8825</v>
      </c>
    </row>
    <row r="7256" spans="1:3">
      <c r="A7256" s="345" t="s">
        <v>8506</v>
      </c>
      <c r="B7256" s="332">
        <v>40.692300000000003</v>
      </c>
      <c r="C7256" t="s">
        <v>14856</v>
      </c>
    </row>
    <row r="7257" spans="1:3">
      <c r="A7257" s="345" t="s">
        <v>17590</v>
      </c>
      <c r="B7257" s="332">
        <v>216.90763999999999</v>
      </c>
      <c r="C7257" t="s">
        <v>20157</v>
      </c>
    </row>
    <row r="7258" spans="1:3">
      <c r="A7258" s="345" t="s">
        <v>4229</v>
      </c>
      <c r="B7258" s="332">
        <v>67.418049999999994</v>
      </c>
      <c r="C7258" t="s">
        <v>20158</v>
      </c>
    </row>
    <row r="7259" spans="1:3">
      <c r="A7259" s="345" t="s">
        <v>4230</v>
      </c>
      <c r="B7259" s="332">
        <v>18.120190000000001</v>
      </c>
      <c r="C7259" t="s">
        <v>14857</v>
      </c>
    </row>
    <row r="7260" spans="1:3">
      <c r="A7260" s="345" t="s">
        <v>4231</v>
      </c>
      <c r="B7260" s="332">
        <v>157.93602000000001</v>
      </c>
      <c r="C7260" t="s">
        <v>20159</v>
      </c>
    </row>
    <row r="7261" spans="1:3">
      <c r="A7261" s="345" t="s">
        <v>4232</v>
      </c>
      <c r="B7261" s="332">
        <v>100.43170000000001</v>
      </c>
      <c r="C7261" t="s">
        <v>14858</v>
      </c>
    </row>
    <row r="7262" spans="1:3">
      <c r="A7262" s="345" t="s">
        <v>4233</v>
      </c>
      <c r="B7262" s="332">
        <v>100.43170000000001</v>
      </c>
      <c r="C7262" t="s">
        <v>14859</v>
      </c>
    </row>
    <row r="7263" spans="1:3">
      <c r="A7263" s="345" t="s">
        <v>4234</v>
      </c>
      <c r="B7263" s="332">
        <v>34.256630000000001</v>
      </c>
      <c r="C7263" t="s">
        <v>14860</v>
      </c>
    </row>
    <row r="7264" spans="1:3">
      <c r="A7264" s="345" t="s">
        <v>17591</v>
      </c>
      <c r="B7264" s="332">
        <v>233.17902000000001</v>
      </c>
      <c r="C7264" t="s">
        <v>8827</v>
      </c>
    </row>
    <row r="7265" spans="1:3">
      <c r="A7265" s="345" t="s">
        <v>17592</v>
      </c>
      <c r="B7265" s="332">
        <v>169.57149999999999</v>
      </c>
      <c r="C7265" t="s">
        <v>17573</v>
      </c>
    </row>
    <row r="7266" spans="1:3">
      <c r="A7266" s="345" t="s">
        <v>17593</v>
      </c>
      <c r="B7266" s="332">
        <v>223.40414000000001</v>
      </c>
      <c r="C7266" t="s">
        <v>20160</v>
      </c>
    </row>
    <row r="7267" spans="1:3">
      <c r="A7267" s="345" t="s">
        <v>17594</v>
      </c>
      <c r="B7267" s="332">
        <v>239.67552000000001</v>
      </c>
      <c r="C7267" t="s">
        <v>17808</v>
      </c>
    </row>
    <row r="7268" spans="1:3">
      <c r="A7268" s="345" t="s">
        <v>8640</v>
      </c>
      <c r="B7268" s="332">
        <v>111.14943</v>
      </c>
      <c r="C7268" t="s">
        <v>14861</v>
      </c>
    </row>
    <row r="7269" spans="1:3">
      <c r="A7269" s="345" t="s">
        <v>8641</v>
      </c>
      <c r="B7269" s="332">
        <v>33.167819999999999</v>
      </c>
      <c r="C7269" t="s">
        <v>14862</v>
      </c>
    </row>
    <row r="7270" spans="1:3">
      <c r="A7270" s="345" t="s">
        <v>7246</v>
      </c>
      <c r="B7270" s="332">
        <v>24.310120000000001</v>
      </c>
      <c r="C7270" t="s">
        <v>14863</v>
      </c>
    </row>
    <row r="7271" spans="1:3">
      <c r="A7271" s="345" t="s">
        <v>7247</v>
      </c>
      <c r="B7271" s="332">
        <v>20.583950000000002</v>
      </c>
      <c r="C7271" t="s">
        <v>14864</v>
      </c>
    </row>
    <row r="7272" spans="1:3">
      <c r="A7272" s="345" t="s">
        <v>4235</v>
      </c>
      <c r="B7272" s="332">
        <v>1.6727300000000001</v>
      </c>
      <c r="C7272" t="s">
        <v>9035</v>
      </c>
    </row>
    <row r="7273" spans="1:3">
      <c r="A7273" s="345" t="s">
        <v>4236</v>
      </c>
      <c r="B7273" s="332">
        <v>311.77870999999999</v>
      </c>
      <c r="C7273" t="s">
        <v>14865</v>
      </c>
    </row>
    <row r="7274" spans="1:3">
      <c r="A7274" s="345" t="s">
        <v>4237</v>
      </c>
      <c r="B7274" s="332">
        <v>314.77658000000002</v>
      </c>
      <c r="C7274" t="s">
        <v>14866</v>
      </c>
    </row>
    <row r="7275" spans="1:3">
      <c r="A7275" s="345" t="s">
        <v>4238</v>
      </c>
      <c r="B7275" s="332">
        <v>345.02501999999998</v>
      </c>
      <c r="C7275" t="s">
        <v>20161</v>
      </c>
    </row>
    <row r="7276" spans="1:3">
      <c r="A7276" s="345" t="s">
        <v>7628</v>
      </c>
      <c r="B7276" s="332">
        <v>335.43646999999999</v>
      </c>
      <c r="C7276" t="s">
        <v>14867</v>
      </c>
    </row>
    <row r="7277" spans="1:3">
      <c r="A7277" s="345" t="s">
        <v>4239</v>
      </c>
      <c r="B7277" s="332">
        <v>117.9799</v>
      </c>
      <c r="C7277" t="s">
        <v>20162</v>
      </c>
    </row>
    <row r="7278" spans="1:3">
      <c r="A7278" s="345" t="s">
        <v>4240</v>
      </c>
      <c r="B7278" s="332">
        <v>117.48016</v>
      </c>
      <c r="C7278" t="s">
        <v>14868</v>
      </c>
    </row>
    <row r="7279" spans="1:3">
      <c r="A7279" s="345" t="s">
        <v>4241</v>
      </c>
      <c r="B7279" s="332">
        <v>119.11432000000001</v>
      </c>
      <c r="C7279" t="s">
        <v>14869</v>
      </c>
    </row>
    <row r="7280" spans="1:3">
      <c r="A7280" s="345" t="s">
        <v>8272</v>
      </c>
      <c r="B7280" s="332">
        <v>45.020740000000004</v>
      </c>
      <c r="C7280" t="s">
        <v>14870</v>
      </c>
    </row>
    <row r="7281" spans="1:3">
      <c r="A7281" s="345" t="s">
        <v>6997</v>
      </c>
      <c r="B7281" s="332">
        <v>38.061309999999999</v>
      </c>
      <c r="C7281" t="s">
        <v>14871</v>
      </c>
    </row>
    <row r="7282" spans="1:3">
      <c r="A7282" s="345" t="s">
        <v>9547</v>
      </c>
      <c r="B7282" s="332">
        <v>34.702280000000002</v>
      </c>
      <c r="C7282" t="s">
        <v>14872</v>
      </c>
    </row>
    <row r="7283" spans="1:3">
      <c r="A7283" s="345" t="s">
        <v>9548</v>
      </c>
      <c r="B7283" s="332">
        <v>34.702280000000002</v>
      </c>
      <c r="C7283" t="s">
        <v>14873</v>
      </c>
    </row>
    <row r="7284" spans="1:3">
      <c r="A7284" s="345" t="s">
        <v>9549</v>
      </c>
      <c r="B7284" s="332">
        <v>144.45833999999999</v>
      </c>
      <c r="C7284" t="s">
        <v>14874</v>
      </c>
    </row>
    <row r="7285" spans="1:3">
      <c r="A7285" s="345" t="s">
        <v>9550</v>
      </c>
      <c r="B7285" s="332">
        <v>144.45833999999999</v>
      </c>
      <c r="C7285" t="s">
        <v>14875</v>
      </c>
    </row>
    <row r="7286" spans="1:3">
      <c r="A7286" s="345" t="s">
        <v>9781</v>
      </c>
      <c r="B7286" s="332">
        <v>14.070869999999999</v>
      </c>
      <c r="C7286" t="s">
        <v>14876</v>
      </c>
    </row>
    <row r="7287" spans="1:3">
      <c r="A7287" s="345" t="s">
        <v>7568</v>
      </c>
      <c r="B7287" s="332">
        <v>537.58069</v>
      </c>
      <c r="C7287" t="s">
        <v>14877</v>
      </c>
    </row>
    <row r="7288" spans="1:3">
      <c r="A7288" s="345" t="s">
        <v>7609</v>
      </c>
      <c r="B7288" s="332">
        <v>530.43876</v>
      </c>
      <c r="C7288" t="s">
        <v>20163</v>
      </c>
    </row>
    <row r="7289" spans="1:3">
      <c r="A7289" s="345" t="s">
        <v>7608</v>
      </c>
      <c r="B7289" s="332">
        <v>541.71298000000002</v>
      </c>
      <c r="C7289" t="s">
        <v>20164</v>
      </c>
    </row>
    <row r="7290" spans="1:3">
      <c r="A7290" s="345" t="s">
        <v>7569</v>
      </c>
      <c r="B7290" s="332">
        <v>560.73870999999997</v>
      </c>
      <c r="C7290" t="s">
        <v>20165</v>
      </c>
    </row>
    <row r="7291" spans="1:3">
      <c r="A7291" s="345" t="s">
        <v>9782</v>
      </c>
      <c r="B7291" s="332">
        <v>105.81974</v>
      </c>
      <c r="C7291" t="s">
        <v>14878</v>
      </c>
    </row>
    <row r="7292" spans="1:3">
      <c r="A7292" s="345" t="s">
        <v>9551</v>
      </c>
      <c r="B7292" s="332">
        <v>123.85026999999999</v>
      </c>
      <c r="C7292" t="s">
        <v>14879</v>
      </c>
    </row>
    <row r="7293" spans="1:3">
      <c r="A7293" s="345" t="s">
        <v>9552</v>
      </c>
      <c r="B7293" s="332">
        <v>76.177869999999999</v>
      </c>
      <c r="C7293" t="s">
        <v>14880</v>
      </c>
    </row>
    <row r="7294" spans="1:3">
      <c r="A7294" s="345" t="s">
        <v>4242</v>
      </c>
      <c r="B7294" s="332">
        <v>96.54786</v>
      </c>
      <c r="C7294" t="s">
        <v>14881</v>
      </c>
    </row>
    <row r="7295" spans="1:3">
      <c r="A7295" s="345" t="s">
        <v>4243</v>
      </c>
      <c r="B7295" s="332">
        <v>107.82208</v>
      </c>
      <c r="C7295" t="s">
        <v>14882</v>
      </c>
    </row>
    <row r="7296" spans="1:3">
      <c r="A7296" s="345" t="s">
        <v>7827</v>
      </c>
      <c r="B7296" s="332">
        <v>379.27499999999998</v>
      </c>
      <c r="C7296" t="s">
        <v>14883</v>
      </c>
    </row>
    <row r="7297" spans="1:3">
      <c r="A7297" s="345" t="s">
        <v>17043</v>
      </c>
      <c r="B7297" s="332">
        <v>179.69988000000001</v>
      </c>
      <c r="C7297" t="s">
        <v>17530</v>
      </c>
    </row>
    <row r="7298" spans="1:3">
      <c r="A7298" s="345" t="s">
        <v>17044</v>
      </c>
      <c r="B7298" s="332">
        <v>185.14532</v>
      </c>
      <c r="C7298" t="s">
        <v>17531</v>
      </c>
    </row>
    <row r="7299" spans="1:3">
      <c r="A7299" s="345" t="s">
        <v>17045</v>
      </c>
      <c r="B7299" s="332">
        <v>190.59076999999999</v>
      </c>
      <c r="C7299" t="s">
        <v>17532</v>
      </c>
    </row>
    <row r="7300" spans="1:3">
      <c r="A7300" s="345" t="s">
        <v>17046</v>
      </c>
      <c r="B7300" s="332">
        <v>193.31349</v>
      </c>
      <c r="C7300" t="s">
        <v>17533</v>
      </c>
    </row>
    <row r="7301" spans="1:3">
      <c r="A7301" s="345" t="s">
        <v>17047</v>
      </c>
      <c r="B7301" s="332">
        <v>198.75895</v>
      </c>
      <c r="C7301" t="s">
        <v>17534</v>
      </c>
    </row>
    <row r="7302" spans="1:3">
      <c r="A7302" s="345" t="s">
        <v>17048</v>
      </c>
      <c r="B7302" s="332">
        <v>204.20438999999999</v>
      </c>
      <c r="C7302" t="s">
        <v>17535</v>
      </c>
    </row>
    <row r="7303" spans="1:3">
      <c r="A7303" s="345" t="s">
        <v>17049</v>
      </c>
      <c r="B7303" s="332">
        <v>76.236310000000003</v>
      </c>
      <c r="C7303" t="s">
        <v>17050</v>
      </c>
    </row>
    <row r="7304" spans="1:3">
      <c r="A7304" s="345" t="s">
        <v>17051</v>
      </c>
      <c r="B7304" s="332">
        <v>95.295389999999998</v>
      </c>
      <c r="C7304" t="s">
        <v>17052</v>
      </c>
    </row>
    <row r="7305" spans="1:3">
      <c r="A7305" s="345" t="s">
        <v>17053</v>
      </c>
      <c r="B7305" s="332">
        <v>102.16701999999999</v>
      </c>
      <c r="C7305" t="s">
        <v>17054</v>
      </c>
    </row>
    <row r="7306" spans="1:3">
      <c r="A7306" s="345" t="s">
        <v>8973</v>
      </c>
      <c r="B7306" s="332">
        <v>444.45902000000001</v>
      </c>
      <c r="C7306" t="s">
        <v>14884</v>
      </c>
    </row>
    <row r="7307" spans="1:3">
      <c r="A7307" s="345" t="s">
        <v>9553</v>
      </c>
      <c r="B7307" s="332">
        <v>331.32398999999998</v>
      </c>
      <c r="C7307" t="s">
        <v>14885</v>
      </c>
    </row>
    <row r="7308" spans="1:3">
      <c r="A7308" s="345" t="s">
        <v>9721</v>
      </c>
      <c r="B7308" s="332">
        <v>7.7603999999999997</v>
      </c>
      <c r="C7308" t="s">
        <v>14886</v>
      </c>
    </row>
    <row r="7309" spans="1:3">
      <c r="A7309" s="345" t="s">
        <v>9722</v>
      </c>
      <c r="B7309" s="332">
        <v>9.1149299999999993</v>
      </c>
      <c r="C7309" t="s">
        <v>14887</v>
      </c>
    </row>
    <row r="7310" spans="1:3">
      <c r="A7310" s="345" t="s">
        <v>9783</v>
      </c>
      <c r="B7310" s="332">
        <v>498.33283999999998</v>
      </c>
      <c r="C7310" t="s">
        <v>14888</v>
      </c>
    </row>
    <row r="7311" spans="1:3">
      <c r="A7311" s="345" t="s">
        <v>9784</v>
      </c>
      <c r="B7311" s="332">
        <v>9.1149299999999993</v>
      </c>
      <c r="C7311" t="s">
        <v>14889</v>
      </c>
    </row>
    <row r="7312" spans="1:3">
      <c r="A7312" s="345" t="s">
        <v>17349</v>
      </c>
      <c r="B7312" s="332">
        <v>356.21519999999998</v>
      </c>
      <c r="C7312" t="s">
        <v>17350</v>
      </c>
    </row>
    <row r="7313" spans="1:3">
      <c r="A7313" s="345" t="s">
        <v>17351</v>
      </c>
      <c r="B7313" s="332">
        <v>11.78491</v>
      </c>
      <c r="C7313" t="s">
        <v>17352</v>
      </c>
    </row>
    <row r="7314" spans="1:3">
      <c r="A7314" s="345" t="s">
        <v>17055</v>
      </c>
      <c r="B7314" s="332">
        <v>46.286320000000003</v>
      </c>
      <c r="C7314" t="s">
        <v>17056</v>
      </c>
    </row>
    <row r="7315" spans="1:3">
      <c r="A7315" s="345" t="s">
        <v>17057</v>
      </c>
      <c r="B7315" s="332">
        <v>24.689160000000001</v>
      </c>
      <c r="C7315" t="s">
        <v>17087</v>
      </c>
    </row>
    <row r="7316" spans="1:3">
      <c r="A7316" s="345" t="s">
        <v>17058</v>
      </c>
      <c r="B7316" s="332">
        <v>24.689160000000001</v>
      </c>
      <c r="C7316" t="s">
        <v>17088</v>
      </c>
    </row>
    <row r="7317" spans="1:3">
      <c r="A7317" s="345" t="s">
        <v>17059</v>
      </c>
      <c r="B7317" s="332">
        <v>24.816870000000002</v>
      </c>
      <c r="C7317" t="s">
        <v>17090</v>
      </c>
    </row>
    <row r="7318" spans="1:3">
      <c r="A7318" s="345" t="s">
        <v>17060</v>
      </c>
      <c r="B7318" s="332">
        <v>24.816870000000002</v>
      </c>
      <c r="C7318" t="s">
        <v>17091</v>
      </c>
    </row>
    <row r="7319" spans="1:3">
      <c r="A7319" s="345" t="s">
        <v>17061</v>
      </c>
      <c r="B7319" s="332">
        <v>176.97713999999999</v>
      </c>
      <c r="C7319" t="s">
        <v>17062</v>
      </c>
    </row>
    <row r="7320" spans="1:3">
      <c r="A7320" s="345" t="s">
        <v>17063</v>
      </c>
      <c r="B7320" s="332">
        <v>176.97713999999999</v>
      </c>
      <c r="C7320" t="s">
        <v>17064</v>
      </c>
    </row>
    <row r="7321" spans="1:3">
      <c r="A7321" s="345" t="s">
        <v>17065</v>
      </c>
      <c r="B7321" s="332">
        <v>179.69988000000001</v>
      </c>
      <c r="C7321" t="s">
        <v>17066</v>
      </c>
    </row>
    <row r="7322" spans="1:3">
      <c r="A7322" s="345" t="s">
        <v>17067</v>
      </c>
      <c r="B7322" s="332">
        <v>179.69988000000001</v>
      </c>
      <c r="C7322" t="s">
        <v>17068</v>
      </c>
    </row>
    <row r="7323" spans="1:3">
      <c r="A7323" s="345" t="s">
        <v>17069</v>
      </c>
      <c r="B7323" s="332">
        <v>183.84879000000001</v>
      </c>
      <c r="C7323" t="s">
        <v>17070</v>
      </c>
    </row>
    <row r="7324" spans="1:3">
      <c r="A7324" s="345" t="s">
        <v>17071</v>
      </c>
      <c r="B7324" s="332">
        <v>183.84879000000001</v>
      </c>
      <c r="C7324" t="s">
        <v>17072</v>
      </c>
    </row>
    <row r="7325" spans="1:3">
      <c r="A7325" s="345" t="s">
        <v>17073</v>
      </c>
      <c r="B7325" s="332">
        <v>194.73969</v>
      </c>
      <c r="C7325" t="s">
        <v>17074</v>
      </c>
    </row>
    <row r="7326" spans="1:3">
      <c r="A7326" s="345" t="s">
        <v>17075</v>
      </c>
      <c r="B7326" s="332">
        <v>194.73969</v>
      </c>
      <c r="C7326" t="s">
        <v>17076</v>
      </c>
    </row>
    <row r="7327" spans="1:3">
      <c r="A7327" s="345" t="s">
        <v>17077</v>
      </c>
      <c r="B7327" s="332">
        <v>197.46241000000001</v>
      </c>
      <c r="C7327" t="s">
        <v>17078</v>
      </c>
    </row>
    <row r="7328" spans="1:3">
      <c r="A7328" s="345" t="s">
        <v>17079</v>
      </c>
      <c r="B7328" s="332">
        <v>197.46241000000001</v>
      </c>
      <c r="C7328" t="s">
        <v>17080</v>
      </c>
    </row>
    <row r="7329" spans="1:3">
      <c r="A7329" s="345" t="s">
        <v>17081</v>
      </c>
      <c r="B7329" s="332">
        <v>202.90787</v>
      </c>
      <c r="C7329" t="s">
        <v>17082</v>
      </c>
    </row>
    <row r="7330" spans="1:3">
      <c r="A7330" s="345" t="s">
        <v>17083</v>
      </c>
      <c r="B7330" s="332">
        <v>202.90787</v>
      </c>
      <c r="C7330" t="s">
        <v>17084</v>
      </c>
    </row>
    <row r="7331" spans="1:3">
      <c r="A7331" s="345" t="s">
        <v>17595</v>
      </c>
      <c r="B7331" s="332">
        <v>308.59665999999999</v>
      </c>
      <c r="C7331" t="s">
        <v>20166</v>
      </c>
    </row>
    <row r="7332" spans="1:3">
      <c r="A7332" s="345" t="s">
        <v>17596</v>
      </c>
      <c r="B7332" s="332">
        <v>314.0421</v>
      </c>
      <c r="C7332" t="s">
        <v>20167</v>
      </c>
    </row>
    <row r="7333" spans="1:3">
      <c r="A7333" s="345" t="s">
        <v>17597</v>
      </c>
      <c r="B7333" s="332">
        <v>319.48755</v>
      </c>
      <c r="C7333" t="s">
        <v>17809</v>
      </c>
    </row>
    <row r="7334" spans="1:3">
      <c r="A7334" s="345" t="s">
        <v>17598</v>
      </c>
      <c r="B7334" s="332">
        <v>324.17836999999997</v>
      </c>
      <c r="C7334" t="s">
        <v>20168</v>
      </c>
    </row>
    <row r="7335" spans="1:3">
      <c r="A7335" s="345" t="s">
        <v>17599</v>
      </c>
      <c r="B7335" s="332">
        <v>329.62383</v>
      </c>
      <c r="C7335" t="s">
        <v>17810</v>
      </c>
    </row>
    <row r="7336" spans="1:3">
      <c r="A7336" s="345" t="s">
        <v>17600</v>
      </c>
      <c r="B7336" s="332">
        <v>335.06927000000002</v>
      </c>
      <c r="C7336" t="s">
        <v>20169</v>
      </c>
    </row>
    <row r="7337" spans="1:3">
      <c r="A7337" s="345" t="s">
        <v>17811</v>
      </c>
      <c r="B7337" s="332">
        <v>0</v>
      </c>
      <c r="C7337" t="s">
        <v>17812</v>
      </c>
    </row>
    <row r="7338" spans="1:3">
      <c r="A7338" s="345" t="s">
        <v>17813</v>
      </c>
      <c r="B7338" s="332">
        <v>0</v>
      </c>
      <c r="C7338" t="s">
        <v>17814</v>
      </c>
    </row>
    <row r="7339" spans="1:3">
      <c r="A7339" s="345" t="s">
        <v>17815</v>
      </c>
      <c r="B7339" s="332">
        <v>0</v>
      </c>
      <c r="C7339" t="s">
        <v>17816</v>
      </c>
    </row>
    <row r="7340" spans="1:3">
      <c r="A7340" s="345" t="s">
        <v>17817</v>
      </c>
      <c r="B7340" s="332">
        <v>0</v>
      </c>
      <c r="C7340" t="s">
        <v>17818</v>
      </c>
    </row>
    <row r="7341" spans="1:3">
      <c r="A7341" s="345" t="s">
        <v>17819</v>
      </c>
      <c r="B7341" s="332">
        <v>0</v>
      </c>
      <c r="C7341" t="s">
        <v>17820</v>
      </c>
    </row>
    <row r="7342" spans="1:3">
      <c r="A7342" s="345" t="s">
        <v>17821</v>
      </c>
      <c r="B7342" s="332">
        <v>0</v>
      </c>
      <c r="C7342" t="s">
        <v>17822</v>
      </c>
    </row>
    <row r="7343" spans="1:3">
      <c r="A7343" s="345" t="s">
        <v>20170</v>
      </c>
      <c r="B7343" s="332">
        <v>206.80049</v>
      </c>
      <c r="C7343" t="s">
        <v>20171</v>
      </c>
    </row>
    <row r="7344" spans="1:3">
      <c r="A7344" s="345" t="s">
        <v>20172</v>
      </c>
      <c r="B7344" s="332">
        <v>206.80049</v>
      </c>
      <c r="C7344" t="s">
        <v>20173</v>
      </c>
    </row>
    <row r="7345" spans="1:3">
      <c r="A7345" s="345" t="s">
        <v>20174</v>
      </c>
      <c r="B7345" s="332">
        <v>183.49902</v>
      </c>
      <c r="C7345" t="s">
        <v>17812</v>
      </c>
    </row>
    <row r="7346" spans="1:3">
      <c r="A7346" s="345" t="s">
        <v>20175</v>
      </c>
      <c r="B7346" s="332">
        <v>186.41171</v>
      </c>
      <c r="C7346" t="s">
        <v>17814</v>
      </c>
    </row>
    <row r="7347" spans="1:3">
      <c r="A7347" s="345" t="s">
        <v>20176</v>
      </c>
      <c r="B7347" s="332">
        <v>186.41171</v>
      </c>
      <c r="C7347" t="s">
        <v>17816</v>
      </c>
    </row>
    <row r="7348" spans="1:3">
      <c r="A7348" s="345" t="s">
        <v>20177</v>
      </c>
      <c r="B7348" s="332">
        <v>198.06245000000001</v>
      </c>
      <c r="C7348" t="s">
        <v>17818</v>
      </c>
    </row>
    <row r="7349" spans="1:3">
      <c r="A7349" s="345" t="s">
        <v>20178</v>
      </c>
      <c r="B7349" s="332">
        <v>200.97513000000001</v>
      </c>
      <c r="C7349" t="s">
        <v>17820</v>
      </c>
    </row>
    <row r="7350" spans="1:3">
      <c r="A7350" s="345" t="s">
        <v>20179</v>
      </c>
      <c r="B7350" s="332">
        <v>200.97513000000001</v>
      </c>
      <c r="C7350" t="s">
        <v>17822</v>
      </c>
    </row>
    <row r="7351" spans="1:3">
      <c r="A7351" s="345" t="s">
        <v>20180</v>
      </c>
      <c r="B7351" s="332">
        <v>49.515610000000002</v>
      </c>
      <c r="C7351" t="s">
        <v>20181</v>
      </c>
    </row>
    <row r="7352" spans="1:3">
      <c r="A7352" s="345" t="s">
        <v>8642</v>
      </c>
      <c r="B7352" s="332">
        <v>0</v>
      </c>
      <c r="C7352" t="s">
        <v>14890</v>
      </c>
    </row>
    <row r="7353" spans="1:3">
      <c r="A7353" s="345" t="s">
        <v>4244</v>
      </c>
      <c r="B7353" s="332">
        <v>97.885360000000006</v>
      </c>
      <c r="C7353" t="s">
        <v>14891</v>
      </c>
    </row>
    <row r="7354" spans="1:3">
      <c r="A7354" s="345" t="s">
        <v>4245</v>
      </c>
      <c r="B7354" s="332">
        <v>99.4923</v>
      </c>
      <c r="C7354" t="s">
        <v>20182</v>
      </c>
    </row>
    <row r="7355" spans="1:3">
      <c r="A7355" s="345" t="s">
        <v>4246</v>
      </c>
      <c r="B7355" s="332">
        <v>102.84005999999999</v>
      </c>
      <c r="C7355" t="s">
        <v>14892</v>
      </c>
    </row>
    <row r="7356" spans="1:3">
      <c r="A7356" s="345" t="s">
        <v>6905</v>
      </c>
      <c r="B7356" s="332">
        <v>229.13506000000001</v>
      </c>
      <c r="C7356" t="s">
        <v>14893</v>
      </c>
    </row>
    <row r="7357" spans="1:3">
      <c r="A7357" s="345" t="s">
        <v>4247</v>
      </c>
      <c r="B7357" s="332">
        <v>238.11811</v>
      </c>
      <c r="C7357" t="s">
        <v>14894</v>
      </c>
    </row>
    <row r="7358" spans="1:3">
      <c r="A7358" s="345" t="s">
        <v>4248</v>
      </c>
      <c r="B7358" s="332">
        <v>241.46588</v>
      </c>
      <c r="C7358" t="s">
        <v>14892</v>
      </c>
    </row>
    <row r="7359" spans="1:3">
      <c r="A7359" s="345" t="s">
        <v>4249</v>
      </c>
      <c r="B7359" s="332">
        <v>227.53426999999999</v>
      </c>
      <c r="C7359" t="s">
        <v>14895</v>
      </c>
    </row>
    <row r="7360" spans="1:3">
      <c r="A7360" s="345" t="s">
        <v>6906</v>
      </c>
      <c r="B7360" s="332">
        <v>228.61357000000001</v>
      </c>
      <c r="C7360" t="s">
        <v>14896</v>
      </c>
    </row>
    <row r="7361" spans="1:3">
      <c r="A7361" s="345" t="s">
        <v>6907</v>
      </c>
      <c r="B7361" s="332">
        <v>231.96133</v>
      </c>
      <c r="C7361" t="s">
        <v>14897</v>
      </c>
    </row>
    <row r="7362" spans="1:3">
      <c r="A7362" s="345" t="s">
        <v>6583</v>
      </c>
      <c r="B7362" s="332">
        <v>207.55456000000001</v>
      </c>
      <c r="C7362" t="s">
        <v>20183</v>
      </c>
    </row>
    <row r="7363" spans="1:3">
      <c r="A7363" s="345" t="s">
        <v>4250</v>
      </c>
      <c r="B7363" s="332">
        <v>207.55426</v>
      </c>
      <c r="C7363" t="s">
        <v>14898</v>
      </c>
    </row>
    <row r="7364" spans="1:3">
      <c r="A7364" s="345" t="s">
        <v>4251</v>
      </c>
      <c r="B7364" s="332">
        <v>8.9257500000000007</v>
      </c>
      <c r="C7364" t="s">
        <v>20184</v>
      </c>
    </row>
    <row r="7365" spans="1:3">
      <c r="A7365" s="345" t="s">
        <v>4252</v>
      </c>
      <c r="B7365" s="332">
        <v>9.2059099999999994</v>
      </c>
      <c r="C7365" t="s">
        <v>14899</v>
      </c>
    </row>
    <row r="7366" spans="1:3">
      <c r="A7366" s="345" t="s">
        <v>6908</v>
      </c>
      <c r="B7366" s="332">
        <v>12.88959</v>
      </c>
      <c r="C7366" t="s">
        <v>14900</v>
      </c>
    </row>
    <row r="7367" spans="1:3">
      <c r="A7367" s="345" t="s">
        <v>6909</v>
      </c>
      <c r="B7367" s="332">
        <v>12.88959</v>
      </c>
      <c r="C7367" t="s">
        <v>14901</v>
      </c>
    </row>
    <row r="7368" spans="1:3">
      <c r="A7368" s="345" t="s">
        <v>6910</v>
      </c>
      <c r="B7368" s="332">
        <v>2.4369900000000002</v>
      </c>
      <c r="C7368" t="s">
        <v>14902</v>
      </c>
    </row>
    <row r="7369" spans="1:3">
      <c r="A7369" s="345" t="s">
        <v>4253</v>
      </c>
      <c r="B7369" s="332">
        <v>2.44374</v>
      </c>
      <c r="C7369" t="s">
        <v>14903</v>
      </c>
    </row>
    <row r="7370" spans="1:3">
      <c r="A7370" s="345" t="s">
        <v>4254</v>
      </c>
      <c r="B7370" s="332">
        <v>29.05733</v>
      </c>
      <c r="C7370" t="s">
        <v>14904</v>
      </c>
    </row>
    <row r="7371" spans="1:3">
      <c r="A7371" s="345" t="s">
        <v>4255</v>
      </c>
      <c r="B7371" s="332">
        <v>51.520139999999998</v>
      </c>
      <c r="C7371" t="s">
        <v>14905</v>
      </c>
    </row>
    <row r="7372" spans="1:3">
      <c r="A7372" s="345" t="s">
        <v>4256</v>
      </c>
      <c r="B7372" s="332">
        <v>28.565529999999999</v>
      </c>
      <c r="C7372" t="s">
        <v>14904</v>
      </c>
    </row>
    <row r="7373" spans="1:3">
      <c r="A7373" s="345" t="s">
        <v>4257</v>
      </c>
      <c r="B7373" s="332">
        <v>51.520139999999998</v>
      </c>
      <c r="C7373" t="s">
        <v>14905</v>
      </c>
    </row>
    <row r="7374" spans="1:3">
      <c r="A7374" s="345" t="s">
        <v>9554</v>
      </c>
      <c r="B7374" s="332">
        <v>28.53426</v>
      </c>
      <c r="C7374" t="s">
        <v>14906</v>
      </c>
    </row>
    <row r="7375" spans="1:3">
      <c r="A7375" s="345" t="s">
        <v>9785</v>
      </c>
      <c r="B7375" s="332">
        <v>48.174759999999999</v>
      </c>
      <c r="C7375" t="s">
        <v>14907</v>
      </c>
    </row>
    <row r="7376" spans="1:3">
      <c r="A7376" s="345" t="s">
        <v>7248</v>
      </c>
      <c r="B7376" s="332">
        <v>1.4847600000000001</v>
      </c>
      <c r="C7376" t="s">
        <v>14908</v>
      </c>
    </row>
    <row r="7377" spans="1:3">
      <c r="A7377" s="345" t="s">
        <v>6911</v>
      </c>
      <c r="B7377" s="332">
        <v>87.995620000000002</v>
      </c>
      <c r="C7377" t="s">
        <v>14909</v>
      </c>
    </row>
    <row r="7378" spans="1:3">
      <c r="A7378" s="345" t="s">
        <v>4258</v>
      </c>
      <c r="B7378" s="332">
        <v>102.47158</v>
      </c>
      <c r="C7378" t="s">
        <v>14910</v>
      </c>
    </row>
    <row r="7379" spans="1:3">
      <c r="A7379" s="345" t="s">
        <v>9109</v>
      </c>
      <c r="B7379" s="332">
        <v>120.54899</v>
      </c>
      <c r="C7379" t="s">
        <v>14911</v>
      </c>
    </row>
    <row r="7380" spans="1:3">
      <c r="A7380" s="345" t="s">
        <v>4259</v>
      </c>
      <c r="B7380" s="332">
        <v>142.24166</v>
      </c>
      <c r="C7380" t="s">
        <v>14912</v>
      </c>
    </row>
    <row r="7381" spans="1:3">
      <c r="A7381" s="345" t="s">
        <v>9555</v>
      </c>
      <c r="B7381" s="332">
        <v>50.035850000000003</v>
      </c>
      <c r="C7381" t="s">
        <v>14913</v>
      </c>
    </row>
    <row r="7382" spans="1:3">
      <c r="A7382" s="345" t="s">
        <v>6912</v>
      </c>
      <c r="B7382" s="332">
        <v>42.515059999999998</v>
      </c>
      <c r="C7382" t="s">
        <v>14909</v>
      </c>
    </row>
    <row r="7383" spans="1:3">
      <c r="A7383" s="345" t="s">
        <v>4260</v>
      </c>
      <c r="B7383" s="332">
        <v>48.942819999999998</v>
      </c>
      <c r="C7383" t="s">
        <v>14910</v>
      </c>
    </row>
    <row r="7384" spans="1:3">
      <c r="A7384" s="345" t="s">
        <v>9110</v>
      </c>
      <c r="B7384" s="332">
        <v>62.9358</v>
      </c>
      <c r="C7384" t="s">
        <v>14911</v>
      </c>
    </row>
    <row r="7385" spans="1:3">
      <c r="A7385" s="345" t="s">
        <v>4261</v>
      </c>
      <c r="B7385" s="332">
        <v>39.884650000000001</v>
      </c>
      <c r="C7385" t="s">
        <v>14912</v>
      </c>
    </row>
    <row r="7386" spans="1:3">
      <c r="A7386" s="345" t="s">
        <v>6913</v>
      </c>
      <c r="B7386" s="332">
        <v>28.480399999999999</v>
      </c>
      <c r="C7386" t="s">
        <v>20185</v>
      </c>
    </row>
    <row r="7387" spans="1:3">
      <c r="A7387" s="345" t="s">
        <v>6914</v>
      </c>
      <c r="B7387" s="332">
        <v>29.625489999999999</v>
      </c>
      <c r="C7387" t="s">
        <v>14914</v>
      </c>
    </row>
    <row r="7388" spans="1:3">
      <c r="A7388" s="345" t="s">
        <v>9111</v>
      </c>
      <c r="B7388" s="332">
        <v>35.183869999999999</v>
      </c>
      <c r="C7388" t="s">
        <v>20186</v>
      </c>
    </row>
    <row r="7389" spans="1:3">
      <c r="A7389" s="345" t="s">
        <v>6915</v>
      </c>
      <c r="B7389" s="332">
        <v>36.877699999999997</v>
      </c>
      <c r="C7389" t="s">
        <v>14915</v>
      </c>
    </row>
    <row r="7390" spans="1:3">
      <c r="A7390" s="345" t="s">
        <v>6916</v>
      </c>
      <c r="B7390" s="332">
        <v>28.97955</v>
      </c>
      <c r="C7390" t="s">
        <v>20187</v>
      </c>
    </row>
    <row r="7391" spans="1:3">
      <c r="A7391" s="345" t="s">
        <v>6917</v>
      </c>
      <c r="B7391" s="332">
        <v>31.827580000000001</v>
      </c>
      <c r="C7391" t="s">
        <v>14916</v>
      </c>
    </row>
    <row r="7392" spans="1:3">
      <c r="A7392" s="345" t="s">
        <v>9112</v>
      </c>
      <c r="B7392" s="332">
        <v>49.344200000000001</v>
      </c>
      <c r="C7392" t="s">
        <v>20185</v>
      </c>
    </row>
    <row r="7393" spans="1:3">
      <c r="A7393" s="345" t="s">
        <v>6918</v>
      </c>
      <c r="B7393" s="332">
        <v>53.378720000000001</v>
      </c>
      <c r="C7393" t="s">
        <v>14914</v>
      </c>
    </row>
    <row r="7394" spans="1:3">
      <c r="A7394" s="345" t="s">
        <v>4262</v>
      </c>
      <c r="B7394" s="332">
        <v>86.235410000000002</v>
      </c>
      <c r="C7394" t="s">
        <v>14917</v>
      </c>
    </row>
    <row r="7395" spans="1:3">
      <c r="A7395" s="345" t="s">
        <v>4263</v>
      </c>
      <c r="B7395" s="332">
        <v>91.591769999999997</v>
      </c>
      <c r="C7395" t="s">
        <v>14918</v>
      </c>
    </row>
    <row r="7396" spans="1:3">
      <c r="A7396" s="345" t="s">
        <v>6919</v>
      </c>
      <c r="B7396" s="332">
        <v>66.327029999999993</v>
      </c>
      <c r="C7396" t="s">
        <v>14919</v>
      </c>
    </row>
    <row r="7397" spans="1:3">
      <c r="A7397" s="345" t="s">
        <v>6920</v>
      </c>
      <c r="B7397" s="332">
        <v>78.805539999999993</v>
      </c>
      <c r="C7397" t="s">
        <v>14920</v>
      </c>
    </row>
    <row r="7398" spans="1:3">
      <c r="A7398" s="345" t="s">
        <v>6921</v>
      </c>
      <c r="B7398" s="332">
        <v>59.104179999999999</v>
      </c>
      <c r="C7398" t="s">
        <v>14919</v>
      </c>
    </row>
    <row r="7399" spans="1:3">
      <c r="A7399" s="345" t="s">
        <v>6922</v>
      </c>
      <c r="B7399" s="332">
        <v>74.430729999999997</v>
      </c>
      <c r="C7399" t="s">
        <v>14920</v>
      </c>
    </row>
    <row r="7400" spans="1:3">
      <c r="A7400" s="345" t="s">
        <v>4264</v>
      </c>
      <c r="B7400" s="332">
        <v>13.591609999999999</v>
      </c>
      <c r="C7400" t="s">
        <v>20188</v>
      </c>
    </row>
    <row r="7401" spans="1:3">
      <c r="A7401" s="345" t="s">
        <v>4265</v>
      </c>
      <c r="B7401" s="332">
        <v>24.270569999999999</v>
      </c>
      <c r="C7401" t="s">
        <v>14921</v>
      </c>
    </row>
    <row r="7402" spans="1:3">
      <c r="A7402" s="345" t="s">
        <v>4266</v>
      </c>
      <c r="B7402" s="332">
        <v>37.359810000000003</v>
      </c>
      <c r="C7402" t="s">
        <v>14922</v>
      </c>
    </row>
    <row r="7403" spans="1:3">
      <c r="A7403" s="345" t="s">
        <v>4267</v>
      </c>
      <c r="B7403" s="332">
        <v>134.60923</v>
      </c>
      <c r="C7403" t="s">
        <v>20189</v>
      </c>
    </row>
    <row r="7404" spans="1:3">
      <c r="A7404" s="345" t="s">
        <v>4268</v>
      </c>
      <c r="B7404" s="332">
        <v>164.93877000000001</v>
      </c>
      <c r="C7404" t="s">
        <v>14923</v>
      </c>
    </row>
    <row r="7405" spans="1:3">
      <c r="A7405" s="345" t="s">
        <v>4269</v>
      </c>
      <c r="B7405" s="332">
        <v>213.88131000000001</v>
      </c>
      <c r="C7405" t="s">
        <v>14924</v>
      </c>
    </row>
    <row r="7406" spans="1:3">
      <c r="A7406" s="345" t="s">
        <v>4270</v>
      </c>
      <c r="B7406" s="332">
        <v>249.13240999999999</v>
      </c>
      <c r="C7406" t="s">
        <v>14925</v>
      </c>
    </row>
    <row r="7407" spans="1:3">
      <c r="A7407" s="345" t="s">
        <v>17353</v>
      </c>
      <c r="B7407" s="332">
        <v>279.85270000000003</v>
      </c>
      <c r="C7407" t="s">
        <v>20190</v>
      </c>
    </row>
    <row r="7408" spans="1:3">
      <c r="A7408" s="345" t="s">
        <v>4271</v>
      </c>
      <c r="B7408" s="332">
        <v>392.34473000000003</v>
      </c>
      <c r="C7408" t="s">
        <v>20191</v>
      </c>
    </row>
    <row r="7409" spans="1:3">
      <c r="A7409" s="345" t="s">
        <v>4272</v>
      </c>
      <c r="B7409" s="332">
        <v>445.43838</v>
      </c>
      <c r="C7409" t="s">
        <v>14926</v>
      </c>
    </row>
    <row r="7410" spans="1:3">
      <c r="A7410" s="345" t="s">
        <v>4273</v>
      </c>
      <c r="B7410" s="332">
        <v>134.60923</v>
      </c>
      <c r="C7410" t="s">
        <v>14927</v>
      </c>
    </row>
    <row r="7411" spans="1:3">
      <c r="A7411" s="345" t="s">
        <v>4274</v>
      </c>
      <c r="B7411" s="332">
        <v>164.93877000000001</v>
      </c>
      <c r="C7411" t="s">
        <v>14928</v>
      </c>
    </row>
    <row r="7412" spans="1:3">
      <c r="A7412" s="345" t="s">
        <v>4275</v>
      </c>
      <c r="B7412" s="332">
        <v>213.88131000000001</v>
      </c>
      <c r="C7412" t="s">
        <v>14929</v>
      </c>
    </row>
    <row r="7413" spans="1:3">
      <c r="A7413" s="345" t="s">
        <v>4276</v>
      </c>
      <c r="B7413" s="332">
        <v>249.13240999999999</v>
      </c>
      <c r="C7413" t="s">
        <v>14930</v>
      </c>
    </row>
    <row r="7414" spans="1:3">
      <c r="A7414" s="345" t="s">
        <v>9556</v>
      </c>
      <c r="B7414" s="332">
        <v>287.56202999999999</v>
      </c>
      <c r="C7414" t="s">
        <v>14931</v>
      </c>
    </row>
    <row r="7415" spans="1:3">
      <c r="A7415" s="345" t="s">
        <v>4277</v>
      </c>
      <c r="B7415" s="332">
        <v>392.34473000000003</v>
      </c>
      <c r="C7415" t="s">
        <v>14932</v>
      </c>
    </row>
    <row r="7416" spans="1:3">
      <c r="A7416" s="345" t="s">
        <v>4278</v>
      </c>
      <c r="B7416" s="332">
        <v>445.43838</v>
      </c>
      <c r="C7416" t="s">
        <v>14930</v>
      </c>
    </row>
    <row r="7417" spans="1:3">
      <c r="A7417" s="345" t="s">
        <v>20192</v>
      </c>
      <c r="B7417" s="332">
        <v>1621.13789</v>
      </c>
      <c r="C7417" t="s">
        <v>20193</v>
      </c>
    </row>
    <row r="7418" spans="1:3">
      <c r="A7418" s="345" t="s">
        <v>20194</v>
      </c>
      <c r="B7418" s="332">
        <v>1621.13789</v>
      </c>
      <c r="C7418" t="s">
        <v>20195</v>
      </c>
    </row>
    <row r="7419" spans="1:3">
      <c r="A7419" s="345" t="s">
        <v>4279</v>
      </c>
      <c r="B7419" s="332">
        <v>438.57166000000001</v>
      </c>
      <c r="C7419" t="s">
        <v>14933</v>
      </c>
    </row>
    <row r="7420" spans="1:3">
      <c r="A7420" s="345" t="s">
        <v>20196</v>
      </c>
      <c r="B7420" s="332">
        <v>187.97384</v>
      </c>
      <c r="C7420" t="s">
        <v>20197</v>
      </c>
    </row>
    <row r="7421" spans="1:3">
      <c r="A7421" s="345" t="s">
        <v>4280</v>
      </c>
      <c r="B7421" s="332">
        <v>187.97384</v>
      </c>
      <c r="C7421" t="s">
        <v>14934</v>
      </c>
    </row>
    <row r="7422" spans="1:3">
      <c r="A7422" s="345" t="s">
        <v>4281</v>
      </c>
      <c r="B7422" s="332">
        <v>187.97384</v>
      </c>
      <c r="C7422" t="s">
        <v>14935</v>
      </c>
    </row>
    <row r="7423" spans="1:3">
      <c r="A7423" s="345" t="s">
        <v>4282</v>
      </c>
      <c r="B7423" s="332">
        <v>187.97384</v>
      </c>
      <c r="C7423" t="s">
        <v>14936</v>
      </c>
    </row>
    <row r="7424" spans="1:3">
      <c r="A7424" s="345" t="s">
        <v>4283</v>
      </c>
      <c r="B7424" s="332">
        <v>187.97384</v>
      </c>
      <c r="C7424" t="s">
        <v>14937</v>
      </c>
    </row>
    <row r="7425" spans="1:3">
      <c r="A7425" s="345" t="s">
        <v>4284</v>
      </c>
      <c r="B7425" s="332">
        <v>5.9262699999999997</v>
      </c>
      <c r="C7425" t="s">
        <v>14938</v>
      </c>
    </row>
    <row r="7426" spans="1:3">
      <c r="A7426" s="345" t="s">
        <v>4285</v>
      </c>
      <c r="B7426" s="332">
        <v>207.10787999999999</v>
      </c>
      <c r="C7426" t="s">
        <v>14939</v>
      </c>
    </row>
    <row r="7427" spans="1:3">
      <c r="A7427" s="345" t="s">
        <v>4286</v>
      </c>
      <c r="B7427" s="332">
        <v>215.63566</v>
      </c>
      <c r="C7427" t="s">
        <v>14940</v>
      </c>
    </row>
    <row r="7428" spans="1:3">
      <c r="A7428" s="345" t="s">
        <v>4287</v>
      </c>
      <c r="B7428" s="332">
        <v>201.62585999999999</v>
      </c>
      <c r="C7428" t="s">
        <v>14941</v>
      </c>
    </row>
    <row r="7429" spans="1:3">
      <c r="A7429" s="345" t="s">
        <v>4288</v>
      </c>
      <c r="B7429" s="332">
        <v>211.15646000000001</v>
      </c>
      <c r="C7429" t="s">
        <v>14942</v>
      </c>
    </row>
    <row r="7430" spans="1:3">
      <c r="A7430" s="345" t="s">
        <v>4289</v>
      </c>
      <c r="B7430" s="332">
        <v>32.03145</v>
      </c>
      <c r="C7430" t="s">
        <v>14943</v>
      </c>
    </row>
    <row r="7431" spans="1:3">
      <c r="A7431" s="345" t="s">
        <v>4290</v>
      </c>
      <c r="B7431" s="332">
        <v>37.301870000000001</v>
      </c>
      <c r="C7431" t="s">
        <v>14944</v>
      </c>
    </row>
    <row r="7432" spans="1:3">
      <c r="A7432" s="345" t="s">
        <v>4291</v>
      </c>
      <c r="B7432" s="332">
        <v>133.37174999999999</v>
      </c>
      <c r="C7432" t="s">
        <v>14945</v>
      </c>
    </row>
    <row r="7433" spans="1:3">
      <c r="A7433" s="345" t="s">
        <v>4292</v>
      </c>
      <c r="B7433" s="332">
        <v>249.57158000000001</v>
      </c>
      <c r="C7433" t="s">
        <v>20198</v>
      </c>
    </row>
    <row r="7434" spans="1:3">
      <c r="A7434" s="345" t="s">
        <v>7249</v>
      </c>
      <c r="B7434" s="332">
        <v>259.52220999999997</v>
      </c>
      <c r="C7434" t="s">
        <v>14946</v>
      </c>
    </row>
    <row r="7435" spans="1:3">
      <c r="A7435" s="345" t="s">
        <v>4293</v>
      </c>
      <c r="B7435" s="332">
        <v>334.70486</v>
      </c>
      <c r="C7435" t="s">
        <v>20199</v>
      </c>
    </row>
    <row r="7436" spans="1:3">
      <c r="A7436" s="345" t="s">
        <v>4294</v>
      </c>
      <c r="B7436" s="332">
        <v>1225.21813</v>
      </c>
      <c r="C7436" t="s">
        <v>14947</v>
      </c>
    </row>
    <row r="7437" spans="1:3">
      <c r="A7437" s="345" t="s">
        <v>4295</v>
      </c>
      <c r="B7437" s="332">
        <v>30.541350000000001</v>
      </c>
      <c r="C7437" t="s">
        <v>14948</v>
      </c>
    </row>
    <row r="7438" spans="1:3">
      <c r="A7438" s="345" t="s">
        <v>4296</v>
      </c>
      <c r="B7438" s="332">
        <v>20.939</v>
      </c>
      <c r="C7438" t="s">
        <v>14949</v>
      </c>
    </row>
    <row r="7439" spans="1:3">
      <c r="A7439" s="345" t="s">
        <v>4297</v>
      </c>
      <c r="B7439" s="332">
        <v>71.714569999999995</v>
      </c>
      <c r="C7439" t="s">
        <v>14950</v>
      </c>
    </row>
    <row r="7440" spans="1:3">
      <c r="A7440" s="345" t="s">
        <v>4298</v>
      </c>
      <c r="B7440" s="332">
        <v>8.1294299999999993</v>
      </c>
      <c r="C7440" t="s">
        <v>14951</v>
      </c>
    </row>
    <row r="7441" spans="1:3">
      <c r="A7441" s="345" t="s">
        <v>4299</v>
      </c>
      <c r="B7441" s="332">
        <v>106.82137</v>
      </c>
      <c r="C7441" t="s">
        <v>20200</v>
      </c>
    </row>
    <row r="7442" spans="1:3">
      <c r="A7442" s="345" t="s">
        <v>9957</v>
      </c>
      <c r="B7442" s="332">
        <v>21.712949999999999</v>
      </c>
      <c r="C7442" t="s">
        <v>20201</v>
      </c>
    </row>
    <row r="7443" spans="1:3">
      <c r="A7443" s="345" t="s">
        <v>4300</v>
      </c>
      <c r="B7443" s="332">
        <v>29.66798</v>
      </c>
      <c r="C7443" t="s">
        <v>20202</v>
      </c>
    </row>
    <row r="7444" spans="1:3">
      <c r="A7444" s="345" t="s">
        <v>4301</v>
      </c>
      <c r="B7444" s="332">
        <v>58.153530000000003</v>
      </c>
      <c r="C7444" t="s">
        <v>14952</v>
      </c>
    </row>
    <row r="7445" spans="1:3">
      <c r="A7445" s="345" t="s">
        <v>4302</v>
      </c>
      <c r="B7445" s="332">
        <v>113.49557</v>
      </c>
      <c r="C7445" t="s">
        <v>20203</v>
      </c>
    </row>
    <row r="7446" spans="1:3">
      <c r="A7446" s="345" t="s">
        <v>4303</v>
      </c>
      <c r="B7446" s="332">
        <v>66.013159999999999</v>
      </c>
      <c r="C7446" t="s">
        <v>20204</v>
      </c>
    </row>
    <row r="7447" spans="1:3">
      <c r="A7447" s="345" t="s">
        <v>20205</v>
      </c>
      <c r="B7447" s="332">
        <v>17.78238</v>
      </c>
      <c r="C7447" t="s">
        <v>20206</v>
      </c>
    </row>
    <row r="7448" spans="1:3">
      <c r="A7448" s="345" t="s">
        <v>20207</v>
      </c>
      <c r="B7448" s="332">
        <v>0</v>
      </c>
      <c r="C7448" t="s">
        <v>20208</v>
      </c>
    </row>
    <row r="7449" spans="1:3">
      <c r="A7449" s="345" t="s">
        <v>4304</v>
      </c>
      <c r="B7449" s="332">
        <v>8.5210500000000007</v>
      </c>
      <c r="C7449" t="s">
        <v>20209</v>
      </c>
    </row>
    <row r="7450" spans="1:3">
      <c r="A7450" s="345" t="s">
        <v>20210</v>
      </c>
      <c r="B7450" s="332">
        <v>0</v>
      </c>
      <c r="C7450" t="s">
        <v>15554</v>
      </c>
    </row>
    <row r="7451" spans="1:3">
      <c r="A7451" s="345" t="s">
        <v>4305</v>
      </c>
      <c r="B7451" s="332">
        <v>24.277539999999998</v>
      </c>
      <c r="C7451" t="s">
        <v>14953</v>
      </c>
    </row>
    <row r="7452" spans="1:3">
      <c r="A7452" s="345" t="s">
        <v>4306</v>
      </c>
      <c r="B7452" s="332">
        <v>40.535310000000003</v>
      </c>
      <c r="C7452" t="s">
        <v>14954</v>
      </c>
    </row>
    <row r="7453" spans="1:3">
      <c r="A7453" s="345" t="s">
        <v>9958</v>
      </c>
      <c r="B7453" s="332">
        <v>69.338679999999997</v>
      </c>
      <c r="C7453" t="s">
        <v>14955</v>
      </c>
    </row>
    <row r="7454" spans="1:3">
      <c r="A7454" s="345" t="s">
        <v>17823</v>
      </c>
      <c r="B7454" s="332">
        <v>1282.04151</v>
      </c>
      <c r="C7454" t="s">
        <v>17824</v>
      </c>
    </row>
    <row r="7455" spans="1:3">
      <c r="A7455" s="345" t="s">
        <v>4307</v>
      </c>
      <c r="B7455" s="332">
        <v>4.1758499999999996</v>
      </c>
      <c r="C7455" t="s">
        <v>14956</v>
      </c>
    </row>
    <row r="7456" spans="1:3">
      <c r="A7456" s="345" t="s">
        <v>4308</v>
      </c>
      <c r="B7456" s="332">
        <v>58.360639999999997</v>
      </c>
      <c r="C7456" t="s">
        <v>20211</v>
      </c>
    </row>
    <row r="7457" spans="1:3">
      <c r="A7457" s="345" t="s">
        <v>4309</v>
      </c>
      <c r="B7457" s="332">
        <v>67.012219999999999</v>
      </c>
      <c r="C7457" t="s">
        <v>14957</v>
      </c>
    </row>
    <row r="7458" spans="1:3">
      <c r="A7458" s="345" t="s">
        <v>4310</v>
      </c>
      <c r="B7458" s="332">
        <v>75.383970000000005</v>
      </c>
      <c r="C7458" t="s">
        <v>20212</v>
      </c>
    </row>
    <row r="7459" spans="1:3">
      <c r="A7459" s="345" t="s">
        <v>4311</v>
      </c>
      <c r="B7459" s="332">
        <v>85.316810000000004</v>
      </c>
      <c r="C7459" t="s">
        <v>20213</v>
      </c>
    </row>
    <row r="7460" spans="1:3">
      <c r="A7460" s="345" t="s">
        <v>4312</v>
      </c>
      <c r="B7460" s="332">
        <v>93.989410000000007</v>
      </c>
      <c r="C7460" t="s">
        <v>14958</v>
      </c>
    </row>
    <row r="7461" spans="1:3">
      <c r="A7461" s="345" t="s">
        <v>4313</v>
      </c>
      <c r="B7461" s="332">
        <v>104.5829</v>
      </c>
      <c r="C7461" t="s">
        <v>14959</v>
      </c>
    </row>
    <row r="7462" spans="1:3">
      <c r="A7462" s="345" t="s">
        <v>4314</v>
      </c>
      <c r="B7462" s="332">
        <v>124.44426</v>
      </c>
      <c r="C7462" t="s">
        <v>14960</v>
      </c>
    </row>
    <row r="7463" spans="1:3">
      <c r="A7463" s="345" t="s">
        <v>4315</v>
      </c>
      <c r="B7463" s="332">
        <v>167.39989</v>
      </c>
      <c r="C7463" t="s">
        <v>20214</v>
      </c>
    </row>
    <row r="7464" spans="1:3">
      <c r="A7464" s="345" t="s">
        <v>4316</v>
      </c>
      <c r="B7464" s="332">
        <v>224.95854</v>
      </c>
      <c r="C7464" t="s">
        <v>14961</v>
      </c>
    </row>
    <row r="7465" spans="1:3">
      <c r="A7465" s="345" t="s">
        <v>20215</v>
      </c>
      <c r="B7465" s="332">
        <v>228.72026</v>
      </c>
      <c r="C7465" t="s">
        <v>20216</v>
      </c>
    </row>
    <row r="7466" spans="1:3">
      <c r="A7466" s="345" t="s">
        <v>20217</v>
      </c>
      <c r="B7466" s="332">
        <v>251.04382000000001</v>
      </c>
      <c r="C7466" t="s">
        <v>20218</v>
      </c>
    </row>
    <row r="7467" spans="1:3">
      <c r="A7467" s="345" t="s">
        <v>4317</v>
      </c>
      <c r="B7467" s="332">
        <v>337.37279000000001</v>
      </c>
      <c r="C7467" t="s">
        <v>20219</v>
      </c>
    </row>
    <row r="7468" spans="1:3">
      <c r="A7468" s="345" t="s">
        <v>4318</v>
      </c>
      <c r="B7468" s="332">
        <v>60.672580000000004</v>
      </c>
      <c r="C7468" t="s">
        <v>14962</v>
      </c>
    </row>
    <row r="7469" spans="1:3">
      <c r="A7469" s="345" t="s">
        <v>7250</v>
      </c>
      <c r="B7469" s="332">
        <v>714.32209</v>
      </c>
      <c r="C7469" t="s">
        <v>14963</v>
      </c>
    </row>
    <row r="7470" spans="1:3">
      <c r="A7470" s="345" t="s">
        <v>6923</v>
      </c>
      <c r="B7470" s="332">
        <v>311.28778</v>
      </c>
      <c r="C7470" t="s">
        <v>14964</v>
      </c>
    </row>
    <row r="7471" spans="1:3">
      <c r="A7471" s="345" t="s">
        <v>4319</v>
      </c>
      <c r="B7471" s="332">
        <v>332.39431000000002</v>
      </c>
      <c r="C7471" t="s">
        <v>20220</v>
      </c>
    </row>
    <row r="7472" spans="1:3">
      <c r="A7472" s="345" t="s">
        <v>4320</v>
      </c>
      <c r="B7472" s="332">
        <v>279.94443999999999</v>
      </c>
      <c r="C7472" t="s">
        <v>14965</v>
      </c>
    </row>
    <row r="7473" spans="1:3">
      <c r="A7473" s="345" t="s">
        <v>4321</v>
      </c>
      <c r="B7473" s="332">
        <v>522.59775000000002</v>
      </c>
      <c r="C7473" t="s">
        <v>14966</v>
      </c>
    </row>
    <row r="7474" spans="1:3">
      <c r="A7474" s="345" t="s">
        <v>4322</v>
      </c>
      <c r="B7474" s="332">
        <v>600.46145000000001</v>
      </c>
      <c r="C7474" t="s">
        <v>14967</v>
      </c>
    </row>
    <row r="7475" spans="1:3">
      <c r="A7475" s="345" t="s">
        <v>4323</v>
      </c>
      <c r="B7475" s="332">
        <v>25.085460000000001</v>
      </c>
      <c r="C7475" t="s">
        <v>14968</v>
      </c>
    </row>
    <row r="7476" spans="1:3">
      <c r="A7476" s="345" t="s">
        <v>17825</v>
      </c>
      <c r="B7476" s="332">
        <v>72.367040000000003</v>
      </c>
      <c r="C7476" t="s">
        <v>17826</v>
      </c>
    </row>
    <row r="7477" spans="1:3">
      <c r="A7477" s="345" t="s">
        <v>4324</v>
      </c>
      <c r="B7477" s="332">
        <v>71.076949999999997</v>
      </c>
      <c r="C7477" t="s">
        <v>14969</v>
      </c>
    </row>
    <row r="7478" spans="1:3">
      <c r="A7478" s="345" t="s">
        <v>20221</v>
      </c>
      <c r="B7478" s="332">
        <v>0</v>
      </c>
      <c r="C7478" t="s">
        <v>20222</v>
      </c>
    </row>
    <row r="7479" spans="1:3">
      <c r="A7479" s="345" t="s">
        <v>4325</v>
      </c>
      <c r="B7479" s="332">
        <v>19.82413</v>
      </c>
      <c r="C7479" t="s">
        <v>14970</v>
      </c>
    </row>
    <row r="7480" spans="1:3">
      <c r="A7480" s="345" t="s">
        <v>4326</v>
      </c>
      <c r="B7480" s="332">
        <v>41.206800000000001</v>
      </c>
      <c r="C7480" t="s">
        <v>14971</v>
      </c>
    </row>
    <row r="7481" spans="1:3">
      <c r="A7481" s="345" t="s">
        <v>4327</v>
      </c>
      <c r="B7481" s="332">
        <v>68.330489999999998</v>
      </c>
      <c r="C7481" t="s">
        <v>14972</v>
      </c>
    </row>
    <row r="7482" spans="1:3">
      <c r="A7482" s="345" t="s">
        <v>4328</v>
      </c>
      <c r="B7482" s="332">
        <v>105.12357</v>
      </c>
      <c r="C7482" t="s">
        <v>14973</v>
      </c>
    </row>
    <row r="7483" spans="1:3">
      <c r="A7483" s="345" t="s">
        <v>4329</v>
      </c>
      <c r="B7483" s="332">
        <v>37.26558</v>
      </c>
      <c r="C7483" t="s">
        <v>14974</v>
      </c>
    </row>
    <row r="7484" spans="1:3">
      <c r="A7484" s="345" t="s">
        <v>4330</v>
      </c>
      <c r="B7484" s="332">
        <v>94.719089999999994</v>
      </c>
      <c r="C7484" t="s">
        <v>20223</v>
      </c>
    </row>
    <row r="7485" spans="1:3">
      <c r="A7485" s="345" t="s">
        <v>7550</v>
      </c>
      <c r="B7485" s="332">
        <v>93.365989999999996</v>
      </c>
      <c r="C7485" t="s">
        <v>20224</v>
      </c>
    </row>
    <row r="7486" spans="1:3">
      <c r="A7486" s="345" t="s">
        <v>17354</v>
      </c>
      <c r="B7486" s="332">
        <v>106.3231</v>
      </c>
      <c r="C7486" t="s">
        <v>20225</v>
      </c>
    </row>
    <row r="7487" spans="1:3">
      <c r="A7487" s="345" t="s">
        <v>4331</v>
      </c>
      <c r="B7487" s="332">
        <v>9.7946399999999993</v>
      </c>
      <c r="C7487" t="s">
        <v>14975</v>
      </c>
    </row>
    <row r="7488" spans="1:3">
      <c r="A7488" s="345" t="s">
        <v>4332</v>
      </c>
      <c r="B7488" s="332">
        <v>17.27516</v>
      </c>
      <c r="C7488" t="s">
        <v>14976</v>
      </c>
    </row>
    <row r="7489" spans="1:3">
      <c r="A7489" s="345" t="s">
        <v>4333</v>
      </c>
      <c r="B7489" s="332">
        <v>17.27516</v>
      </c>
      <c r="C7489" t="s">
        <v>14977</v>
      </c>
    </row>
    <row r="7490" spans="1:3">
      <c r="A7490" s="345" t="s">
        <v>4334</v>
      </c>
      <c r="B7490" s="332">
        <v>80.194479999999999</v>
      </c>
      <c r="C7490" t="s">
        <v>14978</v>
      </c>
    </row>
    <row r="7491" spans="1:3">
      <c r="A7491" s="345" t="s">
        <v>4335</v>
      </c>
      <c r="B7491" s="332">
        <v>66.381749999999997</v>
      </c>
      <c r="C7491" t="s">
        <v>14979</v>
      </c>
    </row>
    <row r="7492" spans="1:3">
      <c r="A7492" s="345" t="s">
        <v>4336</v>
      </c>
      <c r="B7492" s="332">
        <v>65.863140000000001</v>
      </c>
      <c r="C7492" t="s">
        <v>14980</v>
      </c>
    </row>
    <row r="7493" spans="1:3">
      <c r="A7493" s="345" t="s">
        <v>4337</v>
      </c>
      <c r="B7493" s="332">
        <v>59.149389999999997</v>
      </c>
      <c r="C7493" t="s">
        <v>14981</v>
      </c>
    </row>
    <row r="7494" spans="1:3">
      <c r="A7494" s="345" t="s">
        <v>4338</v>
      </c>
      <c r="B7494" s="332">
        <v>97.90728</v>
      </c>
      <c r="C7494" t="s">
        <v>14978</v>
      </c>
    </row>
    <row r="7495" spans="1:3">
      <c r="A7495" s="345" t="s">
        <v>7553</v>
      </c>
      <c r="B7495" s="332">
        <v>86.675070000000005</v>
      </c>
      <c r="C7495" t="s">
        <v>14982</v>
      </c>
    </row>
    <row r="7496" spans="1:3">
      <c r="A7496" s="345" t="s">
        <v>20226</v>
      </c>
      <c r="B7496" s="332">
        <v>54.274999999999999</v>
      </c>
      <c r="C7496" t="s">
        <v>15032</v>
      </c>
    </row>
    <row r="7497" spans="1:3">
      <c r="A7497" s="345" t="s">
        <v>4339</v>
      </c>
      <c r="B7497" s="332">
        <v>5.2135600000000002</v>
      </c>
      <c r="C7497" t="s">
        <v>14983</v>
      </c>
    </row>
    <row r="7498" spans="1:3">
      <c r="A7498" s="345" t="s">
        <v>4340</v>
      </c>
      <c r="B7498" s="332">
        <v>4.6408899999999997</v>
      </c>
      <c r="C7498" t="s">
        <v>14984</v>
      </c>
    </row>
    <row r="7499" spans="1:3">
      <c r="A7499" s="345" t="s">
        <v>4341</v>
      </c>
      <c r="B7499" s="332">
        <v>4.5970800000000001</v>
      </c>
      <c r="C7499" t="s">
        <v>14985</v>
      </c>
    </row>
    <row r="7500" spans="1:3">
      <c r="A7500" s="345" t="s">
        <v>17355</v>
      </c>
      <c r="B7500" s="332">
        <v>10.394080000000001</v>
      </c>
      <c r="C7500" t="s">
        <v>17356</v>
      </c>
    </row>
    <row r="7501" spans="1:3">
      <c r="A7501" s="345" t="s">
        <v>8423</v>
      </c>
      <c r="B7501" s="332">
        <v>5.7677899999999998</v>
      </c>
      <c r="C7501" t="s">
        <v>14986</v>
      </c>
    </row>
    <row r="7502" spans="1:3">
      <c r="A7502" s="345" t="s">
        <v>8424</v>
      </c>
      <c r="B7502" s="332">
        <v>6.2325799999999996</v>
      </c>
      <c r="C7502" t="s">
        <v>14987</v>
      </c>
    </row>
    <row r="7503" spans="1:3">
      <c r="A7503" s="345" t="s">
        <v>17357</v>
      </c>
      <c r="B7503" s="332">
        <v>7.1677400000000002</v>
      </c>
      <c r="C7503" t="s">
        <v>17358</v>
      </c>
    </row>
    <row r="7504" spans="1:3">
      <c r="A7504" s="345" t="s">
        <v>20227</v>
      </c>
      <c r="B7504" s="332">
        <v>17.183330000000002</v>
      </c>
      <c r="C7504" t="s">
        <v>15034</v>
      </c>
    </row>
    <row r="7505" spans="1:3">
      <c r="A7505" s="345" t="s">
        <v>4342</v>
      </c>
      <c r="B7505" s="332">
        <v>19.839860000000002</v>
      </c>
      <c r="C7505" t="s">
        <v>14988</v>
      </c>
    </row>
    <row r="7506" spans="1:3">
      <c r="A7506" s="345" t="s">
        <v>4343</v>
      </c>
      <c r="B7506" s="332">
        <v>33.831670000000003</v>
      </c>
      <c r="C7506" t="s">
        <v>14989</v>
      </c>
    </row>
    <row r="7507" spans="1:3">
      <c r="A7507" s="345" t="s">
        <v>4344</v>
      </c>
      <c r="B7507" s="332">
        <v>71.627440000000007</v>
      </c>
      <c r="C7507" t="s">
        <v>14990</v>
      </c>
    </row>
    <row r="7508" spans="1:3">
      <c r="A7508" s="345" t="s">
        <v>4345</v>
      </c>
      <c r="B7508" s="332">
        <v>96.793700000000001</v>
      </c>
      <c r="C7508" t="s">
        <v>20228</v>
      </c>
    </row>
    <row r="7509" spans="1:3">
      <c r="A7509" s="345" t="s">
        <v>4346</v>
      </c>
      <c r="B7509" s="332">
        <v>72.887090000000001</v>
      </c>
      <c r="C7509" t="s">
        <v>20229</v>
      </c>
    </row>
    <row r="7510" spans="1:3">
      <c r="A7510" s="345" t="s">
        <v>4347</v>
      </c>
      <c r="B7510" s="332">
        <v>107.4974</v>
      </c>
      <c r="C7510" t="s">
        <v>20230</v>
      </c>
    </row>
    <row r="7511" spans="1:3">
      <c r="A7511" s="345" t="s">
        <v>4348</v>
      </c>
      <c r="B7511" s="332">
        <v>134.09809999999999</v>
      </c>
      <c r="C7511" t="s">
        <v>14991</v>
      </c>
    </row>
    <row r="7512" spans="1:3">
      <c r="A7512" s="345" t="s">
        <v>4349</v>
      </c>
      <c r="B7512" s="332">
        <v>131.01623000000001</v>
      </c>
      <c r="C7512" t="s">
        <v>14992</v>
      </c>
    </row>
    <row r="7513" spans="1:3">
      <c r="A7513" s="345" t="s">
        <v>4350</v>
      </c>
      <c r="B7513" s="332">
        <v>20.017430000000001</v>
      </c>
      <c r="C7513" t="s">
        <v>14993</v>
      </c>
    </row>
    <row r="7514" spans="1:3">
      <c r="A7514" s="345" t="s">
        <v>4351</v>
      </c>
      <c r="B7514" s="332">
        <v>159.90622999999999</v>
      </c>
      <c r="C7514" t="s">
        <v>14994</v>
      </c>
    </row>
    <row r="7515" spans="1:3">
      <c r="A7515" s="345" t="s">
        <v>6576</v>
      </c>
      <c r="B7515" s="332">
        <v>41.578409999999998</v>
      </c>
      <c r="C7515" t="s">
        <v>14995</v>
      </c>
    </row>
    <row r="7516" spans="1:3">
      <c r="A7516" s="345" t="s">
        <v>4352</v>
      </c>
      <c r="B7516" s="332">
        <v>162.56280000000001</v>
      </c>
      <c r="C7516" t="s">
        <v>14996</v>
      </c>
    </row>
    <row r="7517" spans="1:3">
      <c r="A7517" s="345" t="s">
        <v>4353</v>
      </c>
      <c r="B7517" s="332">
        <v>85.394390000000001</v>
      </c>
      <c r="C7517" t="s">
        <v>14997</v>
      </c>
    </row>
    <row r="7518" spans="1:3">
      <c r="A7518" s="345" t="s">
        <v>4354</v>
      </c>
      <c r="B7518" s="332">
        <v>84.677689999999998</v>
      </c>
      <c r="C7518" t="s">
        <v>14998</v>
      </c>
    </row>
    <row r="7519" spans="1:3">
      <c r="A7519" s="345" t="s">
        <v>4355</v>
      </c>
      <c r="B7519" s="332">
        <v>89.282920000000004</v>
      </c>
      <c r="C7519" t="s">
        <v>14999</v>
      </c>
    </row>
    <row r="7520" spans="1:3">
      <c r="A7520" s="345" t="s">
        <v>4356</v>
      </c>
      <c r="B7520" s="332">
        <v>84.743510000000001</v>
      </c>
      <c r="C7520" t="s">
        <v>20231</v>
      </c>
    </row>
    <row r="7521" spans="1:3">
      <c r="A7521" s="345" t="s">
        <v>7030</v>
      </c>
      <c r="B7521" s="332">
        <v>34.88749</v>
      </c>
      <c r="C7521" t="s">
        <v>15000</v>
      </c>
    </row>
    <row r="7522" spans="1:3">
      <c r="A7522" s="345" t="s">
        <v>4357</v>
      </c>
      <c r="B7522" s="332">
        <v>59.024929999999998</v>
      </c>
      <c r="C7522" t="s">
        <v>15001</v>
      </c>
    </row>
    <row r="7523" spans="1:3">
      <c r="A7523" s="345" t="s">
        <v>7251</v>
      </c>
      <c r="B7523" s="332">
        <v>92.642650000000003</v>
      </c>
      <c r="C7523" t="s">
        <v>15002</v>
      </c>
    </row>
    <row r="7524" spans="1:3">
      <c r="A7524" s="345" t="s">
        <v>4358</v>
      </c>
      <c r="B7524" s="332">
        <v>95.231809999999996</v>
      </c>
      <c r="C7524" t="s">
        <v>15003</v>
      </c>
    </row>
    <row r="7525" spans="1:3">
      <c r="A7525" s="345" t="s">
        <v>6924</v>
      </c>
      <c r="B7525" s="332">
        <v>108.84125</v>
      </c>
      <c r="C7525" t="s">
        <v>15004</v>
      </c>
    </row>
    <row r="7526" spans="1:3">
      <c r="A7526" s="345" t="s">
        <v>4359</v>
      </c>
      <c r="B7526" s="332">
        <v>99.258790000000005</v>
      </c>
      <c r="C7526" t="s">
        <v>15005</v>
      </c>
    </row>
    <row r="7527" spans="1:3">
      <c r="A7527" s="345" t="s">
        <v>4360</v>
      </c>
      <c r="B7527" s="332">
        <v>95.912130000000005</v>
      </c>
      <c r="C7527" t="s">
        <v>15006</v>
      </c>
    </row>
    <row r="7528" spans="1:3">
      <c r="A7528" s="345" t="s">
        <v>4361</v>
      </c>
      <c r="B7528" s="332">
        <v>44.829430000000002</v>
      </c>
      <c r="C7528" t="s">
        <v>15007</v>
      </c>
    </row>
    <row r="7529" spans="1:3">
      <c r="A7529" s="345" t="s">
        <v>4362</v>
      </c>
      <c r="B7529" s="332">
        <v>82.866240000000005</v>
      </c>
      <c r="C7529" t="s">
        <v>15008</v>
      </c>
    </row>
    <row r="7530" spans="1:3">
      <c r="A7530" s="345" t="s">
        <v>4363</v>
      </c>
      <c r="B7530" s="332">
        <v>123.62009</v>
      </c>
      <c r="C7530" t="s">
        <v>15009</v>
      </c>
    </row>
    <row r="7531" spans="1:3">
      <c r="A7531" s="345" t="s">
        <v>4364</v>
      </c>
      <c r="B7531" s="332">
        <v>118.941</v>
      </c>
      <c r="C7531" t="s">
        <v>15010</v>
      </c>
    </row>
    <row r="7532" spans="1:3">
      <c r="A7532" s="345" t="s">
        <v>4365</v>
      </c>
      <c r="B7532" s="332">
        <v>112.7525</v>
      </c>
      <c r="C7532" t="s">
        <v>15011</v>
      </c>
    </row>
    <row r="7533" spans="1:3">
      <c r="A7533" s="345" t="s">
        <v>4366</v>
      </c>
      <c r="B7533" s="332">
        <v>35.323340000000002</v>
      </c>
      <c r="C7533" t="s">
        <v>15012</v>
      </c>
    </row>
    <row r="7534" spans="1:3">
      <c r="A7534" s="345" t="s">
        <v>4367</v>
      </c>
      <c r="B7534" s="332">
        <v>76.127870000000001</v>
      </c>
      <c r="C7534" t="s">
        <v>15013</v>
      </c>
    </row>
    <row r="7535" spans="1:3">
      <c r="A7535" s="345" t="s">
        <v>4368</v>
      </c>
      <c r="B7535" s="332">
        <v>112.51092</v>
      </c>
      <c r="C7535" t="s">
        <v>15014</v>
      </c>
    </row>
    <row r="7536" spans="1:3">
      <c r="A7536" s="345" t="s">
        <v>7252</v>
      </c>
      <c r="B7536" s="332">
        <v>50.366250000000001</v>
      </c>
      <c r="C7536" t="s">
        <v>15015</v>
      </c>
    </row>
    <row r="7537" spans="1:3">
      <c r="A7537" s="345" t="s">
        <v>7253</v>
      </c>
      <c r="B7537" s="332">
        <v>104.19889000000001</v>
      </c>
      <c r="C7537" t="s">
        <v>15016</v>
      </c>
    </row>
    <row r="7538" spans="1:3">
      <c r="A7538" s="345" t="s">
        <v>8822</v>
      </c>
      <c r="B7538" s="332">
        <v>217.99055000000001</v>
      </c>
      <c r="C7538" t="s">
        <v>8825</v>
      </c>
    </row>
    <row r="7539" spans="1:3">
      <c r="A7539" s="345" t="s">
        <v>7254</v>
      </c>
      <c r="B7539" s="332">
        <v>120.47027</v>
      </c>
      <c r="C7539" t="s">
        <v>20232</v>
      </c>
    </row>
    <row r="7540" spans="1:3">
      <c r="A7540" s="345" t="s">
        <v>8824</v>
      </c>
      <c r="B7540" s="332">
        <v>288.09456999999998</v>
      </c>
      <c r="C7540" t="s">
        <v>8827</v>
      </c>
    </row>
    <row r="7541" spans="1:3">
      <c r="A7541" s="345" t="s">
        <v>4369</v>
      </c>
      <c r="B7541" s="332">
        <v>94.719089999999994</v>
      </c>
      <c r="C7541" t="s">
        <v>20233</v>
      </c>
    </row>
    <row r="7542" spans="1:3">
      <c r="A7542" s="345" t="s">
        <v>4370</v>
      </c>
      <c r="B7542" s="332">
        <v>45.097160000000002</v>
      </c>
      <c r="C7542" t="s">
        <v>20234</v>
      </c>
    </row>
    <row r="7543" spans="1:3">
      <c r="A7543" s="345" t="s">
        <v>4371</v>
      </c>
      <c r="B7543" s="332">
        <v>45.1312</v>
      </c>
      <c r="C7543" t="s">
        <v>20235</v>
      </c>
    </row>
    <row r="7544" spans="1:3">
      <c r="A7544" s="345" t="s">
        <v>4372</v>
      </c>
      <c r="B7544" s="332">
        <v>61.357250000000001</v>
      </c>
      <c r="C7544" t="s">
        <v>20236</v>
      </c>
    </row>
    <row r="7545" spans="1:3">
      <c r="A7545" s="345" t="s">
        <v>6925</v>
      </c>
      <c r="B7545" s="332">
        <v>108.27466</v>
      </c>
      <c r="C7545" t="s">
        <v>20237</v>
      </c>
    </row>
    <row r="7546" spans="1:3">
      <c r="A7546" s="345" t="s">
        <v>7629</v>
      </c>
      <c r="B7546" s="332">
        <v>168.32248999999999</v>
      </c>
      <c r="C7546" t="s">
        <v>20238</v>
      </c>
    </row>
    <row r="7547" spans="1:3">
      <c r="A7547" s="345" t="s">
        <v>7671</v>
      </c>
      <c r="B7547" s="332">
        <v>168.32248999999999</v>
      </c>
      <c r="C7547" t="s">
        <v>15017</v>
      </c>
    </row>
    <row r="7548" spans="1:3">
      <c r="A7548" s="345" t="s">
        <v>7565</v>
      </c>
      <c r="B7548" s="332">
        <v>118.70056</v>
      </c>
      <c r="C7548" t="s">
        <v>15018</v>
      </c>
    </row>
    <row r="7549" spans="1:3">
      <c r="A7549" s="345" t="s">
        <v>7566</v>
      </c>
      <c r="B7549" s="332">
        <v>129.29245</v>
      </c>
      <c r="C7549" t="s">
        <v>20239</v>
      </c>
    </row>
    <row r="7550" spans="1:3">
      <c r="A7550" s="345" t="s">
        <v>7597</v>
      </c>
      <c r="B7550" s="332">
        <v>177.43194</v>
      </c>
      <c r="C7550" t="s">
        <v>15019</v>
      </c>
    </row>
    <row r="7551" spans="1:3">
      <c r="A7551" s="345" t="s">
        <v>7598</v>
      </c>
      <c r="B7551" s="332">
        <v>134.96064999999999</v>
      </c>
      <c r="C7551" t="s">
        <v>15020</v>
      </c>
    </row>
    <row r="7552" spans="1:3">
      <c r="A7552" s="345" t="s">
        <v>7642</v>
      </c>
      <c r="B7552" s="332">
        <v>181.87806</v>
      </c>
      <c r="C7552" t="s">
        <v>15021</v>
      </c>
    </row>
    <row r="7553" spans="1:3">
      <c r="A7553" s="345" t="s">
        <v>8830</v>
      </c>
      <c r="B7553" s="332">
        <v>89.843919999999997</v>
      </c>
      <c r="C7553" t="s">
        <v>20240</v>
      </c>
    </row>
    <row r="7554" spans="1:3">
      <c r="A7554" s="345" t="s">
        <v>8831</v>
      </c>
      <c r="B7554" s="332">
        <v>136.22094999999999</v>
      </c>
      <c r="C7554" t="s">
        <v>15022</v>
      </c>
    </row>
    <row r="7555" spans="1:3">
      <c r="A7555" s="345" t="s">
        <v>7567</v>
      </c>
      <c r="B7555" s="332">
        <v>178.88033999999999</v>
      </c>
      <c r="C7555" t="s">
        <v>15023</v>
      </c>
    </row>
    <row r="7556" spans="1:3">
      <c r="A7556" s="345" t="s">
        <v>7542</v>
      </c>
      <c r="B7556" s="332">
        <v>38.505029999999998</v>
      </c>
      <c r="C7556" t="s">
        <v>15024</v>
      </c>
    </row>
    <row r="7557" spans="1:3">
      <c r="A7557" s="345" t="s">
        <v>7583</v>
      </c>
      <c r="B7557" s="332">
        <v>88.466049999999996</v>
      </c>
      <c r="C7557" t="s">
        <v>15025</v>
      </c>
    </row>
    <row r="7558" spans="1:3">
      <c r="A7558" s="345" t="s">
        <v>7630</v>
      </c>
      <c r="B7558" s="332">
        <v>126.40406</v>
      </c>
      <c r="C7558" t="s">
        <v>15026</v>
      </c>
    </row>
    <row r="7559" spans="1:3">
      <c r="A7559" s="345" t="s">
        <v>7587</v>
      </c>
      <c r="B7559" s="332">
        <v>125.70462000000001</v>
      </c>
      <c r="C7559" t="s">
        <v>15010</v>
      </c>
    </row>
    <row r="7560" spans="1:3">
      <c r="A7560" s="345" t="s">
        <v>7631</v>
      </c>
      <c r="B7560" s="332">
        <v>121.42400000000001</v>
      </c>
      <c r="C7560" t="s">
        <v>15011</v>
      </c>
    </row>
    <row r="7561" spans="1:3">
      <c r="A7561" s="345" t="s">
        <v>7543</v>
      </c>
      <c r="B7561" s="332">
        <v>29.81053</v>
      </c>
      <c r="C7561" t="s">
        <v>15027</v>
      </c>
    </row>
    <row r="7562" spans="1:3">
      <c r="A7562" s="345" t="s">
        <v>7544</v>
      </c>
      <c r="B7562" s="332">
        <v>69.381510000000006</v>
      </c>
      <c r="C7562" t="s">
        <v>15028</v>
      </c>
    </row>
    <row r="7563" spans="1:3">
      <c r="A7563" s="345" t="s">
        <v>7545</v>
      </c>
      <c r="B7563" s="332">
        <v>111.95117999999999</v>
      </c>
      <c r="C7563" t="s">
        <v>15029</v>
      </c>
    </row>
    <row r="7564" spans="1:3">
      <c r="A7564" s="345" t="s">
        <v>7546</v>
      </c>
      <c r="B7564" s="332">
        <v>132.55985000000001</v>
      </c>
      <c r="C7564" t="s">
        <v>15030</v>
      </c>
    </row>
    <row r="7565" spans="1:3">
      <c r="A7565" s="345" t="s">
        <v>7547</v>
      </c>
      <c r="B7565" s="332">
        <v>105.57161000000001</v>
      </c>
      <c r="C7565" t="s">
        <v>15031</v>
      </c>
    </row>
    <row r="7566" spans="1:3">
      <c r="A7566" s="345" t="s">
        <v>7580</v>
      </c>
      <c r="B7566" s="332">
        <v>107.70219</v>
      </c>
      <c r="C7566" t="s">
        <v>15032</v>
      </c>
    </row>
    <row r="7567" spans="1:3">
      <c r="A7567" s="345" t="s">
        <v>4373</v>
      </c>
      <c r="B7567" s="332">
        <v>24.829910000000002</v>
      </c>
      <c r="C7567" t="s">
        <v>20241</v>
      </c>
    </row>
    <row r="7568" spans="1:3">
      <c r="A7568" s="345" t="s">
        <v>7586</v>
      </c>
      <c r="B7568" s="332">
        <v>157.66320999999999</v>
      </c>
      <c r="C7568" t="s">
        <v>15033</v>
      </c>
    </row>
    <row r="7569" spans="1:3">
      <c r="A7569" s="345" t="s">
        <v>4374</v>
      </c>
      <c r="B7569" s="332">
        <v>28.35548</v>
      </c>
      <c r="C7569" t="s">
        <v>20242</v>
      </c>
    </row>
    <row r="7570" spans="1:3">
      <c r="A7570" s="345" t="s">
        <v>7589</v>
      </c>
      <c r="B7570" s="332">
        <v>194.90178</v>
      </c>
      <c r="C7570" t="s">
        <v>20243</v>
      </c>
    </row>
    <row r="7571" spans="1:3">
      <c r="A7571" s="345" t="s">
        <v>4375</v>
      </c>
      <c r="B7571" s="332">
        <v>42.532919999999997</v>
      </c>
      <c r="C7571" t="s">
        <v>20244</v>
      </c>
    </row>
    <row r="7572" spans="1:3">
      <c r="A7572" s="345" t="s">
        <v>20245</v>
      </c>
      <c r="B7572" s="332">
        <v>201.15808000000001</v>
      </c>
      <c r="C7572" t="s">
        <v>20246</v>
      </c>
    </row>
    <row r="7573" spans="1:3">
      <c r="A7573" s="345" t="s">
        <v>20247</v>
      </c>
      <c r="B7573" s="332">
        <v>403.97730000000001</v>
      </c>
      <c r="C7573" t="s">
        <v>20248</v>
      </c>
    </row>
    <row r="7574" spans="1:3">
      <c r="A7574" s="345" t="s">
        <v>20249</v>
      </c>
      <c r="B7574" s="332">
        <v>370.78338000000002</v>
      </c>
      <c r="C7574" t="s">
        <v>20250</v>
      </c>
    </row>
    <row r="7575" spans="1:3">
      <c r="A7575" s="345" t="s">
        <v>4376</v>
      </c>
      <c r="B7575" s="332">
        <v>89.386859999999999</v>
      </c>
      <c r="C7575" t="s">
        <v>20251</v>
      </c>
    </row>
    <row r="7576" spans="1:3">
      <c r="A7576" s="345" t="s">
        <v>20252</v>
      </c>
      <c r="B7576" s="332">
        <v>473.01706999999999</v>
      </c>
      <c r="C7576" t="s">
        <v>20253</v>
      </c>
    </row>
    <row r="7577" spans="1:3">
      <c r="A7577" s="345" t="s">
        <v>4377</v>
      </c>
      <c r="B7577" s="332">
        <v>40.414549999999998</v>
      </c>
      <c r="C7577" t="s">
        <v>20254</v>
      </c>
    </row>
    <row r="7578" spans="1:3">
      <c r="A7578" s="345" t="s">
        <v>4378</v>
      </c>
      <c r="B7578" s="332">
        <v>45.247920000000001</v>
      </c>
      <c r="C7578" t="s">
        <v>20255</v>
      </c>
    </row>
    <row r="7579" spans="1:3">
      <c r="A7579" s="345" t="s">
        <v>4379</v>
      </c>
      <c r="B7579" s="332">
        <v>67.871870000000001</v>
      </c>
      <c r="C7579" t="s">
        <v>20256</v>
      </c>
    </row>
    <row r="7580" spans="1:3">
      <c r="A7580" s="345" t="s">
        <v>4380</v>
      </c>
      <c r="B7580" s="332">
        <v>855.1857</v>
      </c>
      <c r="C7580" t="s">
        <v>20257</v>
      </c>
    </row>
    <row r="7581" spans="1:3">
      <c r="A7581" s="345" t="s">
        <v>17359</v>
      </c>
      <c r="B7581" s="332">
        <v>35.147500000000001</v>
      </c>
      <c r="C7581" t="s">
        <v>17360</v>
      </c>
    </row>
    <row r="7582" spans="1:3">
      <c r="A7582" s="345" t="s">
        <v>17361</v>
      </c>
      <c r="B7582" s="332">
        <v>59.986429999999999</v>
      </c>
      <c r="C7582" t="s">
        <v>17362</v>
      </c>
    </row>
    <row r="7583" spans="1:3">
      <c r="A7583" s="345" t="s">
        <v>17363</v>
      </c>
      <c r="B7583" s="332">
        <v>72.133949999999999</v>
      </c>
      <c r="C7583" t="s">
        <v>17364</v>
      </c>
    </row>
    <row r="7584" spans="1:3">
      <c r="A7584" s="345" t="s">
        <v>17365</v>
      </c>
      <c r="B7584" s="332">
        <v>77.858029999999999</v>
      </c>
      <c r="C7584" t="s">
        <v>17366</v>
      </c>
    </row>
    <row r="7585" spans="1:3">
      <c r="A7585" s="345" t="s">
        <v>17367</v>
      </c>
      <c r="B7585" s="332">
        <v>155.69016999999999</v>
      </c>
      <c r="C7585" t="s">
        <v>17368</v>
      </c>
    </row>
    <row r="7586" spans="1:3">
      <c r="A7586" s="345" t="s">
        <v>17369</v>
      </c>
      <c r="B7586" s="332">
        <v>242.56171000000001</v>
      </c>
      <c r="C7586" t="s">
        <v>17370</v>
      </c>
    </row>
    <row r="7587" spans="1:3">
      <c r="A7587" s="345" t="s">
        <v>17371</v>
      </c>
      <c r="B7587" s="332">
        <v>107.79944</v>
      </c>
      <c r="C7587" t="s">
        <v>17372</v>
      </c>
    </row>
    <row r="7588" spans="1:3">
      <c r="A7588" s="345" t="s">
        <v>17373</v>
      </c>
      <c r="B7588" s="332">
        <v>100.4695</v>
      </c>
      <c r="C7588" t="s">
        <v>17374</v>
      </c>
    </row>
    <row r="7589" spans="1:3">
      <c r="A7589" s="345" t="s">
        <v>17375</v>
      </c>
      <c r="B7589" s="332">
        <v>16.23986</v>
      </c>
      <c r="C7589" t="s">
        <v>17376</v>
      </c>
    </row>
    <row r="7590" spans="1:3">
      <c r="A7590" s="345" t="s">
        <v>4381</v>
      </c>
      <c r="B7590" s="332">
        <v>34.758180000000003</v>
      </c>
      <c r="C7590" t="s">
        <v>20258</v>
      </c>
    </row>
    <row r="7591" spans="1:3">
      <c r="A7591" s="345" t="s">
        <v>4382</v>
      </c>
      <c r="B7591" s="332">
        <v>38.913330000000002</v>
      </c>
      <c r="C7591" t="s">
        <v>20242</v>
      </c>
    </row>
    <row r="7592" spans="1:3">
      <c r="A7592" s="345" t="s">
        <v>4383</v>
      </c>
      <c r="B7592" s="332">
        <v>61.334739999999996</v>
      </c>
      <c r="C7592" t="s">
        <v>20244</v>
      </c>
    </row>
    <row r="7593" spans="1:3">
      <c r="A7593" s="345" t="s">
        <v>4384</v>
      </c>
      <c r="B7593" s="332">
        <v>122.6692</v>
      </c>
      <c r="C7593" t="s">
        <v>20251</v>
      </c>
    </row>
    <row r="7594" spans="1:3">
      <c r="A7594" s="345" t="s">
        <v>17377</v>
      </c>
      <c r="B7594" s="332">
        <v>25.072050000000001</v>
      </c>
      <c r="C7594" t="s">
        <v>17378</v>
      </c>
    </row>
    <row r="7595" spans="1:3">
      <c r="A7595" s="345" t="s">
        <v>17379</v>
      </c>
      <c r="B7595" s="332">
        <v>27.040510000000001</v>
      </c>
      <c r="C7595" t="s">
        <v>17380</v>
      </c>
    </row>
    <row r="7596" spans="1:3">
      <c r="A7596" s="345" t="s">
        <v>17381</v>
      </c>
      <c r="B7596" s="332">
        <v>54.081029999999998</v>
      </c>
      <c r="C7596" t="s">
        <v>17382</v>
      </c>
    </row>
    <row r="7597" spans="1:3">
      <c r="A7597" s="345" t="s">
        <v>8823</v>
      </c>
      <c r="B7597" s="332">
        <v>271.82319000000001</v>
      </c>
      <c r="C7597" t="s">
        <v>20157</v>
      </c>
    </row>
    <row r="7598" spans="1:3">
      <c r="A7598" s="345" t="s">
        <v>8643</v>
      </c>
      <c r="B7598" s="332">
        <v>35.065060000000003</v>
      </c>
      <c r="C7598" t="s">
        <v>15034</v>
      </c>
    </row>
    <row r="7599" spans="1:3">
      <c r="A7599" s="345" t="s">
        <v>8507</v>
      </c>
      <c r="B7599" s="332">
        <v>42.58954</v>
      </c>
      <c r="C7599" t="s">
        <v>15035</v>
      </c>
    </row>
    <row r="7600" spans="1:3">
      <c r="A7600" s="345" t="s">
        <v>8644</v>
      </c>
      <c r="B7600" s="332">
        <v>74.072559999999996</v>
      </c>
      <c r="C7600" t="s">
        <v>20259</v>
      </c>
    </row>
    <row r="7601" spans="1:3">
      <c r="A7601" s="345" t="s">
        <v>8645</v>
      </c>
      <c r="B7601" s="332">
        <v>110.27943999999999</v>
      </c>
      <c r="C7601" t="s">
        <v>20260</v>
      </c>
    </row>
    <row r="7602" spans="1:3">
      <c r="A7602" s="345" t="s">
        <v>8646</v>
      </c>
      <c r="B7602" s="332">
        <v>114.30642</v>
      </c>
      <c r="C7602" t="s">
        <v>20261</v>
      </c>
    </row>
    <row r="7603" spans="1:3">
      <c r="A7603" s="345" t="s">
        <v>8647</v>
      </c>
      <c r="B7603" s="332">
        <v>110.95976</v>
      </c>
      <c r="C7603" t="s">
        <v>20262</v>
      </c>
    </row>
    <row r="7604" spans="1:3">
      <c r="A7604" s="345" t="s">
        <v>9113</v>
      </c>
      <c r="B7604" s="332">
        <v>293.28913</v>
      </c>
      <c r="C7604" t="s">
        <v>20263</v>
      </c>
    </row>
    <row r="7605" spans="1:3">
      <c r="A7605" s="345" t="s">
        <v>9114</v>
      </c>
      <c r="B7605" s="332">
        <v>27.081610000000001</v>
      </c>
      <c r="C7605" t="s">
        <v>15036</v>
      </c>
    </row>
    <row r="7606" spans="1:3">
      <c r="A7606" s="345" t="s">
        <v>9115</v>
      </c>
      <c r="B7606" s="332">
        <v>25.36374</v>
      </c>
      <c r="C7606" t="s">
        <v>15037</v>
      </c>
    </row>
    <row r="7607" spans="1:3">
      <c r="A7607" s="345" t="s">
        <v>9997</v>
      </c>
      <c r="B7607" s="332">
        <v>35.55594</v>
      </c>
      <c r="C7607" t="s">
        <v>15038</v>
      </c>
    </row>
    <row r="7608" spans="1:3">
      <c r="A7608" s="345" t="s">
        <v>9998</v>
      </c>
      <c r="B7608" s="332">
        <v>26.837039999999998</v>
      </c>
      <c r="C7608" t="s">
        <v>15039</v>
      </c>
    </row>
    <row r="7609" spans="1:3">
      <c r="A7609" s="345" t="s">
        <v>9116</v>
      </c>
      <c r="B7609" s="332">
        <v>281.41674</v>
      </c>
      <c r="C7609" t="s">
        <v>15040</v>
      </c>
    </row>
    <row r="7610" spans="1:3">
      <c r="A7610" s="345" t="s">
        <v>9117</v>
      </c>
      <c r="B7610" s="332">
        <v>204.25348</v>
      </c>
      <c r="C7610" t="s">
        <v>15041</v>
      </c>
    </row>
    <row r="7611" spans="1:3">
      <c r="A7611" s="345" t="s">
        <v>9118</v>
      </c>
      <c r="B7611" s="332">
        <v>204.25348</v>
      </c>
      <c r="C7611" t="s">
        <v>15042</v>
      </c>
    </row>
    <row r="7612" spans="1:3">
      <c r="A7612" s="345" t="s">
        <v>4385</v>
      </c>
      <c r="B7612" s="332">
        <v>0</v>
      </c>
      <c r="C7612" t="s">
        <v>20264</v>
      </c>
    </row>
    <row r="7613" spans="1:3">
      <c r="A7613" s="345" t="s">
        <v>9557</v>
      </c>
      <c r="B7613" s="332">
        <v>265.78375</v>
      </c>
      <c r="C7613" t="s">
        <v>15043</v>
      </c>
    </row>
    <row r="7614" spans="1:3">
      <c r="A7614" s="345" t="s">
        <v>9558</v>
      </c>
      <c r="B7614" s="332">
        <v>324.38276000000002</v>
      </c>
      <c r="C7614" t="s">
        <v>15044</v>
      </c>
    </row>
    <row r="7615" spans="1:3">
      <c r="A7615" s="345" t="s">
        <v>8974</v>
      </c>
      <c r="B7615" s="332">
        <v>265.78375</v>
      </c>
      <c r="C7615" t="s">
        <v>15045</v>
      </c>
    </row>
    <row r="7616" spans="1:3">
      <c r="A7616" s="345" t="s">
        <v>8975</v>
      </c>
      <c r="B7616" s="332">
        <v>324.35681</v>
      </c>
      <c r="C7616" t="s">
        <v>15046</v>
      </c>
    </row>
    <row r="7617" spans="1:3">
      <c r="A7617" s="345" t="s">
        <v>9119</v>
      </c>
      <c r="B7617" s="332">
        <v>231.76857000000001</v>
      </c>
      <c r="C7617" t="s">
        <v>15047</v>
      </c>
    </row>
    <row r="7618" spans="1:3">
      <c r="A7618" s="345" t="s">
        <v>9120</v>
      </c>
      <c r="B7618" s="332">
        <v>127.30593</v>
      </c>
      <c r="C7618" t="s">
        <v>15048</v>
      </c>
    </row>
    <row r="7619" spans="1:3">
      <c r="A7619" s="345" t="s">
        <v>4386</v>
      </c>
      <c r="B7619" s="332">
        <v>33.765189999999997</v>
      </c>
      <c r="C7619" t="s">
        <v>15049</v>
      </c>
    </row>
    <row r="7620" spans="1:3">
      <c r="A7620" s="345" t="s">
        <v>4387</v>
      </c>
      <c r="B7620" s="332">
        <v>79.137879999999996</v>
      </c>
      <c r="C7620" t="s">
        <v>15050</v>
      </c>
    </row>
    <row r="7621" spans="1:3">
      <c r="A7621" s="345" t="s">
        <v>4388</v>
      </c>
      <c r="B7621" s="332">
        <v>328.10935999999998</v>
      </c>
      <c r="C7621" t="s">
        <v>15051</v>
      </c>
    </row>
    <row r="7622" spans="1:3">
      <c r="A7622" s="345" t="s">
        <v>4389</v>
      </c>
      <c r="B7622" s="332">
        <v>267.86944</v>
      </c>
      <c r="C7622" t="s">
        <v>15052</v>
      </c>
    </row>
    <row r="7623" spans="1:3">
      <c r="A7623" s="345" t="s">
        <v>4390</v>
      </c>
      <c r="B7623" s="332">
        <v>290.10005000000001</v>
      </c>
      <c r="C7623" t="s">
        <v>20265</v>
      </c>
    </row>
    <row r="7624" spans="1:3">
      <c r="A7624" s="345" t="s">
        <v>4391</v>
      </c>
      <c r="B7624" s="332">
        <v>223.46709999999999</v>
      </c>
      <c r="C7624" t="s">
        <v>15053</v>
      </c>
    </row>
    <row r="7625" spans="1:3">
      <c r="A7625" s="345" t="s">
        <v>20266</v>
      </c>
      <c r="B7625" s="332">
        <v>0</v>
      </c>
      <c r="C7625" t="s">
        <v>20267</v>
      </c>
    </row>
    <row r="7626" spans="1:3">
      <c r="A7626" s="345" t="s">
        <v>4392</v>
      </c>
      <c r="B7626" s="332">
        <v>211.43561</v>
      </c>
      <c r="C7626" t="s">
        <v>15054</v>
      </c>
    </row>
    <row r="7627" spans="1:3">
      <c r="A7627" s="345" t="s">
        <v>7658</v>
      </c>
      <c r="B7627" s="332">
        <v>72.154160000000005</v>
      </c>
      <c r="C7627" t="s">
        <v>20268</v>
      </c>
    </row>
    <row r="7628" spans="1:3">
      <c r="A7628" s="345" t="s">
        <v>4393</v>
      </c>
      <c r="B7628" s="332">
        <v>250.83112</v>
      </c>
      <c r="C7628" t="s">
        <v>20269</v>
      </c>
    </row>
    <row r="7629" spans="1:3">
      <c r="A7629" s="345" t="s">
        <v>4394</v>
      </c>
      <c r="B7629" s="332">
        <v>15.847910000000001</v>
      </c>
      <c r="C7629" t="s">
        <v>15055</v>
      </c>
    </row>
    <row r="7630" spans="1:3">
      <c r="A7630" s="345" t="s">
        <v>20270</v>
      </c>
      <c r="B7630" s="332">
        <v>15.302720000000001</v>
      </c>
      <c r="C7630" t="s">
        <v>20271</v>
      </c>
    </row>
    <row r="7631" spans="1:3">
      <c r="A7631" s="345" t="s">
        <v>7661</v>
      </c>
      <c r="B7631" s="332">
        <v>67.407679999999999</v>
      </c>
      <c r="C7631" t="s">
        <v>20272</v>
      </c>
    </row>
    <row r="7632" spans="1:3">
      <c r="A7632" s="345" t="s">
        <v>4395</v>
      </c>
      <c r="B7632" s="332">
        <v>11.206099999999999</v>
      </c>
      <c r="C7632" t="s">
        <v>15056</v>
      </c>
    </row>
    <row r="7633" spans="1:3">
      <c r="A7633" s="345" t="s">
        <v>20273</v>
      </c>
      <c r="B7633" s="332">
        <v>0</v>
      </c>
      <c r="C7633" t="s">
        <v>20274</v>
      </c>
    </row>
    <row r="7634" spans="1:3">
      <c r="A7634" s="345" t="s">
        <v>4396</v>
      </c>
      <c r="B7634" s="332">
        <v>24.052659999999999</v>
      </c>
      <c r="C7634" t="s">
        <v>20275</v>
      </c>
    </row>
    <row r="7635" spans="1:3">
      <c r="A7635" s="345" t="s">
        <v>4397</v>
      </c>
      <c r="B7635" s="332">
        <v>19.41733</v>
      </c>
      <c r="C7635" t="s">
        <v>20276</v>
      </c>
    </row>
    <row r="7636" spans="1:3">
      <c r="A7636" s="345" t="s">
        <v>17827</v>
      </c>
      <c r="B7636" s="332">
        <v>35.820920000000001</v>
      </c>
      <c r="C7636" t="s">
        <v>17828</v>
      </c>
    </row>
    <row r="7637" spans="1:3">
      <c r="A7637" s="345" t="s">
        <v>4398</v>
      </c>
      <c r="B7637" s="332">
        <v>35.330179999999999</v>
      </c>
      <c r="C7637" t="s">
        <v>15057</v>
      </c>
    </row>
    <row r="7638" spans="1:3">
      <c r="A7638" s="345" t="s">
        <v>4399</v>
      </c>
      <c r="B7638" s="332">
        <v>5.4044100000000004</v>
      </c>
      <c r="C7638" t="s">
        <v>15058</v>
      </c>
    </row>
    <row r="7639" spans="1:3">
      <c r="A7639" s="345" t="s">
        <v>6998</v>
      </c>
      <c r="B7639" s="332">
        <v>3.0720399999999999</v>
      </c>
      <c r="C7639" t="s">
        <v>15059</v>
      </c>
    </row>
    <row r="7640" spans="1:3">
      <c r="A7640" s="345" t="s">
        <v>4400</v>
      </c>
      <c r="B7640" s="332">
        <v>11.11876</v>
      </c>
      <c r="C7640" t="s">
        <v>15060</v>
      </c>
    </row>
    <row r="7641" spans="1:3">
      <c r="A7641" s="345" t="s">
        <v>4401</v>
      </c>
      <c r="B7641" s="332">
        <v>11.110049999999999</v>
      </c>
      <c r="C7641" t="s">
        <v>20277</v>
      </c>
    </row>
    <row r="7642" spans="1:3">
      <c r="A7642" s="345" t="s">
        <v>4402</v>
      </c>
      <c r="B7642" s="332">
        <v>1.18662</v>
      </c>
      <c r="C7642" t="s">
        <v>15061</v>
      </c>
    </row>
    <row r="7643" spans="1:3">
      <c r="A7643" s="345" t="s">
        <v>4403</v>
      </c>
      <c r="B7643" s="332">
        <v>3.10825</v>
      </c>
      <c r="C7643" t="s">
        <v>15062</v>
      </c>
    </row>
    <row r="7644" spans="1:3">
      <c r="A7644" s="345" t="s">
        <v>4404</v>
      </c>
      <c r="B7644" s="332">
        <v>136.46600000000001</v>
      </c>
      <c r="C7644" t="s">
        <v>15063</v>
      </c>
    </row>
    <row r="7645" spans="1:3">
      <c r="A7645" s="345" t="s">
        <v>4405</v>
      </c>
      <c r="B7645" s="332">
        <v>121.37275</v>
      </c>
      <c r="C7645" t="s">
        <v>15064</v>
      </c>
    </row>
    <row r="7646" spans="1:3">
      <c r="A7646" s="345" t="s">
        <v>4406</v>
      </c>
      <c r="B7646" s="332">
        <v>42.208179999999999</v>
      </c>
      <c r="C7646" t="s">
        <v>15065</v>
      </c>
    </row>
    <row r="7647" spans="1:3">
      <c r="A7647" s="345" t="s">
        <v>4407</v>
      </c>
      <c r="B7647" s="332">
        <v>33.642490000000002</v>
      </c>
      <c r="C7647" t="s">
        <v>15066</v>
      </c>
    </row>
    <row r="7648" spans="1:3">
      <c r="A7648" s="345" t="s">
        <v>4408</v>
      </c>
      <c r="B7648" s="332">
        <v>50.730629999999998</v>
      </c>
      <c r="C7648" t="s">
        <v>15067</v>
      </c>
    </row>
    <row r="7649" spans="1:3">
      <c r="A7649" s="345" t="s">
        <v>4409</v>
      </c>
      <c r="B7649" s="332">
        <v>40.631419999999999</v>
      </c>
      <c r="C7649" t="s">
        <v>20278</v>
      </c>
    </row>
    <row r="7650" spans="1:3">
      <c r="A7650" s="345" t="s">
        <v>4410</v>
      </c>
      <c r="B7650" s="332">
        <v>54.261699999999998</v>
      </c>
      <c r="C7650" t="s">
        <v>20279</v>
      </c>
    </row>
    <row r="7651" spans="1:3">
      <c r="A7651" s="345" t="s">
        <v>4411</v>
      </c>
      <c r="B7651" s="332">
        <v>95.115129999999994</v>
      </c>
      <c r="C7651" t="s">
        <v>20280</v>
      </c>
    </row>
    <row r="7652" spans="1:3">
      <c r="A7652" s="345" t="s">
        <v>4412</v>
      </c>
      <c r="B7652" s="332">
        <v>134.53599</v>
      </c>
      <c r="C7652" t="s">
        <v>20281</v>
      </c>
    </row>
    <row r="7653" spans="1:3">
      <c r="A7653" s="345" t="s">
        <v>4413</v>
      </c>
      <c r="B7653" s="332">
        <v>25.03877</v>
      </c>
      <c r="C7653" t="s">
        <v>15068</v>
      </c>
    </row>
    <row r="7654" spans="1:3">
      <c r="A7654" s="345" t="s">
        <v>4414</v>
      </c>
      <c r="B7654" s="332">
        <v>280.83431000000002</v>
      </c>
      <c r="C7654" t="s">
        <v>15069</v>
      </c>
    </row>
    <row r="7655" spans="1:3">
      <c r="A7655" s="345" t="s">
        <v>9559</v>
      </c>
      <c r="B7655" s="332">
        <v>304.42317000000003</v>
      </c>
      <c r="C7655" t="s">
        <v>15070</v>
      </c>
    </row>
    <row r="7656" spans="1:3">
      <c r="A7656" s="345" t="s">
        <v>7606</v>
      </c>
      <c r="B7656" s="332">
        <v>549.79947000000004</v>
      </c>
      <c r="C7656" t="s">
        <v>15071</v>
      </c>
    </row>
    <row r="7657" spans="1:3">
      <c r="A7657" s="345" t="s">
        <v>7607</v>
      </c>
      <c r="B7657" s="332">
        <v>603.32920999999999</v>
      </c>
      <c r="C7657" t="s">
        <v>15072</v>
      </c>
    </row>
    <row r="7658" spans="1:3">
      <c r="A7658" s="345" t="s">
        <v>7604</v>
      </c>
      <c r="B7658" s="332">
        <v>143.01721000000001</v>
      </c>
      <c r="C7658" t="s">
        <v>20282</v>
      </c>
    </row>
    <row r="7659" spans="1:3">
      <c r="A7659" s="345" t="s">
        <v>7605</v>
      </c>
      <c r="B7659" s="332">
        <v>177.54656</v>
      </c>
      <c r="C7659" t="s">
        <v>20283</v>
      </c>
    </row>
    <row r="7660" spans="1:3">
      <c r="A7660" s="345" t="s">
        <v>9560</v>
      </c>
      <c r="B7660" s="332">
        <v>49.055880000000002</v>
      </c>
      <c r="C7660" t="s">
        <v>20284</v>
      </c>
    </row>
    <row r="7661" spans="1:3">
      <c r="A7661" s="345" t="s">
        <v>4415</v>
      </c>
      <c r="B7661" s="332">
        <v>125.94795000000001</v>
      </c>
      <c r="C7661" t="s">
        <v>15073</v>
      </c>
    </row>
    <row r="7662" spans="1:3">
      <c r="A7662" s="345" t="s">
        <v>7603</v>
      </c>
      <c r="B7662" s="332">
        <v>144.94834</v>
      </c>
      <c r="C7662" t="s">
        <v>15074</v>
      </c>
    </row>
    <row r="7663" spans="1:3">
      <c r="A7663" s="345" t="s">
        <v>9959</v>
      </c>
      <c r="B7663" s="332">
        <v>0</v>
      </c>
      <c r="C7663" t="s">
        <v>15075</v>
      </c>
    </row>
    <row r="7664" spans="1:3">
      <c r="A7664" s="345" t="s">
        <v>8648</v>
      </c>
      <c r="B7664" s="332">
        <v>114.94391</v>
      </c>
      <c r="C7664" t="s">
        <v>15076</v>
      </c>
    </row>
    <row r="7665" spans="1:3">
      <c r="A7665" s="345" t="s">
        <v>4416</v>
      </c>
      <c r="B7665" s="332">
        <v>956.08892000000003</v>
      </c>
      <c r="C7665" t="s">
        <v>15077</v>
      </c>
    </row>
    <row r="7666" spans="1:3">
      <c r="A7666" s="345" t="s">
        <v>4417</v>
      </c>
      <c r="B7666" s="332">
        <v>956.08892000000003</v>
      </c>
      <c r="C7666" t="s">
        <v>15078</v>
      </c>
    </row>
    <row r="7667" spans="1:3">
      <c r="A7667" s="345" t="s">
        <v>4418</v>
      </c>
      <c r="B7667" s="332">
        <v>956.08892000000003</v>
      </c>
      <c r="C7667" t="s">
        <v>15079</v>
      </c>
    </row>
    <row r="7668" spans="1:3">
      <c r="A7668" s="345" t="s">
        <v>4419</v>
      </c>
      <c r="B7668" s="332">
        <v>2573.7912000000001</v>
      </c>
      <c r="C7668" t="s">
        <v>15080</v>
      </c>
    </row>
    <row r="7669" spans="1:3">
      <c r="A7669" s="345" t="s">
        <v>4420</v>
      </c>
      <c r="B7669" s="332">
        <v>2582.36204</v>
      </c>
      <c r="C7669" t="s">
        <v>15081</v>
      </c>
    </row>
    <row r="7670" spans="1:3">
      <c r="A7670" s="345" t="s">
        <v>4421</v>
      </c>
      <c r="B7670" s="332">
        <v>2588.1329900000001</v>
      </c>
      <c r="C7670" t="s">
        <v>15082</v>
      </c>
    </row>
    <row r="7671" spans="1:3">
      <c r="A7671" s="345" t="s">
        <v>4422</v>
      </c>
      <c r="B7671" s="332">
        <v>89.394379999999998</v>
      </c>
      <c r="C7671" t="s">
        <v>15083</v>
      </c>
    </row>
    <row r="7672" spans="1:3">
      <c r="A7672" s="345" t="s">
        <v>4423</v>
      </c>
      <c r="B7672" s="332">
        <v>89.394379999999998</v>
      </c>
      <c r="C7672" t="s">
        <v>15084</v>
      </c>
    </row>
    <row r="7673" spans="1:3">
      <c r="A7673" s="345" t="s">
        <v>4424</v>
      </c>
      <c r="B7673" s="332">
        <v>99.911270000000002</v>
      </c>
      <c r="C7673" t="s">
        <v>15085</v>
      </c>
    </row>
    <row r="7674" spans="1:3">
      <c r="A7674" s="345" t="s">
        <v>4425</v>
      </c>
      <c r="B7674" s="332">
        <v>249.77805000000001</v>
      </c>
      <c r="C7674" t="s">
        <v>15086</v>
      </c>
    </row>
    <row r="7675" spans="1:3">
      <c r="A7675" s="345" t="s">
        <v>4426</v>
      </c>
      <c r="B7675" s="332">
        <v>69.69211</v>
      </c>
      <c r="C7675" t="s">
        <v>20285</v>
      </c>
    </row>
    <row r="7676" spans="1:3">
      <c r="A7676" s="345" t="s">
        <v>4427</v>
      </c>
      <c r="B7676" s="332">
        <v>115.68676000000001</v>
      </c>
      <c r="C7676" t="s">
        <v>15087</v>
      </c>
    </row>
    <row r="7677" spans="1:3">
      <c r="A7677" s="345" t="s">
        <v>4428</v>
      </c>
      <c r="B7677" s="332">
        <v>110.80399</v>
      </c>
      <c r="C7677" t="s">
        <v>20286</v>
      </c>
    </row>
    <row r="7678" spans="1:3">
      <c r="A7678" s="345" t="s">
        <v>4429</v>
      </c>
      <c r="B7678" s="332">
        <v>117.80372</v>
      </c>
      <c r="C7678" t="s">
        <v>15088</v>
      </c>
    </row>
    <row r="7679" spans="1:3">
      <c r="A7679" s="345" t="s">
        <v>8273</v>
      </c>
      <c r="B7679" s="332">
        <v>20.435169999999999</v>
      </c>
      <c r="C7679" t="s">
        <v>15089</v>
      </c>
    </row>
    <row r="7680" spans="1:3">
      <c r="A7680" s="345" t="s">
        <v>8274</v>
      </c>
      <c r="B7680" s="332">
        <v>20.435169999999999</v>
      </c>
      <c r="C7680" t="s">
        <v>15090</v>
      </c>
    </row>
    <row r="7681" spans="1:3">
      <c r="A7681" s="345" t="s">
        <v>4430</v>
      </c>
      <c r="B7681" s="332">
        <v>100.73076</v>
      </c>
      <c r="C7681" t="s">
        <v>20287</v>
      </c>
    </row>
    <row r="7682" spans="1:3">
      <c r="A7682" s="345" t="s">
        <v>4431</v>
      </c>
      <c r="B7682" s="332">
        <v>34.931339999999999</v>
      </c>
      <c r="C7682" t="s">
        <v>20288</v>
      </c>
    </row>
    <row r="7683" spans="1:3">
      <c r="A7683" s="345" t="s">
        <v>4432</v>
      </c>
      <c r="B7683" s="332">
        <v>35.68271</v>
      </c>
      <c r="C7683" t="s">
        <v>20289</v>
      </c>
    </row>
    <row r="7684" spans="1:3">
      <c r="A7684" s="345" t="s">
        <v>4433</v>
      </c>
      <c r="B7684" s="332">
        <v>36.809289999999997</v>
      </c>
      <c r="C7684" t="s">
        <v>20290</v>
      </c>
    </row>
    <row r="7685" spans="1:3">
      <c r="A7685" s="345" t="s">
        <v>4434</v>
      </c>
      <c r="B7685" s="332">
        <v>956.08892000000003</v>
      </c>
      <c r="C7685" t="s">
        <v>15091</v>
      </c>
    </row>
    <row r="7686" spans="1:3">
      <c r="A7686" s="345" t="s">
        <v>4435</v>
      </c>
      <c r="B7686" s="332">
        <v>956.08892000000003</v>
      </c>
      <c r="C7686" t="s">
        <v>15092</v>
      </c>
    </row>
    <row r="7687" spans="1:3">
      <c r="A7687" s="345" t="s">
        <v>4436</v>
      </c>
      <c r="B7687" s="332">
        <v>956.08892000000003</v>
      </c>
      <c r="C7687" t="s">
        <v>15093</v>
      </c>
    </row>
    <row r="7688" spans="1:3">
      <c r="A7688" s="345" t="s">
        <v>4437</v>
      </c>
      <c r="B7688" s="332">
        <v>2633.4444199999998</v>
      </c>
      <c r="C7688" t="s">
        <v>15094</v>
      </c>
    </row>
    <row r="7689" spans="1:3">
      <c r="A7689" s="345" t="s">
        <v>4438</v>
      </c>
      <c r="B7689" s="332">
        <v>2642.0152499999999</v>
      </c>
      <c r="C7689" t="s">
        <v>15095</v>
      </c>
    </row>
    <row r="7690" spans="1:3">
      <c r="A7690" s="345" t="s">
        <v>4439</v>
      </c>
      <c r="B7690" s="332">
        <v>2647.7859199999998</v>
      </c>
      <c r="C7690" t="s">
        <v>15096</v>
      </c>
    </row>
    <row r="7691" spans="1:3">
      <c r="A7691" s="345" t="s">
        <v>4440</v>
      </c>
      <c r="B7691" s="332">
        <v>89.394379999999998</v>
      </c>
      <c r="C7691" t="s">
        <v>20291</v>
      </c>
    </row>
    <row r="7692" spans="1:3">
      <c r="A7692" s="345" t="s">
        <v>4441</v>
      </c>
      <c r="B7692" s="332">
        <v>89.394379999999998</v>
      </c>
      <c r="C7692" t="s">
        <v>20292</v>
      </c>
    </row>
    <row r="7693" spans="1:3">
      <c r="A7693" s="345" t="s">
        <v>4442</v>
      </c>
      <c r="B7693" s="332">
        <v>99.911270000000002</v>
      </c>
      <c r="C7693" t="s">
        <v>20293</v>
      </c>
    </row>
    <row r="7694" spans="1:3">
      <c r="A7694" s="345" t="s">
        <v>4443</v>
      </c>
      <c r="B7694" s="332">
        <v>249.77805000000001</v>
      </c>
      <c r="C7694" t="s">
        <v>20294</v>
      </c>
    </row>
    <row r="7695" spans="1:3">
      <c r="A7695" s="345" t="s">
        <v>4444</v>
      </c>
      <c r="B7695" s="332">
        <v>223.87548000000001</v>
      </c>
      <c r="C7695" t="s">
        <v>20295</v>
      </c>
    </row>
    <row r="7696" spans="1:3">
      <c r="A7696" s="345" t="s">
        <v>4445</v>
      </c>
      <c r="B7696" s="332">
        <v>220.76597000000001</v>
      </c>
      <c r="C7696" t="s">
        <v>15097</v>
      </c>
    </row>
    <row r="7697" spans="1:3">
      <c r="A7697" s="345" t="s">
        <v>8425</v>
      </c>
      <c r="B7697" s="332">
        <v>24.910319999999999</v>
      </c>
      <c r="C7697" t="s">
        <v>15098</v>
      </c>
    </row>
    <row r="7698" spans="1:3">
      <c r="A7698" s="345" t="s">
        <v>8426</v>
      </c>
      <c r="B7698" s="332">
        <v>279.15163000000001</v>
      </c>
      <c r="C7698" t="s">
        <v>15099</v>
      </c>
    </row>
    <row r="7699" spans="1:3">
      <c r="A7699" s="345" t="s">
        <v>4446</v>
      </c>
      <c r="B7699" s="332">
        <v>117.7975</v>
      </c>
      <c r="C7699" t="s">
        <v>20296</v>
      </c>
    </row>
    <row r="7700" spans="1:3">
      <c r="A7700" s="345" t="s">
        <v>4447</v>
      </c>
      <c r="B7700" s="332">
        <v>117.7975</v>
      </c>
      <c r="C7700" t="s">
        <v>20296</v>
      </c>
    </row>
    <row r="7701" spans="1:3">
      <c r="A7701" s="345" t="s">
        <v>4448</v>
      </c>
      <c r="B7701" s="332">
        <v>268.90296999999998</v>
      </c>
      <c r="C7701" t="s">
        <v>20297</v>
      </c>
    </row>
    <row r="7702" spans="1:3">
      <c r="A7702" s="345" t="s">
        <v>4449</v>
      </c>
      <c r="B7702" s="332">
        <v>294.64911999999998</v>
      </c>
      <c r="C7702" t="s">
        <v>15100</v>
      </c>
    </row>
    <row r="7703" spans="1:3">
      <c r="A7703" s="345" t="s">
        <v>4450</v>
      </c>
      <c r="B7703" s="332">
        <v>1246.16113</v>
      </c>
      <c r="C7703" t="s">
        <v>15101</v>
      </c>
    </row>
    <row r="7704" spans="1:3">
      <c r="A7704" s="345" t="s">
        <v>4451</v>
      </c>
      <c r="B7704" s="332">
        <v>258.86572000000001</v>
      </c>
      <c r="C7704" t="s">
        <v>15102</v>
      </c>
    </row>
    <row r="7705" spans="1:3">
      <c r="A7705" s="345" t="s">
        <v>4452</v>
      </c>
      <c r="B7705" s="332">
        <v>244.17087000000001</v>
      </c>
      <c r="C7705" t="s">
        <v>15103</v>
      </c>
    </row>
    <row r="7706" spans="1:3">
      <c r="A7706" s="345" t="s">
        <v>4453</v>
      </c>
      <c r="B7706" s="332">
        <v>54.022449999999999</v>
      </c>
      <c r="C7706" t="s">
        <v>20298</v>
      </c>
    </row>
    <row r="7707" spans="1:3">
      <c r="A7707" s="345" t="s">
        <v>4454</v>
      </c>
      <c r="B7707" s="332">
        <v>24.29522</v>
      </c>
      <c r="C7707" t="s">
        <v>15104</v>
      </c>
    </row>
    <row r="7708" spans="1:3">
      <c r="A7708" s="345" t="s">
        <v>4455</v>
      </c>
      <c r="B7708" s="332">
        <v>29.15888</v>
      </c>
      <c r="C7708" t="s">
        <v>20299</v>
      </c>
    </row>
    <row r="7709" spans="1:3">
      <c r="A7709" s="345" t="s">
        <v>4456</v>
      </c>
      <c r="B7709" s="332">
        <v>70.647779999999997</v>
      </c>
      <c r="C7709" t="s">
        <v>20300</v>
      </c>
    </row>
    <row r="7710" spans="1:3">
      <c r="A7710" s="345" t="s">
        <v>4457</v>
      </c>
      <c r="B7710" s="332">
        <v>84.777180000000001</v>
      </c>
      <c r="C7710" t="s">
        <v>20301</v>
      </c>
    </row>
    <row r="7711" spans="1:3">
      <c r="A7711" s="345" t="s">
        <v>4458</v>
      </c>
      <c r="B7711" s="332">
        <v>78.609650000000002</v>
      </c>
      <c r="C7711" t="s">
        <v>20302</v>
      </c>
    </row>
    <row r="7712" spans="1:3">
      <c r="A7712" s="345" t="s">
        <v>4459</v>
      </c>
      <c r="B7712" s="332">
        <v>102.03064000000001</v>
      </c>
      <c r="C7712" t="s">
        <v>20303</v>
      </c>
    </row>
    <row r="7713" spans="1:3">
      <c r="A7713" s="345" t="s">
        <v>4460</v>
      </c>
      <c r="B7713" s="332">
        <v>40.905459999999998</v>
      </c>
      <c r="C7713" t="s">
        <v>20304</v>
      </c>
    </row>
    <row r="7714" spans="1:3">
      <c r="A7714" s="345" t="s">
        <v>4461</v>
      </c>
      <c r="B7714" s="332">
        <v>49.794020000000003</v>
      </c>
      <c r="C7714" t="s">
        <v>20305</v>
      </c>
    </row>
    <row r="7715" spans="1:3">
      <c r="A7715" s="345" t="s">
        <v>4462</v>
      </c>
      <c r="B7715" s="332">
        <v>42.730879999999999</v>
      </c>
      <c r="C7715" t="s">
        <v>15105</v>
      </c>
    </row>
    <row r="7716" spans="1:3">
      <c r="A7716" s="345" t="s">
        <v>4463</v>
      </c>
      <c r="B7716" s="332">
        <v>7.40632</v>
      </c>
      <c r="C7716" t="s">
        <v>15106</v>
      </c>
    </row>
    <row r="7717" spans="1:3">
      <c r="A7717" s="345" t="s">
        <v>9561</v>
      </c>
      <c r="B7717" s="332">
        <v>97.360069999999993</v>
      </c>
      <c r="C7717" t="s">
        <v>15107</v>
      </c>
    </row>
    <row r="7718" spans="1:3">
      <c r="A7718" s="345" t="s">
        <v>4464</v>
      </c>
      <c r="B7718" s="332">
        <v>387.89697000000001</v>
      </c>
      <c r="C7718" t="s">
        <v>20306</v>
      </c>
    </row>
    <row r="7719" spans="1:3">
      <c r="A7719" s="345" t="s">
        <v>4465</v>
      </c>
      <c r="B7719" s="332">
        <v>8.9192099999999996</v>
      </c>
      <c r="C7719" t="s">
        <v>15108</v>
      </c>
    </row>
    <row r="7720" spans="1:3">
      <c r="A7720" s="345" t="s">
        <v>4466</v>
      </c>
      <c r="B7720" s="332">
        <v>0</v>
      </c>
      <c r="C7720" t="s">
        <v>15109</v>
      </c>
    </row>
    <row r="7721" spans="1:3">
      <c r="A7721" s="345" t="s">
        <v>4467</v>
      </c>
      <c r="B7721" s="332">
        <v>0</v>
      </c>
      <c r="C7721" t="s">
        <v>15110</v>
      </c>
    </row>
    <row r="7722" spans="1:3">
      <c r="A7722" s="345" t="s">
        <v>4468</v>
      </c>
      <c r="B7722" s="332">
        <v>127.59761</v>
      </c>
      <c r="C7722" t="s">
        <v>15111</v>
      </c>
    </row>
    <row r="7723" spans="1:3">
      <c r="A7723" s="345" t="s">
        <v>20307</v>
      </c>
      <c r="B7723" s="332">
        <v>36.140070000000001</v>
      </c>
      <c r="C7723" t="s">
        <v>20308</v>
      </c>
    </row>
    <row r="7724" spans="1:3">
      <c r="A7724" s="345" t="s">
        <v>4469</v>
      </c>
      <c r="B7724" s="332">
        <v>387.89697000000001</v>
      </c>
      <c r="C7724" t="s">
        <v>15109</v>
      </c>
    </row>
    <row r="7725" spans="1:3">
      <c r="A7725" s="345" t="s">
        <v>4470</v>
      </c>
      <c r="B7725" s="332">
        <v>130.86954</v>
      </c>
      <c r="C7725" t="s">
        <v>15111</v>
      </c>
    </row>
    <row r="7726" spans="1:3">
      <c r="A7726" s="345" t="s">
        <v>4471</v>
      </c>
      <c r="B7726" s="332">
        <v>137.00962999999999</v>
      </c>
      <c r="C7726" t="s">
        <v>15111</v>
      </c>
    </row>
    <row r="7727" spans="1:3">
      <c r="A7727" s="345" t="s">
        <v>4472</v>
      </c>
      <c r="B7727" s="332">
        <v>216.43563</v>
      </c>
      <c r="C7727" t="s">
        <v>15112</v>
      </c>
    </row>
    <row r="7728" spans="1:3">
      <c r="A7728" s="345" t="s">
        <v>4473</v>
      </c>
      <c r="B7728" s="332">
        <v>15.94247</v>
      </c>
      <c r="C7728" t="s">
        <v>15113</v>
      </c>
    </row>
    <row r="7729" spans="1:3">
      <c r="A7729" s="345" t="s">
        <v>4474</v>
      </c>
      <c r="B7729" s="332">
        <v>1386.3594499999999</v>
      </c>
      <c r="C7729" t="s">
        <v>15114</v>
      </c>
    </row>
    <row r="7730" spans="1:3">
      <c r="A7730" s="345" t="s">
        <v>4475</v>
      </c>
      <c r="B7730" s="332">
        <v>1419.95271</v>
      </c>
      <c r="C7730" t="s">
        <v>15115</v>
      </c>
    </row>
    <row r="7731" spans="1:3">
      <c r="A7731" s="345" t="s">
        <v>4476</v>
      </c>
      <c r="B7731" s="332">
        <v>1476.5827200000001</v>
      </c>
      <c r="C7731" t="s">
        <v>15116</v>
      </c>
    </row>
    <row r="7732" spans="1:3">
      <c r="A7732" s="345" t="s">
        <v>4477</v>
      </c>
      <c r="B7732" s="332">
        <v>1716.40723</v>
      </c>
      <c r="C7732" t="s">
        <v>15117</v>
      </c>
    </row>
    <row r="7733" spans="1:3">
      <c r="A7733" s="345" t="s">
        <v>4478</v>
      </c>
      <c r="B7733" s="332">
        <v>1709.6762699999999</v>
      </c>
      <c r="C7733" t="s">
        <v>15118</v>
      </c>
    </row>
    <row r="7734" spans="1:3">
      <c r="A7734" s="345" t="s">
        <v>4479</v>
      </c>
      <c r="B7734" s="332">
        <v>206.74136999999999</v>
      </c>
      <c r="C7734" t="s">
        <v>15119</v>
      </c>
    </row>
    <row r="7735" spans="1:3">
      <c r="A7735" s="345" t="s">
        <v>4480</v>
      </c>
      <c r="B7735" s="332">
        <v>432.13238999999999</v>
      </c>
      <c r="C7735" t="s">
        <v>15120</v>
      </c>
    </row>
    <row r="7736" spans="1:3">
      <c r="A7736" s="345" t="s">
        <v>4481</v>
      </c>
      <c r="B7736" s="332">
        <v>428.16136</v>
      </c>
      <c r="C7736" t="s">
        <v>15121</v>
      </c>
    </row>
    <row r="7737" spans="1:3">
      <c r="A7737" s="345" t="s">
        <v>4482</v>
      </c>
      <c r="B7737" s="332">
        <v>21.2517</v>
      </c>
      <c r="C7737" t="s">
        <v>15122</v>
      </c>
    </row>
    <row r="7738" spans="1:3">
      <c r="A7738" s="345" t="s">
        <v>4483</v>
      </c>
      <c r="B7738" s="332">
        <v>58.55742</v>
      </c>
      <c r="C7738" t="s">
        <v>15123</v>
      </c>
    </row>
    <row r="7739" spans="1:3">
      <c r="A7739" s="345" t="s">
        <v>4484</v>
      </c>
      <c r="B7739" s="332">
        <v>44.756689999999999</v>
      </c>
      <c r="C7739" t="s">
        <v>15124</v>
      </c>
    </row>
    <row r="7740" spans="1:3">
      <c r="A7740" s="345" t="s">
        <v>4485</v>
      </c>
      <c r="B7740" s="332">
        <v>87.84563</v>
      </c>
      <c r="C7740" t="s">
        <v>15125</v>
      </c>
    </row>
    <row r="7741" spans="1:3">
      <c r="A7741" s="345" t="s">
        <v>4486</v>
      </c>
      <c r="B7741" s="332">
        <v>47.25864</v>
      </c>
      <c r="C7741" t="s">
        <v>15126</v>
      </c>
    </row>
    <row r="7742" spans="1:3">
      <c r="A7742" s="345" t="s">
        <v>4487</v>
      </c>
      <c r="B7742" s="332">
        <v>70.887630000000001</v>
      </c>
      <c r="C7742" t="s">
        <v>15127</v>
      </c>
    </row>
    <row r="7743" spans="1:3">
      <c r="A7743" s="345" t="s">
        <v>4488</v>
      </c>
      <c r="B7743" s="332">
        <v>90.881410000000002</v>
      </c>
      <c r="C7743" t="s">
        <v>15128</v>
      </c>
    </row>
    <row r="7744" spans="1:3">
      <c r="A7744" s="345" t="s">
        <v>17536</v>
      </c>
      <c r="B7744" s="332">
        <v>39.110320000000002</v>
      </c>
      <c r="C7744" t="s">
        <v>17537</v>
      </c>
    </row>
    <row r="7745" spans="1:3">
      <c r="A7745" s="345" t="s">
        <v>4489</v>
      </c>
      <c r="B7745" s="332">
        <v>77.043289999999999</v>
      </c>
      <c r="C7745" t="s">
        <v>15129</v>
      </c>
    </row>
    <row r="7746" spans="1:3">
      <c r="A7746" s="345" t="s">
        <v>4490</v>
      </c>
      <c r="B7746" s="332">
        <v>63.441479999999999</v>
      </c>
      <c r="C7746" t="s">
        <v>15130</v>
      </c>
    </row>
    <row r="7747" spans="1:3">
      <c r="A7747" s="345" t="s">
        <v>4491</v>
      </c>
      <c r="B7747" s="332">
        <v>115.56465</v>
      </c>
      <c r="C7747" t="s">
        <v>15131</v>
      </c>
    </row>
    <row r="7748" spans="1:3">
      <c r="A7748" s="345" t="s">
        <v>4492</v>
      </c>
      <c r="B7748" s="332">
        <v>84.588650000000001</v>
      </c>
      <c r="C7748" t="s">
        <v>15132</v>
      </c>
    </row>
    <row r="7749" spans="1:3">
      <c r="A7749" s="345" t="s">
        <v>4493</v>
      </c>
      <c r="B7749" s="332">
        <v>173.34697</v>
      </c>
      <c r="C7749" t="s">
        <v>15133</v>
      </c>
    </row>
    <row r="7750" spans="1:3">
      <c r="A7750" s="345" t="s">
        <v>4494</v>
      </c>
      <c r="B7750" s="332">
        <v>45.749369999999999</v>
      </c>
      <c r="C7750" t="s">
        <v>15134</v>
      </c>
    </row>
    <row r="7751" spans="1:3">
      <c r="A7751" s="345" t="s">
        <v>4495</v>
      </c>
      <c r="B7751" s="332">
        <v>52.123080000000002</v>
      </c>
      <c r="C7751" t="s">
        <v>15134</v>
      </c>
    </row>
    <row r="7752" spans="1:3">
      <c r="A7752" s="345" t="s">
        <v>4496</v>
      </c>
      <c r="B7752" s="332">
        <v>68.623919999999998</v>
      </c>
      <c r="C7752" t="s">
        <v>15135</v>
      </c>
    </row>
    <row r="7753" spans="1:3">
      <c r="A7753" s="345" t="s">
        <v>4497</v>
      </c>
      <c r="B7753" s="332">
        <v>78.223089999999999</v>
      </c>
      <c r="C7753" t="s">
        <v>15135</v>
      </c>
    </row>
    <row r="7754" spans="1:3">
      <c r="A7754" s="345" t="s">
        <v>4498</v>
      </c>
      <c r="B7754" s="332">
        <v>87.979579999999999</v>
      </c>
      <c r="C7754" t="s">
        <v>15136</v>
      </c>
    </row>
    <row r="7755" spans="1:3">
      <c r="A7755" s="345" t="s">
        <v>4499</v>
      </c>
      <c r="B7755" s="332">
        <v>104.28476999999999</v>
      </c>
      <c r="C7755" t="s">
        <v>15136</v>
      </c>
    </row>
    <row r="7756" spans="1:3">
      <c r="A7756" s="345" t="s">
        <v>4500</v>
      </c>
      <c r="B7756" s="332">
        <v>175.8252</v>
      </c>
      <c r="C7756" t="s">
        <v>15137</v>
      </c>
    </row>
    <row r="7757" spans="1:3">
      <c r="A7757" s="345" t="s">
        <v>4501</v>
      </c>
      <c r="B7757" s="332">
        <v>87.209519999999998</v>
      </c>
      <c r="C7757" t="s">
        <v>15138</v>
      </c>
    </row>
    <row r="7758" spans="1:3">
      <c r="A7758" s="345" t="s">
        <v>4502</v>
      </c>
      <c r="B7758" s="332">
        <v>122.65337</v>
      </c>
      <c r="C7758" t="s">
        <v>15139</v>
      </c>
    </row>
    <row r="7759" spans="1:3">
      <c r="A7759" s="345" t="s">
        <v>4503</v>
      </c>
      <c r="B7759" s="332">
        <v>95.540130000000005</v>
      </c>
      <c r="C7759" t="s">
        <v>15140</v>
      </c>
    </row>
    <row r="7760" spans="1:3">
      <c r="A7760" s="345" t="s">
        <v>4504</v>
      </c>
      <c r="B7760" s="332">
        <v>114.00295</v>
      </c>
      <c r="C7760" t="s">
        <v>15137</v>
      </c>
    </row>
    <row r="7761" spans="1:3">
      <c r="A7761" s="345" t="s">
        <v>4505</v>
      </c>
      <c r="B7761" s="332">
        <v>163.45849999999999</v>
      </c>
      <c r="C7761" t="s">
        <v>15141</v>
      </c>
    </row>
    <row r="7762" spans="1:3">
      <c r="A7762" s="345" t="s">
        <v>8649</v>
      </c>
      <c r="B7762" s="332">
        <v>298.88466</v>
      </c>
      <c r="C7762" t="s">
        <v>15142</v>
      </c>
    </row>
    <row r="7763" spans="1:3">
      <c r="A7763" s="345" t="s">
        <v>4506</v>
      </c>
      <c r="B7763" s="332">
        <v>335.85172999999998</v>
      </c>
      <c r="C7763" t="s">
        <v>20309</v>
      </c>
    </row>
    <row r="7764" spans="1:3">
      <c r="A7764" s="345" t="s">
        <v>4507</v>
      </c>
      <c r="B7764" s="332">
        <v>363.86358000000001</v>
      </c>
      <c r="C7764" t="s">
        <v>20310</v>
      </c>
    </row>
    <row r="7765" spans="1:3">
      <c r="A7765" s="345" t="s">
        <v>4508</v>
      </c>
      <c r="B7765" s="332">
        <v>415.09827000000001</v>
      </c>
      <c r="C7765" t="s">
        <v>20311</v>
      </c>
    </row>
    <row r="7766" spans="1:3">
      <c r="A7766" s="345" t="s">
        <v>4509</v>
      </c>
      <c r="B7766" s="332">
        <v>478.17047000000002</v>
      </c>
      <c r="C7766" t="s">
        <v>20312</v>
      </c>
    </row>
    <row r="7767" spans="1:3">
      <c r="A7767" s="345" t="s">
        <v>4510</v>
      </c>
      <c r="B7767" s="332">
        <v>212.68672000000001</v>
      </c>
      <c r="C7767" t="s">
        <v>20313</v>
      </c>
    </row>
    <row r="7768" spans="1:3">
      <c r="A7768" s="345" t="s">
        <v>4511</v>
      </c>
      <c r="B7768" s="332">
        <v>403.01425</v>
      </c>
      <c r="C7768" t="s">
        <v>20314</v>
      </c>
    </row>
    <row r="7769" spans="1:3">
      <c r="A7769" s="345" t="s">
        <v>4512</v>
      </c>
      <c r="B7769" s="332">
        <v>436.63623999999999</v>
      </c>
      <c r="C7769" t="s">
        <v>20315</v>
      </c>
    </row>
    <row r="7770" spans="1:3">
      <c r="A7770" s="345" t="s">
        <v>4513</v>
      </c>
      <c r="B7770" s="332">
        <v>498.12599999999998</v>
      </c>
      <c r="C7770" t="s">
        <v>20316</v>
      </c>
    </row>
    <row r="7771" spans="1:3">
      <c r="A7771" s="345" t="s">
        <v>4514</v>
      </c>
      <c r="B7771" s="332">
        <v>573.79669999999999</v>
      </c>
      <c r="C7771" t="s">
        <v>20317</v>
      </c>
    </row>
    <row r="7772" spans="1:3">
      <c r="A7772" s="345" t="s">
        <v>4515</v>
      </c>
      <c r="B7772" s="332">
        <v>778.18101999999999</v>
      </c>
      <c r="C7772" t="s">
        <v>15143</v>
      </c>
    </row>
    <row r="7773" spans="1:3">
      <c r="A7773" s="345" t="s">
        <v>20318</v>
      </c>
      <c r="B7773" s="332">
        <v>0</v>
      </c>
      <c r="C7773" t="s">
        <v>20319</v>
      </c>
    </row>
    <row r="7774" spans="1:3">
      <c r="A7774" s="345" t="s">
        <v>4516</v>
      </c>
      <c r="B7774" s="332">
        <v>255.18612999999999</v>
      </c>
      <c r="C7774" t="s">
        <v>20320</v>
      </c>
    </row>
    <row r="7775" spans="1:3">
      <c r="A7775" s="345">
        <v>940</v>
      </c>
      <c r="B7775" s="332">
        <v>153.95141000000001</v>
      </c>
      <c r="C7775" t="s">
        <v>17383</v>
      </c>
    </row>
    <row r="7776" spans="1:3">
      <c r="A7776" s="345" t="s">
        <v>9562</v>
      </c>
      <c r="B7776" s="332">
        <v>213.39353</v>
      </c>
      <c r="C7776" t="s">
        <v>15144</v>
      </c>
    </row>
    <row r="7777" spans="1:3">
      <c r="A7777" s="345" t="s">
        <v>4517</v>
      </c>
      <c r="B7777" s="332">
        <v>72.33408</v>
      </c>
      <c r="C7777" t="s">
        <v>15145</v>
      </c>
    </row>
    <row r="7778" spans="1:3">
      <c r="A7778" s="345" t="s">
        <v>4518</v>
      </c>
      <c r="B7778" s="332">
        <v>265.56407999999999</v>
      </c>
      <c r="C7778" t="s">
        <v>20321</v>
      </c>
    </row>
    <row r="7779" spans="1:3">
      <c r="A7779" s="345" t="s">
        <v>4519</v>
      </c>
      <c r="B7779" s="332">
        <v>303.30763000000002</v>
      </c>
      <c r="C7779" t="s">
        <v>20322</v>
      </c>
    </row>
    <row r="7780" spans="1:3">
      <c r="A7780" s="345" t="s">
        <v>4520</v>
      </c>
      <c r="B7780" s="332">
        <v>280.78579000000002</v>
      </c>
      <c r="C7780" t="s">
        <v>15146</v>
      </c>
    </row>
    <row r="7781" spans="1:3">
      <c r="A7781" s="345" t="s">
        <v>4521</v>
      </c>
      <c r="B7781" s="332">
        <v>270.09777000000003</v>
      </c>
      <c r="C7781" t="s">
        <v>15147</v>
      </c>
    </row>
    <row r="7782" spans="1:3">
      <c r="A7782" s="345" t="s">
        <v>4522</v>
      </c>
      <c r="B7782" s="332">
        <v>21.590430000000001</v>
      </c>
      <c r="C7782" t="s">
        <v>15148</v>
      </c>
    </row>
    <row r="7783" spans="1:3">
      <c r="A7783" s="345" t="s">
        <v>4523</v>
      </c>
      <c r="B7783" s="332">
        <v>107.96062999999999</v>
      </c>
      <c r="C7783" t="s">
        <v>15149</v>
      </c>
    </row>
    <row r="7784" spans="1:3">
      <c r="A7784" s="345" t="s">
        <v>4524</v>
      </c>
      <c r="B7784" s="332">
        <v>41.720939999999999</v>
      </c>
      <c r="C7784" t="s">
        <v>15150</v>
      </c>
    </row>
    <row r="7785" spans="1:3">
      <c r="A7785" s="345" t="s">
        <v>8391</v>
      </c>
      <c r="B7785" s="332">
        <v>5.3780400000000004</v>
      </c>
      <c r="C7785" t="s">
        <v>15151</v>
      </c>
    </row>
    <row r="7786" spans="1:3">
      <c r="A7786" s="345" t="s">
        <v>20323</v>
      </c>
      <c r="B7786" s="332">
        <v>158.14359999999999</v>
      </c>
      <c r="C7786" t="s">
        <v>20324</v>
      </c>
    </row>
    <row r="7787" spans="1:3">
      <c r="A7787" s="345" t="s">
        <v>4525</v>
      </c>
      <c r="B7787" s="332">
        <v>6.0577500000000004</v>
      </c>
      <c r="C7787" t="s">
        <v>15152</v>
      </c>
    </row>
    <row r="7788" spans="1:3">
      <c r="A7788" s="345" t="s">
        <v>4526</v>
      </c>
      <c r="B7788" s="332">
        <v>37.663789999999999</v>
      </c>
      <c r="C7788" t="s">
        <v>15153</v>
      </c>
    </row>
    <row r="7789" spans="1:3">
      <c r="A7789" s="345" t="s">
        <v>4527</v>
      </c>
      <c r="B7789" s="332">
        <v>38.611150000000002</v>
      </c>
      <c r="C7789" t="s">
        <v>15154</v>
      </c>
    </row>
    <row r="7790" spans="1:3">
      <c r="A7790" s="345" t="s">
        <v>4528</v>
      </c>
      <c r="B7790" s="332">
        <v>16.11063</v>
      </c>
      <c r="C7790" t="s">
        <v>15155</v>
      </c>
    </row>
    <row r="7791" spans="1:3">
      <c r="A7791" s="345" t="s">
        <v>9121</v>
      </c>
      <c r="B7791" s="332">
        <v>7.1479799999999996</v>
      </c>
      <c r="C7791" t="s">
        <v>15156</v>
      </c>
    </row>
    <row r="7792" spans="1:3">
      <c r="A7792" s="345" t="s">
        <v>4529</v>
      </c>
      <c r="B7792" s="332">
        <v>11.13006</v>
      </c>
      <c r="C7792" t="s">
        <v>15155</v>
      </c>
    </row>
    <row r="7793" spans="1:3">
      <c r="A7793" s="345" t="s">
        <v>4530</v>
      </c>
      <c r="B7793" s="332">
        <v>62.648890000000002</v>
      </c>
      <c r="C7793" t="s">
        <v>15157</v>
      </c>
    </row>
    <row r="7794" spans="1:3">
      <c r="A7794" s="345" t="s">
        <v>4531</v>
      </c>
      <c r="B7794" s="332">
        <v>78.265129999999999</v>
      </c>
      <c r="C7794" t="s">
        <v>20325</v>
      </c>
    </row>
    <row r="7795" spans="1:3">
      <c r="A7795" s="345" t="s">
        <v>4532</v>
      </c>
      <c r="B7795" s="332">
        <v>54.143909999999998</v>
      </c>
      <c r="C7795" t="s">
        <v>15158</v>
      </c>
    </row>
    <row r="7796" spans="1:3">
      <c r="A7796" s="345" t="s">
        <v>9122</v>
      </c>
      <c r="B7796" s="332">
        <v>91.373840000000001</v>
      </c>
      <c r="C7796" t="s">
        <v>15159</v>
      </c>
    </row>
    <row r="7797" spans="1:3">
      <c r="A7797" s="345" t="s">
        <v>20326</v>
      </c>
      <c r="B7797" s="332">
        <v>5.7030200000000004</v>
      </c>
      <c r="C7797" t="s">
        <v>20327</v>
      </c>
    </row>
    <row r="7798" spans="1:3">
      <c r="A7798" s="345" t="s">
        <v>4533</v>
      </c>
      <c r="B7798" s="332">
        <v>58.698950000000004</v>
      </c>
      <c r="C7798" t="s">
        <v>15160</v>
      </c>
    </row>
    <row r="7799" spans="1:3">
      <c r="A7799" s="345" t="s">
        <v>9123</v>
      </c>
      <c r="B7799" s="332">
        <v>68.445909999999998</v>
      </c>
      <c r="C7799" t="s">
        <v>15160</v>
      </c>
    </row>
    <row r="7800" spans="1:3">
      <c r="A7800" s="345" t="s">
        <v>4534</v>
      </c>
      <c r="B7800" s="332">
        <v>85.569779999999994</v>
      </c>
      <c r="C7800" t="s">
        <v>15161</v>
      </c>
    </row>
    <row r="7801" spans="1:3">
      <c r="A7801" s="345" t="s">
        <v>4535</v>
      </c>
      <c r="B7801" s="332">
        <v>194.03738999999999</v>
      </c>
      <c r="C7801" t="s">
        <v>15162</v>
      </c>
    </row>
    <row r="7802" spans="1:3">
      <c r="A7802" s="345" t="s">
        <v>4536</v>
      </c>
      <c r="B7802" s="332">
        <v>118.58288</v>
      </c>
      <c r="C7802" t="s">
        <v>15163</v>
      </c>
    </row>
    <row r="7803" spans="1:3">
      <c r="A7803" s="345" t="s">
        <v>4537</v>
      </c>
      <c r="B7803" s="332">
        <v>35.182400000000001</v>
      </c>
      <c r="C7803" t="s">
        <v>20328</v>
      </c>
    </row>
    <row r="7804" spans="1:3">
      <c r="A7804" s="345" t="s">
        <v>4538</v>
      </c>
      <c r="B7804" s="332">
        <v>39.87283</v>
      </c>
      <c r="C7804" t="s">
        <v>15164</v>
      </c>
    </row>
    <row r="7805" spans="1:3">
      <c r="A7805" s="345" t="s">
        <v>4539</v>
      </c>
      <c r="B7805" s="332">
        <v>68.711359999999999</v>
      </c>
      <c r="C7805" t="s">
        <v>15165</v>
      </c>
    </row>
    <row r="7806" spans="1:3">
      <c r="A7806" s="345" t="s">
        <v>4540</v>
      </c>
      <c r="B7806" s="332">
        <v>46.909570000000002</v>
      </c>
      <c r="C7806" t="s">
        <v>15166</v>
      </c>
    </row>
    <row r="7807" spans="1:3">
      <c r="A7807" s="345" t="s">
        <v>4541</v>
      </c>
      <c r="B7807" s="332">
        <v>157.47575000000001</v>
      </c>
      <c r="C7807" t="s">
        <v>15167</v>
      </c>
    </row>
    <row r="7808" spans="1:3">
      <c r="A7808" s="345" t="s">
        <v>4542</v>
      </c>
      <c r="B7808" s="332">
        <v>16.69483</v>
      </c>
      <c r="C7808" t="s">
        <v>15168</v>
      </c>
    </row>
    <row r="7809" spans="1:3">
      <c r="A7809" s="345" t="s">
        <v>4543</v>
      </c>
      <c r="B7809" s="332">
        <v>58.637039999999999</v>
      </c>
      <c r="C7809" t="s">
        <v>15169</v>
      </c>
    </row>
    <row r="7810" spans="1:3">
      <c r="A7810" s="345" t="s">
        <v>20329</v>
      </c>
      <c r="B7810" s="332">
        <v>101.0461</v>
      </c>
      <c r="C7810" t="s">
        <v>20330</v>
      </c>
    </row>
    <row r="7811" spans="1:3">
      <c r="A7811" s="345" t="s">
        <v>6926</v>
      </c>
      <c r="B7811" s="332">
        <v>73.880700000000004</v>
      </c>
      <c r="C7811" t="s">
        <v>15170</v>
      </c>
    </row>
    <row r="7812" spans="1:3">
      <c r="A7812" s="345" t="s">
        <v>4544</v>
      </c>
      <c r="B7812" s="332">
        <v>269.61518000000001</v>
      </c>
      <c r="C7812" t="s">
        <v>15171</v>
      </c>
    </row>
    <row r="7813" spans="1:3">
      <c r="A7813" s="345" t="s">
        <v>9209</v>
      </c>
      <c r="B7813" s="332">
        <v>0</v>
      </c>
      <c r="C7813" t="s">
        <v>15172</v>
      </c>
    </row>
    <row r="7814" spans="1:3">
      <c r="A7814" s="345" t="s">
        <v>4545</v>
      </c>
      <c r="B7814" s="332">
        <v>133.59224</v>
      </c>
      <c r="C7814" t="s">
        <v>20331</v>
      </c>
    </row>
    <row r="7815" spans="1:3">
      <c r="A7815" s="345" t="s">
        <v>8508</v>
      </c>
      <c r="B7815" s="332">
        <v>324.42599000000001</v>
      </c>
      <c r="C7815" t="s">
        <v>15173</v>
      </c>
    </row>
    <row r="7816" spans="1:3">
      <c r="A7816" s="345" t="s">
        <v>4546</v>
      </c>
      <c r="B7816" s="332">
        <v>365.37342999999998</v>
      </c>
      <c r="C7816" t="s">
        <v>15174</v>
      </c>
    </row>
    <row r="7817" spans="1:3">
      <c r="A7817" s="345" t="s">
        <v>4547</v>
      </c>
      <c r="B7817" s="332">
        <v>192.93301</v>
      </c>
      <c r="C7817" t="s">
        <v>15175</v>
      </c>
    </row>
    <row r="7818" spans="1:3">
      <c r="A7818" s="345" t="s">
        <v>9210</v>
      </c>
      <c r="B7818" s="332">
        <v>0</v>
      </c>
      <c r="C7818" t="s">
        <v>15176</v>
      </c>
    </row>
    <row r="7819" spans="1:3">
      <c r="A7819" s="345" t="s">
        <v>4548</v>
      </c>
      <c r="B7819" s="332">
        <v>263.17417999999998</v>
      </c>
      <c r="C7819" t="s">
        <v>20332</v>
      </c>
    </row>
    <row r="7820" spans="1:3">
      <c r="A7820" s="345" t="s">
        <v>4549</v>
      </c>
      <c r="B7820" s="332">
        <v>440.74599999999998</v>
      </c>
      <c r="C7820" t="s">
        <v>20333</v>
      </c>
    </row>
    <row r="7821" spans="1:3">
      <c r="A7821" s="345" t="s">
        <v>4550</v>
      </c>
      <c r="B7821" s="332">
        <v>140.72846000000001</v>
      </c>
      <c r="C7821" t="s">
        <v>15177</v>
      </c>
    </row>
    <row r="7822" spans="1:3">
      <c r="A7822" s="345" t="s">
        <v>4551</v>
      </c>
      <c r="B7822" s="332">
        <v>223.07763</v>
      </c>
      <c r="C7822" t="s">
        <v>15178</v>
      </c>
    </row>
    <row r="7823" spans="1:3">
      <c r="A7823" s="345" t="s">
        <v>20334</v>
      </c>
      <c r="B7823" s="332">
        <v>465.78843000000001</v>
      </c>
      <c r="C7823" t="s">
        <v>20335</v>
      </c>
    </row>
    <row r="7824" spans="1:3">
      <c r="A7824" s="345" t="s">
        <v>4552</v>
      </c>
      <c r="B7824" s="332">
        <v>175.49321</v>
      </c>
      <c r="C7824" t="s">
        <v>20336</v>
      </c>
    </row>
    <row r="7825" spans="1:3">
      <c r="A7825" s="345" t="s">
        <v>4553</v>
      </c>
      <c r="B7825" s="332">
        <v>614.37327000000005</v>
      </c>
      <c r="C7825" t="s">
        <v>15179</v>
      </c>
    </row>
    <row r="7826" spans="1:3">
      <c r="A7826" s="345" t="s">
        <v>4554</v>
      </c>
      <c r="B7826" s="332">
        <v>200.81880000000001</v>
      </c>
      <c r="C7826" t="s">
        <v>15180</v>
      </c>
    </row>
    <row r="7827" spans="1:3">
      <c r="A7827" s="345" t="s">
        <v>4555</v>
      </c>
      <c r="B7827" s="332">
        <v>85.193250000000006</v>
      </c>
      <c r="C7827" t="s">
        <v>15181</v>
      </c>
    </row>
    <row r="7828" spans="1:3">
      <c r="A7828" s="345" t="s">
        <v>4556</v>
      </c>
      <c r="B7828" s="332">
        <v>119.27046</v>
      </c>
      <c r="C7828" t="s">
        <v>15182</v>
      </c>
    </row>
    <row r="7829" spans="1:3">
      <c r="A7829" s="345" t="s">
        <v>4557</v>
      </c>
      <c r="B7829" s="332">
        <v>193.22694999999999</v>
      </c>
      <c r="C7829" t="s">
        <v>15183</v>
      </c>
    </row>
    <row r="7830" spans="1:3">
      <c r="A7830" s="345" t="s">
        <v>20337</v>
      </c>
      <c r="B7830" s="332">
        <v>0</v>
      </c>
      <c r="C7830" t="s">
        <v>20338</v>
      </c>
    </row>
    <row r="7831" spans="1:3">
      <c r="A7831" s="345" t="s">
        <v>4558</v>
      </c>
      <c r="B7831" s="332">
        <v>41.741489999999999</v>
      </c>
      <c r="C7831" t="s">
        <v>15184</v>
      </c>
    </row>
    <row r="7832" spans="1:3">
      <c r="A7832" s="345" t="s">
        <v>4559</v>
      </c>
      <c r="B7832" s="332">
        <v>58.438099999999999</v>
      </c>
      <c r="C7832" t="s">
        <v>15185</v>
      </c>
    </row>
    <row r="7833" spans="1:3">
      <c r="A7833" s="345" t="s">
        <v>20339</v>
      </c>
      <c r="B7833" s="332">
        <v>97.463380000000001</v>
      </c>
      <c r="C7833" t="s">
        <v>20340</v>
      </c>
    </row>
    <row r="7834" spans="1:3">
      <c r="A7834" s="345" t="s">
        <v>20341</v>
      </c>
      <c r="B7834" s="332">
        <v>5.9313000000000002</v>
      </c>
      <c r="C7834" t="s">
        <v>20342</v>
      </c>
    </row>
    <row r="7835" spans="1:3">
      <c r="A7835" s="345" t="s">
        <v>4560</v>
      </c>
      <c r="B7835" s="332">
        <v>30.893969999999999</v>
      </c>
      <c r="C7835" t="s">
        <v>15186</v>
      </c>
    </row>
    <row r="7836" spans="1:3">
      <c r="A7836" s="345" t="s">
        <v>4561</v>
      </c>
      <c r="B7836" s="332">
        <v>43.251190000000001</v>
      </c>
      <c r="C7836" t="s">
        <v>15187</v>
      </c>
    </row>
    <row r="7837" spans="1:3">
      <c r="A7837" s="345" t="s">
        <v>4562</v>
      </c>
      <c r="B7837" s="332">
        <v>74.145129999999995</v>
      </c>
      <c r="C7837" t="s">
        <v>15188</v>
      </c>
    </row>
    <row r="7838" spans="1:3">
      <c r="A7838" s="345" t="s">
        <v>8509</v>
      </c>
      <c r="B7838" s="332">
        <v>42.686120000000003</v>
      </c>
      <c r="C7838" t="s">
        <v>15189</v>
      </c>
    </row>
    <row r="7839" spans="1:3">
      <c r="A7839" s="345" t="s">
        <v>8510</v>
      </c>
      <c r="B7839" s="332">
        <v>61.247819999999997</v>
      </c>
      <c r="C7839" t="s">
        <v>15190</v>
      </c>
    </row>
    <row r="7840" spans="1:3">
      <c r="A7840" s="345" t="s">
        <v>9124</v>
      </c>
      <c r="B7840" s="332">
        <v>244.27063999999999</v>
      </c>
      <c r="C7840" t="s">
        <v>15191</v>
      </c>
    </row>
    <row r="7841" spans="1:3">
      <c r="A7841" s="345" t="s">
        <v>20343</v>
      </c>
      <c r="B7841" s="332">
        <v>214.29524000000001</v>
      </c>
      <c r="C7841" t="s">
        <v>20344</v>
      </c>
    </row>
    <row r="7842" spans="1:3">
      <c r="A7842" s="345" t="s">
        <v>20345</v>
      </c>
      <c r="B7842" s="332">
        <v>300.01335999999998</v>
      </c>
      <c r="C7842" t="s">
        <v>20346</v>
      </c>
    </row>
    <row r="7843" spans="1:3">
      <c r="A7843" s="345" t="s">
        <v>20347</v>
      </c>
      <c r="B7843" s="332">
        <v>455.6712</v>
      </c>
      <c r="C7843" t="s">
        <v>20348</v>
      </c>
    </row>
    <row r="7844" spans="1:3">
      <c r="A7844" s="345" t="s">
        <v>4563</v>
      </c>
      <c r="B7844" s="332">
        <v>49.42606</v>
      </c>
      <c r="C7844" t="s">
        <v>15181</v>
      </c>
    </row>
    <row r="7845" spans="1:3">
      <c r="A7845" s="345" t="s">
        <v>20349</v>
      </c>
      <c r="B7845" s="332">
        <v>82.472899999999996</v>
      </c>
      <c r="C7845" t="s">
        <v>20350</v>
      </c>
    </row>
    <row r="7846" spans="1:3">
      <c r="A7846" s="345" t="s">
        <v>4564</v>
      </c>
      <c r="B7846" s="332">
        <v>115.46201000000001</v>
      </c>
      <c r="C7846" t="s">
        <v>15192</v>
      </c>
    </row>
    <row r="7847" spans="1:3">
      <c r="A7847" s="345" t="s">
        <v>4565</v>
      </c>
      <c r="B7847" s="332">
        <v>177.84993</v>
      </c>
      <c r="C7847" t="s">
        <v>15193</v>
      </c>
    </row>
    <row r="7848" spans="1:3">
      <c r="A7848" s="345" t="s">
        <v>4566</v>
      </c>
      <c r="B7848" s="332">
        <v>67.364350000000002</v>
      </c>
      <c r="C7848" t="s">
        <v>20351</v>
      </c>
    </row>
    <row r="7849" spans="1:3">
      <c r="A7849" s="345" t="s">
        <v>4567</v>
      </c>
      <c r="B7849" s="332">
        <v>147.21001999999999</v>
      </c>
      <c r="C7849" t="s">
        <v>20352</v>
      </c>
    </row>
    <row r="7850" spans="1:3">
      <c r="A7850" s="345" t="s">
        <v>4568</v>
      </c>
      <c r="B7850" s="332">
        <v>9.4606200000000005</v>
      </c>
      <c r="C7850" t="s">
        <v>15194</v>
      </c>
    </row>
    <row r="7851" spans="1:3">
      <c r="A7851" s="345" t="s">
        <v>4569</v>
      </c>
      <c r="B7851" s="332">
        <v>88.344149999999999</v>
      </c>
      <c r="C7851" t="s">
        <v>20353</v>
      </c>
    </row>
    <row r="7852" spans="1:3">
      <c r="A7852" s="345" t="s">
        <v>4570</v>
      </c>
      <c r="B7852" s="332">
        <v>28.215779999999999</v>
      </c>
      <c r="C7852" t="s">
        <v>20354</v>
      </c>
    </row>
    <row r="7853" spans="1:3">
      <c r="A7853" s="345" t="s">
        <v>4571</v>
      </c>
      <c r="B7853" s="332">
        <v>117.62258</v>
      </c>
      <c r="C7853" t="s">
        <v>14781</v>
      </c>
    </row>
    <row r="7854" spans="1:3">
      <c r="A7854" s="345" t="s">
        <v>4572</v>
      </c>
      <c r="B7854" s="332">
        <v>18.845120000000001</v>
      </c>
      <c r="C7854" t="s">
        <v>15195</v>
      </c>
    </row>
    <row r="7855" spans="1:3">
      <c r="A7855" s="345" t="s">
        <v>4573</v>
      </c>
      <c r="B7855" s="332">
        <v>44.494079999999997</v>
      </c>
      <c r="C7855" t="s">
        <v>15196</v>
      </c>
    </row>
    <row r="7856" spans="1:3">
      <c r="A7856" s="345" t="s">
        <v>6577</v>
      </c>
      <c r="B7856" s="332">
        <v>47.096519999999998</v>
      </c>
      <c r="C7856" t="s">
        <v>15197</v>
      </c>
    </row>
    <row r="7857" spans="1:3">
      <c r="A7857" s="345" t="s">
        <v>4574</v>
      </c>
      <c r="B7857" s="332">
        <v>9.1917899999999992</v>
      </c>
      <c r="C7857" t="s">
        <v>15198</v>
      </c>
    </row>
    <row r="7858" spans="1:3">
      <c r="A7858" s="345" t="s">
        <v>7031</v>
      </c>
      <c r="B7858" s="332">
        <v>40.4056</v>
      </c>
      <c r="C7858" t="s">
        <v>15199</v>
      </c>
    </row>
    <row r="7859" spans="1:3">
      <c r="A7859" s="345" t="s">
        <v>4575</v>
      </c>
      <c r="B7859" s="332">
        <v>10.60474</v>
      </c>
      <c r="C7859" t="s">
        <v>15200</v>
      </c>
    </row>
    <row r="7860" spans="1:3">
      <c r="A7860" s="345" t="s">
        <v>4576</v>
      </c>
      <c r="B7860" s="332">
        <v>18.321269999999998</v>
      </c>
      <c r="C7860" t="s">
        <v>15201</v>
      </c>
    </row>
    <row r="7861" spans="1:3">
      <c r="A7861" s="345" t="s">
        <v>4577</v>
      </c>
      <c r="B7861" s="332">
        <v>18.321269999999998</v>
      </c>
      <c r="C7861" t="s">
        <v>15202</v>
      </c>
    </row>
    <row r="7862" spans="1:3">
      <c r="A7862" s="345" t="s">
        <v>17384</v>
      </c>
      <c r="B7862" s="332">
        <v>8.4283699999999993</v>
      </c>
      <c r="C7862" t="s">
        <v>17385</v>
      </c>
    </row>
    <row r="7863" spans="1:3">
      <c r="A7863" s="345" t="s">
        <v>17386</v>
      </c>
      <c r="B7863" s="332">
        <v>8.4283699999999993</v>
      </c>
      <c r="C7863" t="s">
        <v>17387</v>
      </c>
    </row>
    <row r="7864" spans="1:3">
      <c r="A7864" s="345" t="s">
        <v>20355</v>
      </c>
      <c r="B7864" s="332">
        <v>18.058330000000002</v>
      </c>
      <c r="C7864" t="s">
        <v>15224</v>
      </c>
    </row>
    <row r="7865" spans="1:3">
      <c r="A7865" s="345" t="s">
        <v>17388</v>
      </c>
      <c r="B7865" s="332">
        <v>8.4283699999999993</v>
      </c>
      <c r="C7865" t="s">
        <v>17389</v>
      </c>
    </row>
    <row r="7866" spans="1:3">
      <c r="A7866" s="345" t="s">
        <v>7590</v>
      </c>
      <c r="B7866" s="332">
        <v>236.29060999999999</v>
      </c>
      <c r="C7866" t="s">
        <v>15203</v>
      </c>
    </row>
    <row r="7867" spans="1:3">
      <c r="A7867" s="345" t="s">
        <v>7591</v>
      </c>
      <c r="B7867" s="332">
        <v>237.59997000000001</v>
      </c>
      <c r="C7867" t="s">
        <v>15204</v>
      </c>
    </row>
    <row r="7868" spans="1:3">
      <c r="A7868" s="345" t="s">
        <v>7592</v>
      </c>
      <c r="B7868" s="332">
        <v>239.63677000000001</v>
      </c>
      <c r="C7868" t="s">
        <v>15205</v>
      </c>
    </row>
    <row r="7869" spans="1:3">
      <c r="A7869" s="345" t="s">
        <v>4578</v>
      </c>
      <c r="B7869" s="332">
        <v>25.357970000000002</v>
      </c>
      <c r="C7869" t="s">
        <v>15206</v>
      </c>
    </row>
    <row r="7870" spans="1:3">
      <c r="A7870" s="345" t="s">
        <v>4579</v>
      </c>
      <c r="B7870" s="332">
        <v>41.206690000000002</v>
      </c>
      <c r="C7870" t="s">
        <v>20356</v>
      </c>
    </row>
    <row r="7871" spans="1:3">
      <c r="A7871" s="345" t="s">
        <v>4580</v>
      </c>
      <c r="B7871" s="332">
        <v>89.101770000000002</v>
      </c>
      <c r="C7871" t="s">
        <v>15207</v>
      </c>
    </row>
    <row r="7872" spans="1:3">
      <c r="A7872" s="345" t="s">
        <v>4581</v>
      </c>
      <c r="B7872" s="332">
        <v>88.239829999999998</v>
      </c>
      <c r="C7872" t="s">
        <v>15208</v>
      </c>
    </row>
    <row r="7873" spans="1:3">
      <c r="A7873" s="345" t="s">
        <v>4582</v>
      </c>
      <c r="B7873" s="332">
        <v>25.264040000000001</v>
      </c>
      <c r="C7873" t="s">
        <v>15209</v>
      </c>
    </row>
    <row r="7874" spans="1:3">
      <c r="A7874" s="345" t="s">
        <v>9316</v>
      </c>
      <c r="B7874" s="332">
        <v>171.06147999999999</v>
      </c>
      <c r="C7874" t="s">
        <v>15210</v>
      </c>
    </row>
    <row r="7875" spans="1:3">
      <c r="A7875" s="345" t="s">
        <v>4583</v>
      </c>
      <c r="B7875" s="332">
        <v>37.168550000000003</v>
      </c>
      <c r="C7875" t="s">
        <v>15211</v>
      </c>
    </row>
    <row r="7876" spans="1:3">
      <c r="A7876" s="345" t="s">
        <v>8650</v>
      </c>
      <c r="B7876" s="332">
        <v>125.43713</v>
      </c>
      <c r="C7876" t="s">
        <v>15212</v>
      </c>
    </row>
    <row r="7877" spans="1:3">
      <c r="A7877" s="345" t="s">
        <v>4584</v>
      </c>
      <c r="B7877" s="332">
        <v>80.004300000000001</v>
      </c>
      <c r="C7877" t="s">
        <v>15213</v>
      </c>
    </row>
    <row r="7878" spans="1:3">
      <c r="A7878" s="345" t="s">
        <v>4585</v>
      </c>
      <c r="B7878" s="332">
        <v>64.886570000000006</v>
      </c>
      <c r="C7878" t="s">
        <v>15214</v>
      </c>
    </row>
    <row r="7879" spans="1:3">
      <c r="A7879" s="345" t="s">
        <v>4586</v>
      </c>
      <c r="B7879" s="332">
        <v>119.99388</v>
      </c>
      <c r="C7879" t="s">
        <v>15215</v>
      </c>
    </row>
    <row r="7880" spans="1:3">
      <c r="A7880" s="345" t="s">
        <v>4587</v>
      </c>
      <c r="B7880" s="332">
        <v>240.03584000000001</v>
      </c>
      <c r="C7880" t="s">
        <v>15216</v>
      </c>
    </row>
    <row r="7881" spans="1:3">
      <c r="A7881" s="345" t="s">
        <v>4588</v>
      </c>
      <c r="B7881" s="332">
        <v>194.65967000000001</v>
      </c>
      <c r="C7881" t="s">
        <v>15217</v>
      </c>
    </row>
    <row r="7882" spans="1:3">
      <c r="A7882" s="345" t="s">
        <v>4589</v>
      </c>
      <c r="B7882" s="332">
        <v>73.220979999999997</v>
      </c>
      <c r="C7882" t="s">
        <v>15218</v>
      </c>
    </row>
    <row r="7883" spans="1:3">
      <c r="A7883" s="345" t="s">
        <v>4590</v>
      </c>
      <c r="B7883" s="332">
        <v>55.849420000000002</v>
      </c>
      <c r="C7883" t="s">
        <v>15219</v>
      </c>
    </row>
    <row r="7884" spans="1:3">
      <c r="A7884" s="345" t="s">
        <v>4591</v>
      </c>
      <c r="B7884" s="332">
        <v>109.83177000000001</v>
      </c>
      <c r="C7884" t="s">
        <v>15220</v>
      </c>
    </row>
    <row r="7885" spans="1:3">
      <c r="A7885" s="345" t="s">
        <v>4592</v>
      </c>
      <c r="B7885" s="332">
        <v>83.774140000000003</v>
      </c>
      <c r="C7885" t="s">
        <v>15221</v>
      </c>
    </row>
    <row r="7886" spans="1:3">
      <c r="A7886" s="345" t="s">
        <v>4593</v>
      </c>
      <c r="B7886" s="332">
        <v>219.66325000000001</v>
      </c>
      <c r="C7886" t="s">
        <v>15222</v>
      </c>
    </row>
    <row r="7887" spans="1:3">
      <c r="A7887" s="345" t="s">
        <v>4594</v>
      </c>
      <c r="B7887" s="332">
        <v>167.54796999999999</v>
      </c>
      <c r="C7887" t="s">
        <v>15223</v>
      </c>
    </row>
    <row r="7888" spans="1:3">
      <c r="A7888" s="345" t="s">
        <v>8651</v>
      </c>
      <c r="B7888" s="332">
        <v>40.311669999999999</v>
      </c>
      <c r="C7888" t="s">
        <v>15224</v>
      </c>
    </row>
    <row r="7889" spans="1:3">
      <c r="A7889" s="345" t="s">
        <v>8652</v>
      </c>
      <c r="B7889" s="332">
        <v>475.67750999999998</v>
      </c>
      <c r="C7889" t="s">
        <v>15225</v>
      </c>
    </row>
    <row r="7890" spans="1:3">
      <c r="A7890" s="345" t="s">
        <v>8653</v>
      </c>
      <c r="B7890" s="332">
        <v>516.83573999999999</v>
      </c>
      <c r="C7890" t="s">
        <v>15226</v>
      </c>
    </row>
    <row r="7891" spans="1:3">
      <c r="A7891" s="345" t="s">
        <v>8654</v>
      </c>
      <c r="B7891" s="332">
        <v>475.67750999999998</v>
      </c>
      <c r="C7891" t="s">
        <v>15227</v>
      </c>
    </row>
    <row r="7892" spans="1:3">
      <c r="A7892" s="345" t="s">
        <v>8655</v>
      </c>
      <c r="B7892" s="332">
        <v>516.83573999999999</v>
      </c>
      <c r="C7892" t="s">
        <v>15228</v>
      </c>
    </row>
    <row r="7893" spans="1:3">
      <c r="A7893" s="345" t="s">
        <v>8656</v>
      </c>
      <c r="B7893" s="332">
        <v>305.77901000000003</v>
      </c>
      <c r="C7893" t="s">
        <v>15229</v>
      </c>
    </row>
    <row r="7894" spans="1:3">
      <c r="A7894" s="345" t="s">
        <v>8657</v>
      </c>
      <c r="B7894" s="332">
        <v>305.77901000000003</v>
      </c>
      <c r="C7894" t="s">
        <v>15230</v>
      </c>
    </row>
    <row r="7895" spans="1:3">
      <c r="A7895" s="345" t="s">
        <v>8658</v>
      </c>
      <c r="B7895" s="332">
        <v>18.460809999999999</v>
      </c>
      <c r="C7895" t="s">
        <v>15231</v>
      </c>
    </row>
    <row r="7896" spans="1:3">
      <c r="A7896" s="345" t="s">
        <v>8659</v>
      </c>
      <c r="B7896" s="332">
        <v>18.460809999999999</v>
      </c>
      <c r="C7896" t="s">
        <v>15232</v>
      </c>
    </row>
    <row r="7897" spans="1:3">
      <c r="A7897" s="345" t="s">
        <v>8660</v>
      </c>
      <c r="B7897" s="332">
        <v>23.452860000000001</v>
      </c>
      <c r="C7897" t="s">
        <v>15233</v>
      </c>
    </row>
    <row r="7898" spans="1:3">
      <c r="A7898" s="345" t="s">
        <v>8661</v>
      </c>
      <c r="B7898" s="332">
        <v>375.24581000000001</v>
      </c>
      <c r="C7898" t="s">
        <v>15234</v>
      </c>
    </row>
    <row r="7899" spans="1:3">
      <c r="A7899" s="345" t="s">
        <v>8662</v>
      </c>
      <c r="B7899" s="332">
        <v>484.61333999999999</v>
      </c>
      <c r="C7899" t="s">
        <v>15235</v>
      </c>
    </row>
    <row r="7900" spans="1:3">
      <c r="A7900" s="345" t="s">
        <v>8663</v>
      </c>
      <c r="B7900" s="332">
        <v>416.9563</v>
      </c>
      <c r="C7900" t="s">
        <v>15236</v>
      </c>
    </row>
    <row r="7901" spans="1:3">
      <c r="A7901" s="345" t="s">
        <v>8664</v>
      </c>
      <c r="B7901" s="332">
        <v>436.16388000000001</v>
      </c>
      <c r="C7901" t="s">
        <v>15237</v>
      </c>
    </row>
    <row r="7902" spans="1:3">
      <c r="A7902" s="345" t="s">
        <v>8665</v>
      </c>
      <c r="B7902" s="332">
        <v>147.92858000000001</v>
      </c>
      <c r="C7902" t="s">
        <v>15238</v>
      </c>
    </row>
    <row r="7903" spans="1:3">
      <c r="A7903" s="345" t="s">
        <v>8666</v>
      </c>
      <c r="B7903" s="332">
        <v>186.52449999999999</v>
      </c>
      <c r="C7903" t="s">
        <v>15239</v>
      </c>
    </row>
    <row r="7904" spans="1:3">
      <c r="A7904" s="345" t="s">
        <v>4595</v>
      </c>
      <c r="B7904" s="332">
        <v>5.7022399999999998</v>
      </c>
      <c r="C7904" t="s">
        <v>15240</v>
      </c>
    </row>
    <row r="7905" spans="1:3">
      <c r="A7905" s="345" t="s">
        <v>4596</v>
      </c>
      <c r="B7905" s="332">
        <v>8.4662100000000002</v>
      </c>
      <c r="C7905" t="s">
        <v>15241</v>
      </c>
    </row>
    <row r="7906" spans="1:3">
      <c r="A7906" s="345" t="s">
        <v>4597</v>
      </c>
      <c r="B7906" s="332">
        <v>11.175330000000001</v>
      </c>
      <c r="C7906" t="s">
        <v>15242</v>
      </c>
    </row>
    <row r="7907" spans="1:3">
      <c r="A7907" s="345" t="s">
        <v>20357</v>
      </c>
      <c r="B7907" s="332">
        <v>0</v>
      </c>
      <c r="C7907" t="s">
        <v>20358</v>
      </c>
    </row>
    <row r="7908" spans="1:3">
      <c r="A7908" s="345" t="s">
        <v>20359</v>
      </c>
      <c r="B7908" s="332">
        <v>0</v>
      </c>
      <c r="C7908" t="s">
        <v>20360</v>
      </c>
    </row>
    <row r="7909" spans="1:3">
      <c r="A7909" s="345" t="s">
        <v>20361</v>
      </c>
      <c r="B7909" s="332">
        <v>177.22814</v>
      </c>
      <c r="C7909" t="s">
        <v>20362</v>
      </c>
    </row>
    <row r="7910" spans="1:3">
      <c r="A7910" s="345" t="s">
        <v>20363</v>
      </c>
      <c r="B7910" s="332">
        <v>145.9751</v>
      </c>
      <c r="C7910" t="s">
        <v>20364</v>
      </c>
    </row>
    <row r="7911" spans="1:3">
      <c r="A7911" s="345" t="s">
        <v>4598</v>
      </c>
      <c r="B7911" s="332">
        <v>138.99324999999999</v>
      </c>
      <c r="C7911" t="s">
        <v>15243</v>
      </c>
    </row>
    <row r="7912" spans="1:3">
      <c r="A7912" s="345" t="s">
        <v>4599</v>
      </c>
      <c r="B7912" s="332">
        <v>36.729080000000003</v>
      </c>
      <c r="C7912" t="s">
        <v>20365</v>
      </c>
    </row>
    <row r="7913" spans="1:3">
      <c r="A7913" s="345" t="s">
        <v>4600</v>
      </c>
      <c r="B7913" s="332">
        <v>4.51736</v>
      </c>
      <c r="C7913" t="s">
        <v>20366</v>
      </c>
    </row>
    <row r="7914" spans="1:3">
      <c r="A7914" s="345" t="s">
        <v>4601</v>
      </c>
      <c r="B7914" s="332">
        <v>8.8876000000000008</v>
      </c>
      <c r="C7914" t="s">
        <v>20367</v>
      </c>
    </row>
    <row r="7915" spans="1:3">
      <c r="A7915" s="345" t="s">
        <v>4602</v>
      </c>
      <c r="B7915" s="332">
        <v>15.16682</v>
      </c>
      <c r="C7915" t="s">
        <v>15244</v>
      </c>
    </row>
    <row r="7916" spans="1:3">
      <c r="A7916" s="345" t="s">
        <v>4603</v>
      </c>
      <c r="B7916" s="332">
        <v>86.519069999999999</v>
      </c>
      <c r="C7916" t="s">
        <v>15245</v>
      </c>
    </row>
    <row r="7917" spans="1:3">
      <c r="A7917" s="345" t="s">
        <v>4604</v>
      </c>
      <c r="B7917" s="332">
        <v>86.519069999999999</v>
      </c>
      <c r="C7917" t="s">
        <v>15246</v>
      </c>
    </row>
    <row r="7918" spans="1:3">
      <c r="A7918" s="345" t="s">
        <v>4605</v>
      </c>
      <c r="B7918" s="332">
        <v>59.968000000000004</v>
      </c>
      <c r="C7918" t="s">
        <v>15247</v>
      </c>
    </row>
    <row r="7919" spans="1:3">
      <c r="A7919" s="345" t="s">
        <v>20368</v>
      </c>
      <c r="B7919" s="332">
        <v>154.46901</v>
      </c>
      <c r="C7919" t="s">
        <v>20369</v>
      </c>
    </row>
    <row r="7920" spans="1:3">
      <c r="A7920" s="345" t="s">
        <v>4606</v>
      </c>
      <c r="B7920" s="332">
        <v>215.45455999999999</v>
      </c>
      <c r="C7920" t="s">
        <v>15248</v>
      </c>
    </row>
    <row r="7921" spans="1:3">
      <c r="A7921" s="345" t="s">
        <v>4607</v>
      </c>
      <c r="B7921" s="332">
        <v>369.35082999999997</v>
      </c>
      <c r="C7921" t="s">
        <v>15249</v>
      </c>
    </row>
    <row r="7922" spans="1:3">
      <c r="A7922" s="345" t="s">
        <v>20370</v>
      </c>
      <c r="B7922" s="332">
        <v>80.405820000000006</v>
      </c>
      <c r="C7922" t="s">
        <v>20371</v>
      </c>
    </row>
    <row r="7923" spans="1:3">
      <c r="A7923" s="345" t="s">
        <v>4608</v>
      </c>
      <c r="B7923" s="332">
        <v>95.161109999999994</v>
      </c>
      <c r="C7923" t="s">
        <v>15250</v>
      </c>
    </row>
    <row r="7924" spans="1:3">
      <c r="A7924" s="345" t="s">
        <v>4609</v>
      </c>
      <c r="B7924" s="332">
        <v>187.27797000000001</v>
      </c>
      <c r="C7924" t="s">
        <v>15251</v>
      </c>
    </row>
    <row r="7925" spans="1:3">
      <c r="A7925" s="345" t="s">
        <v>4610</v>
      </c>
      <c r="B7925" s="332">
        <v>34.658430000000003</v>
      </c>
      <c r="C7925" t="s">
        <v>15252</v>
      </c>
    </row>
    <row r="7926" spans="1:3">
      <c r="A7926" s="345" t="s">
        <v>4611</v>
      </c>
      <c r="B7926" s="332">
        <v>48.521740000000001</v>
      </c>
      <c r="C7926" t="s">
        <v>15253</v>
      </c>
    </row>
    <row r="7927" spans="1:3">
      <c r="A7927" s="345" t="s">
        <v>4612</v>
      </c>
      <c r="B7927" s="332">
        <v>83.180179999999993</v>
      </c>
      <c r="C7927" t="s">
        <v>15254</v>
      </c>
    </row>
    <row r="7928" spans="1:3">
      <c r="A7928" s="345" t="s">
        <v>20372</v>
      </c>
      <c r="B7928" s="332">
        <v>46.565660000000001</v>
      </c>
      <c r="C7928" t="s">
        <v>20373</v>
      </c>
    </row>
    <row r="7929" spans="1:3">
      <c r="A7929" s="345" t="s">
        <v>4613</v>
      </c>
      <c r="B7929" s="332">
        <v>65.192030000000003</v>
      </c>
      <c r="C7929" t="s">
        <v>15255</v>
      </c>
    </row>
    <row r="7930" spans="1:3">
      <c r="A7930" s="345" t="s">
        <v>4614</v>
      </c>
      <c r="B7930" s="332">
        <v>111.75796</v>
      </c>
      <c r="C7930" t="s">
        <v>15256</v>
      </c>
    </row>
    <row r="7931" spans="1:3">
      <c r="A7931" s="345" t="s">
        <v>4615</v>
      </c>
      <c r="B7931" s="332">
        <v>26.88944</v>
      </c>
      <c r="C7931" t="s">
        <v>15257</v>
      </c>
    </row>
    <row r="7932" spans="1:3">
      <c r="A7932" s="345" t="s">
        <v>4616</v>
      </c>
      <c r="B7932" s="332">
        <v>32.267310000000002</v>
      </c>
      <c r="C7932" t="s">
        <v>15258</v>
      </c>
    </row>
    <row r="7933" spans="1:3">
      <c r="A7933" s="345" t="s">
        <v>4617</v>
      </c>
      <c r="B7933" s="332">
        <v>64.534930000000003</v>
      </c>
      <c r="C7933" t="s">
        <v>15259</v>
      </c>
    </row>
    <row r="7934" spans="1:3">
      <c r="A7934" s="345" t="s">
        <v>20374</v>
      </c>
      <c r="B7934" s="332">
        <v>101.39713999999999</v>
      </c>
      <c r="C7934" t="s">
        <v>20375</v>
      </c>
    </row>
    <row r="7935" spans="1:3">
      <c r="A7935" s="345" t="s">
        <v>4618</v>
      </c>
      <c r="B7935" s="332">
        <v>144.79527999999999</v>
      </c>
      <c r="C7935" t="s">
        <v>20376</v>
      </c>
    </row>
    <row r="7936" spans="1:3">
      <c r="A7936" s="345" t="s">
        <v>4619</v>
      </c>
      <c r="B7936" s="332">
        <v>248.22035</v>
      </c>
      <c r="C7936" t="s">
        <v>15260</v>
      </c>
    </row>
    <row r="7937" spans="1:3">
      <c r="A7937" s="345" t="s">
        <v>4620</v>
      </c>
      <c r="B7937" s="332">
        <v>44.634500000000003</v>
      </c>
      <c r="C7937" t="s">
        <v>15261</v>
      </c>
    </row>
    <row r="7938" spans="1:3">
      <c r="A7938" s="345" t="s">
        <v>4621</v>
      </c>
      <c r="B7938" s="332">
        <v>29.011600000000001</v>
      </c>
      <c r="C7938" t="s">
        <v>15262</v>
      </c>
    </row>
    <row r="7939" spans="1:3">
      <c r="A7939" s="345" t="s">
        <v>4622</v>
      </c>
      <c r="B7939" s="332">
        <v>40.616019999999999</v>
      </c>
      <c r="C7939" t="s">
        <v>15263</v>
      </c>
    </row>
    <row r="7940" spans="1:3">
      <c r="A7940" s="345" t="s">
        <v>4623</v>
      </c>
      <c r="B7940" s="332">
        <v>69.627629999999996</v>
      </c>
      <c r="C7940" t="s">
        <v>15264</v>
      </c>
    </row>
    <row r="7941" spans="1:3">
      <c r="A7941" s="345" t="s">
        <v>4624</v>
      </c>
      <c r="B7941" s="332">
        <v>193.21908999999999</v>
      </c>
      <c r="C7941" t="s">
        <v>15265</v>
      </c>
    </row>
    <row r="7942" spans="1:3">
      <c r="A7942" s="345" t="s">
        <v>4625</v>
      </c>
      <c r="B7942" s="332">
        <v>263.91874999999999</v>
      </c>
      <c r="C7942" t="s">
        <v>15266</v>
      </c>
    </row>
    <row r="7943" spans="1:3">
      <c r="A7943" s="345" t="s">
        <v>4626</v>
      </c>
      <c r="B7943" s="332">
        <v>441.63004999999998</v>
      </c>
      <c r="C7943" t="s">
        <v>15267</v>
      </c>
    </row>
    <row r="7944" spans="1:3">
      <c r="A7944" s="345" t="s">
        <v>4627</v>
      </c>
      <c r="B7944" s="332">
        <v>68.302379999999999</v>
      </c>
      <c r="C7944" t="s">
        <v>15268</v>
      </c>
    </row>
    <row r="7945" spans="1:3">
      <c r="A7945" s="345" t="s">
        <v>4628</v>
      </c>
      <c r="B7945" s="332">
        <v>52.921689999999998</v>
      </c>
      <c r="C7945" t="s">
        <v>20377</v>
      </c>
    </row>
    <row r="7946" spans="1:3">
      <c r="A7946" s="345" t="s">
        <v>4629</v>
      </c>
      <c r="B7946" s="332">
        <v>52.921689999999998</v>
      </c>
      <c r="C7946" t="s">
        <v>20378</v>
      </c>
    </row>
    <row r="7947" spans="1:3">
      <c r="A7947" s="345" t="s">
        <v>4630</v>
      </c>
      <c r="B7947" s="332">
        <v>67.364059999999995</v>
      </c>
      <c r="C7947" t="s">
        <v>15269</v>
      </c>
    </row>
    <row r="7948" spans="1:3">
      <c r="A7948" s="345" t="s">
        <v>4631</v>
      </c>
      <c r="B7948" s="332">
        <v>82.09169</v>
      </c>
      <c r="C7948" t="s">
        <v>15270</v>
      </c>
    </row>
    <row r="7949" spans="1:3">
      <c r="A7949" s="345" t="s">
        <v>4632</v>
      </c>
      <c r="B7949" s="332">
        <v>128.15806000000001</v>
      </c>
      <c r="C7949" t="s">
        <v>15271</v>
      </c>
    </row>
    <row r="7950" spans="1:3">
      <c r="A7950" s="345" t="s">
        <v>20379</v>
      </c>
      <c r="B7950" s="332">
        <v>24.38776</v>
      </c>
      <c r="C7950" t="s">
        <v>20380</v>
      </c>
    </row>
    <row r="7951" spans="1:3">
      <c r="A7951" s="345" t="s">
        <v>17829</v>
      </c>
      <c r="B7951" s="332">
        <v>372.13686999999999</v>
      </c>
      <c r="C7951" t="s">
        <v>17830</v>
      </c>
    </row>
    <row r="7952" spans="1:3">
      <c r="A7952" s="345" t="s">
        <v>4633</v>
      </c>
      <c r="B7952" s="332">
        <v>86.257350000000002</v>
      </c>
      <c r="C7952" t="s">
        <v>15272</v>
      </c>
    </row>
    <row r="7953" spans="1:3">
      <c r="A7953" s="345" t="s">
        <v>8275</v>
      </c>
      <c r="B7953" s="332">
        <v>119.79013999999999</v>
      </c>
      <c r="C7953" t="s">
        <v>15273</v>
      </c>
    </row>
    <row r="7954" spans="1:3">
      <c r="A7954" s="345" t="s">
        <v>4634</v>
      </c>
      <c r="B7954" s="332">
        <v>207.0172</v>
      </c>
      <c r="C7954" t="s">
        <v>15274</v>
      </c>
    </row>
    <row r="7955" spans="1:3">
      <c r="A7955" s="345" t="s">
        <v>4635</v>
      </c>
      <c r="B7955" s="332">
        <v>88.344149999999999</v>
      </c>
      <c r="C7955" t="s">
        <v>15275</v>
      </c>
    </row>
    <row r="7956" spans="1:3">
      <c r="A7956" s="345" t="s">
        <v>4636</v>
      </c>
      <c r="B7956" s="332">
        <v>122.93709</v>
      </c>
      <c r="C7956" t="s">
        <v>15276</v>
      </c>
    </row>
    <row r="7957" spans="1:3">
      <c r="A7957" s="345" t="s">
        <v>4637</v>
      </c>
      <c r="B7957" s="332">
        <v>207.11556999999999</v>
      </c>
      <c r="C7957" t="s">
        <v>15277</v>
      </c>
    </row>
    <row r="7958" spans="1:3">
      <c r="A7958" s="345" t="s">
        <v>4638</v>
      </c>
      <c r="B7958" s="332">
        <v>30.034590000000001</v>
      </c>
      <c r="C7958" t="s">
        <v>20381</v>
      </c>
    </row>
    <row r="7959" spans="1:3">
      <c r="A7959" s="345" t="s">
        <v>4639</v>
      </c>
      <c r="B7959" s="332">
        <v>18.781739999999999</v>
      </c>
      <c r="C7959" t="s">
        <v>15278</v>
      </c>
    </row>
    <row r="7960" spans="1:3">
      <c r="A7960" s="345" t="s">
        <v>8276</v>
      </c>
      <c r="B7960" s="332">
        <v>26.093959999999999</v>
      </c>
      <c r="C7960" t="s">
        <v>15279</v>
      </c>
    </row>
    <row r="7961" spans="1:3">
      <c r="A7961" s="345" t="s">
        <v>4640</v>
      </c>
      <c r="B7961" s="332">
        <v>45.076270000000001</v>
      </c>
      <c r="C7961" t="s">
        <v>15280</v>
      </c>
    </row>
    <row r="7962" spans="1:3">
      <c r="A7962" s="345" t="s">
        <v>4641</v>
      </c>
      <c r="B7962" s="332">
        <v>118.01015</v>
      </c>
      <c r="C7962" t="s">
        <v>15281</v>
      </c>
    </row>
    <row r="7963" spans="1:3">
      <c r="A7963" s="345" t="s">
        <v>4642</v>
      </c>
      <c r="B7963" s="332">
        <v>52.08972</v>
      </c>
      <c r="C7963" t="s">
        <v>15282</v>
      </c>
    </row>
    <row r="7964" spans="1:3">
      <c r="A7964" s="345" t="s">
        <v>4643</v>
      </c>
      <c r="B7964" s="332">
        <v>165.21431999999999</v>
      </c>
      <c r="C7964" t="s">
        <v>15283</v>
      </c>
    </row>
    <row r="7965" spans="1:3">
      <c r="A7965" s="345" t="s">
        <v>4644</v>
      </c>
      <c r="B7965" s="332">
        <v>72.92568</v>
      </c>
      <c r="C7965" t="s">
        <v>15284</v>
      </c>
    </row>
    <row r="7966" spans="1:3">
      <c r="A7966" s="345" t="s">
        <v>4645</v>
      </c>
      <c r="B7966" s="332">
        <v>283.22474999999997</v>
      </c>
      <c r="C7966" t="s">
        <v>20382</v>
      </c>
    </row>
    <row r="7967" spans="1:3">
      <c r="A7967" s="345" t="s">
        <v>4646</v>
      </c>
      <c r="B7967" s="332">
        <v>122.65864999999999</v>
      </c>
      <c r="C7967" t="s">
        <v>15285</v>
      </c>
    </row>
    <row r="7968" spans="1:3">
      <c r="A7968" s="345" t="s">
        <v>20383</v>
      </c>
      <c r="B7968" s="332">
        <v>2636.48153</v>
      </c>
      <c r="C7968" t="s">
        <v>20384</v>
      </c>
    </row>
    <row r="7969" spans="1:3">
      <c r="A7969" s="345" t="s">
        <v>4647</v>
      </c>
      <c r="B7969" s="332">
        <v>3240.3661400000001</v>
      </c>
      <c r="C7969" t="s">
        <v>15286</v>
      </c>
    </row>
    <row r="7970" spans="1:3">
      <c r="A7970" s="345" t="s">
        <v>4648</v>
      </c>
      <c r="B7970" s="332">
        <v>3411.7755699999998</v>
      </c>
      <c r="C7970" t="s">
        <v>15287</v>
      </c>
    </row>
    <row r="7971" spans="1:3">
      <c r="A7971" s="345" t="s">
        <v>4649</v>
      </c>
      <c r="B7971" s="332">
        <v>3565.8615300000001</v>
      </c>
      <c r="C7971" t="s">
        <v>15288</v>
      </c>
    </row>
    <row r="7972" spans="1:3">
      <c r="A7972" s="345" t="s">
        <v>4650</v>
      </c>
      <c r="B7972" s="332">
        <v>3026.1045600000002</v>
      </c>
      <c r="C7972" t="s">
        <v>15289</v>
      </c>
    </row>
    <row r="7973" spans="1:3">
      <c r="A7973" s="345" t="s">
        <v>17390</v>
      </c>
      <c r="B7973" s="332">
        <v>1970.17596</v>
      </c>
      <c r="C7973" t="s">
        <v>17391</v>
      </c>
    </row>
    <row r="7974" spans="1:3">
      <c r="A7974" s="345" t="s">
        <v>9211</v>
      </c>
      <c r="B7974" s="332">
        <v>2319.2884300000001</v>
      </c>
      <c r="C7974" t="s">
        <v>15290</v>
      </c>
    </row>
    <row r="7975" spans="1:3">
      <c r="A7975" s="345" t="s">
        <v>9212</v>
      </c>
      <c r="B7975" s="332">
        <v>756.05224999999996</v>
      </c>
      <c r="C7975" t="s">
        <v>15291</v>
      </c>
    </row>
    <row r="7976" spans="1:3">
      <c r="A7976" s="345" t="s">
        <v>9563</v>
      </c>
      <c r="B7976" s="332">
        <v>1585.80862</v>
      </c>
      <c r="C7976" t="s">
        <v>15292</v>
      </c>
    </row>
    <row r="7977" spans="1:3">
      <c r="A7977" s="345" t="s">
        <v>4651</v>
      </c>
      <c r="B7977" s="332">
        <v>121.01994999999999</v>
      </c>
      <c r="C7977" t="s">
        <v>15293</v>
      </c>
    </row>
    <row r="7978" spans="1:3">
      <c r="A7978" s="345" t="s">
        <v>4652</v>
      </c>
      <c r="B7978" s="332">
        <v>159.84312</v>
      </c>
      <c r="C7978" t="s">
        <v>15294</v>
      </c>
    </row>
    <row r="7979" spans="1:3">
      <c r="A7979" s="345" t="s">
        <v>4653</v>
      </c>
      <c r="B7979" s="332">
        <v>58.013309999999997</v>
      </c>
      <c r="C7979" t="s">
        <v>15295</v>
      </c>
    </row>
    <row r="7980" spans="1:3">
      <c r="A7980" s="345" t="s">
        <v>4654</v>
      </c>
      <c r="B7980" s="332">
        <v>597.28791999999999</v>
      </c>
      <c r="C7980" t="s">
        <v>15296</v>
      </c>
    </row>
    <row r="7981" spans="1:3">
      <c r="A7981" s="345" t="s">
        <v>4655</v>
      </c>
      <c r="B7981" s="332">
        <v>775.14856999999995</v>
      </c>
      <c r="C7981" t="s">
        <v>15297</v>
      </c>
    </row>
    <row r="7982" spans="1:3">
      <c r="A7982" s="345" t="s">
        <v>4656</v>
      </c>
      <c r="B7982" s="332">
        <v>163.75063</v>
      </c>
      <c r="C7982" t="s">
        <v>15298</v>
      </c>
    </row>
    <row r="7983" spans="1:3">
      <c r="A7983" s="345" t="s">
        <v>4657</v>
      </c>
      <c r="B7983" s="332">
        <v>402.99448000000001</v>
      </c>
      <c r="C7983" t="s">
        <v>15299</v>
      </c>
    </row>
    <row r="7984" spans="1:3">
      <c r="A7984" s="345" t="s">
        <v>4658</v>
      </c>
      <c r="B7984" s="332">
        <v>171.04447999999999</v>
      </c>
      <c r="C7984" t="s">
        <v>20385</v>
      </c>
    </row>
    <row r="7985" spans="1:3">
      <c r="A7985" s="345" t="s">
        <v>4659</v>
      </c>
      <c r="B7985" s="332">
        <v>47.411140000000003</v>
      </c>
      <c r="C7985" t="s">
        <v>15300</v>
      </c>
    </row>
    <row r="7986" spans="1:3">
      <c r="A7986" s="345" t="s">
        <v>9213</v>
      </c>
      <c r="B7986" s="332">
        <v>179.00792999999999</v>
      </c>
      <c r="C7986" t="s">
        <v>15301</v>
      </c>
    </row>
    <row r="7987" spans="1:3">
      <c r="A7987" s="345" t="s">
        <v>9214</v>
      </c>
      <c r="B7987" s="332">
        <v>588.94775000000004</v>
      </c>
      <c r="C7987" t="s">
        <v>15302</v>
      </c>
    </row>
    <row r="7988" spans="1:3">
      <c r="A7988" s="345" t="s">
        <v>4660</v>
      </c>
      <c r="B7988" s="332">
        <v>464.36765000000003</v>
      </c>
      <c r="C7988" t="s">
        <v>15303</v>
      </c>
    </row>
    <row r="7989" spans="1:3">
      <c r="A7989" s="345" t="s">
        <v>4661</v>
      </c>
      <c r="B7989" s="332">
        <v>534.36300000000006</v>
      </c>
      <c r="C7989" t="s">
        <v>15304</v>
      </c>
    </row>
    <row r="7990" spans="1:3">
      <c r="A7990" s="345" t="s">
        <v>4662</v>
      </c>
      <c r="B7990" s="332">
        <v>93.898979999999995</v>
      </c>
      <c r="C7990" t="s">
        <v>20386</v>
      </c>
    </row>
    <row r="7991" spans="1:3">
      <c r="A7991" s="345" t="s">
        <v>6976</v>
      </c>
      <c r="B7991" s="332">
        <v>55.841340000000002</v>
      </c>
      <c r="C7991" t="s">
        <v>20387</v>
      </c>
    </row>
    <row r="7992" spans="1:3">
      <c r="A7992" s="345" t="s">
        <v>7828</v>
      </c>
      <c r="B7992" s="332">
        <v>75.370840000000001</v>
      </c>
      <c r="C7992" t="s">
        <v>15305</v>
      </c>
    </row>
    <row r="7993" spans="1:3">
      <c r="A7993" s="345" t="s">
        <v>4663</v>
      </c>
      <c r="B7993" s="332">
        <v>13.51802</v>
      </c>
      <c r="C7993" t="s">
        <v>20388</v>
      </c>
    </row>
    <row r="7994" spans="1:3">
      <c r="A7994" s="345" t="s">
        <v>6977</v>
      </c>
      <c r="B7994" s="332">
        <v>51.52411</v>
      </c>
      <c r="C7994" t="s">
        <v>20389</v>
      </c>
    </row>
    <row r="7995" spans="1:3">
      <c r="A7995" s="345" t="s">
        <v>7255</v>
      </c>
      <c r="B7995" s="332">
        <v>45.556060000000002</v>
      </c>
      <c r="C7995" t="s">
        <v>20390</v>
      </c>
    </row>
    <row r="7996" spans="1:3">
      <c r="A7996" s="345" t="s">
        <v>7256</v>
      </c>
      <c r="B7996" s="332">
        <v>64.06156</v>
      </c>
      <c r="C7996" t="s">
        <v>20391</v>
      </c>
    </row>
    <row r="7997" spans="1:3">
      <c r="A7997" s="345" t="s">
        <v>4664</v>
      </c>
      <c r="B7997" s="332">
        <v>109.44937</v>
      </c>
      <c r="C7997" t="s">
        <v>20392</v>
      </c>
    </row>
    <row r="7998" spans="1:3">
      <c r="A7998" s="345" t="s">
        <v>7257</v>
      </c>
      <c r="B7998" s="332">
        <v>46.132710000000003</v>
      </c>
      <c r="C7998" t="s">
        <v>15306</v>
      </c>
    </row>
    <row r="7999" spans="1:3">
      <c r="A7999" s="345" t="s">
        <v>7258</v>
      </c>
      <c r="B7999" s="332">
        <v>64.74306</v>
      </c>
      <c r="C7999" t="s">
        <v>15307</v>
      </c>
    </row>
    <row r="8000" spans="1:3">
      <c r="A8000" s="345" t="s">
        <v>10038</v>
      </c>
      <c r="B8000" s="332">
        <v>223.07329999999999</v>
      </c>
      <c r="C8000" t="s">
        <v>15308</v>
      </c>
    </row>
    <row r="8001" spans="1:3">
      <c r="A8001" s="345" t="s">
        <v>10039</v>
      </c>
      <c r="B8001" s="332">
        <v>121.28505</v>
      </c>
      <c r="C8001" t="s">
        <v>15309</v>
      </c>
    </row>
    <row r="8002" spans="1:3">
      <c r="A8002" s="345" t="s">
        <v>7259</v>
      </c>
      <c r="B8002" s="332">
        <v>28.267579999999999</v>
      </c>
      <c r="C8002" t="s">
        <v>15310</v>
      </c>
    </row>
    <row r="8003" spans="1:3">
      <c r="A8003" s="345" t="s">
        <v>7260</v>
      </c>
      <c r="B8003" s="332">
        <v>39.548929999999999</v>
      </c>
      <c r="C8003" t="s">
        <v>15311</v>
      </c>
    </row>
    <row r="8004" spans="1:3">
      <c r="A8004" s="345" t="s">
        <v>10040</v>
      </c>
      <c r="B8004" s="332">
        <v>1389.9615799999999</v>
      </c>
      <c r="C8004" t="s">
        <v>15312</v>
      </c>
    </row>
    <row r="8005" spans="1:3">
      <c r="A8005" s="345" t="s">
        <v>10041</v>
      </c>
      <c r="B8005" s="332">
        <v>701.24487999999997</v>
      </c>
      <c r="C8005" t="s">
        <v>15313</v>
      </c>
    </row>
    <row r="8006" spans="1:3">
      <c r="A8006" s="345" t="s">
        <v>7261</v>
      </c>
      <c r="B8006" s="332">
        <v>351.14515</v>
      </c>
      <c r="C8006" t="s">
        <v>15314</v>
      </c>
    </row>
    <row r="8007" spans="1:3">
      <c r="A8007" s="345" t="s">
        <v>7262</v>
      </c>
      <c r="B8007" s="332">
        <v>202.34457</v>
      </c>
      <c r="C8007" t="s">
        <v>15315</v>
      </c>
    </row>
    <row r="8008" spans="1:3">
      <c r="A8008" s="345" t="s">
        <v>7263</v>
      </c>
      <c r="B8008" s="332">
        <v>491.74817000000002</v>
      </c>
      <c r="C8008" t="s">
        <v>15316</v>
      </c>
    </row>
    <row r="8009" spans="1:3">
      <c r="A8009" s="345" t="s">
        <v>7264</v>
      </c>
      <c r="B8009" s="332">
        <v>283.16419000000002</v>
      </c>
      <c r="C8009" t="s">
        <v>15317</v>
      </c>
    </row>
    <row r="8010" spans="1:3">
      <c r="A8010" s="345" t="s">
        <v>4665</v>
      </c>
      <c r="B8010" s="332">
        <v>853.66815999999994</v>
      </c>
      <c r="C8010" t="s">
        <v>15318</v>
      </c>
    </row>
    <row r="8011" spans="1:3">
      <c r="A8011" s="345" t="s">
        <v>6978</v>
      </c>
      <c r="B8011" s="332">
        <v>480.90886</v>
      </c>
      <c r="C8011" t="s">
        <v>15319</v>
      </c>
    </row>
    <row r="8012" spans="1:3">
      <c r="A8012" s="345" t="s">
        <v>4666</v>
      </c>
      <c r="B8012" s="332">
        <v>86.067899999999995</v>
      </c>
      <c r="C8012" t="s">
        <v>15320</v>
      </c>
    </row>
    <row r="8013" spans="1:3">
      <c r="A8013" s="345" t="s">
        <v>20393</v>
      </c>
      <c r="B8013" s="332">
        <v>264.67362000000003</v>
      </c>
      <c r="C8013" t="s">
        <v>20394</v>
      </c>
    </row>
    <row r="8014" spans="1:3">
      <c r="A8014" s="345" t="s">
        <v>4667</v>
      </c>
      <c r="B8014" s="332">
        <v>334.66897</v>
      </c>
      <c r="C8014" t="s">
        <v>15321</v>
      </c>
    </row>
    <row r="8015" spans="1:3">
      <c r="A8015" s="345" t="s">
        <v>20395</v>
      </c>
      <c r="B8015" s="332">
        <v>439.64353</v>
      </c>
      <c r="C8015" t="s">
        <v>20396</v>
      </c>
    </row>
    <row r="8016" spans="1:3">
      <c r="A8016" s="345" t="s">
        <v>17392</v>
      </c>
      <c r="B8016" s="332">
        <v>258.23689999999999</v>
      </c>
      <c r="C8016" t="s">
        <v>17393</v>
      </c>
    </row>
    <row r="8017" spans="1:3">
      <c r="A8017" s="345" t="s">
        <v>4668</v>
      </c>
      <c r="B8017" s="332">
        <v>47.41563</v>
      </c>
      <c r="C8017" t="s">
        <v>15322</v>
      </c>
    </row>
    <row r="8018" spans="1:3">
      <c r="A8018" s="345" t="s">
        <v>4669</v>
      </c>
      <c r="B8018" s="332">
        <v>78.203280000000007</v>
      </c>
      <c r="C8018" t="s">
        <v>15323</v>
      </c>
    </row>
    <row r="8019" spans="1:3">
      <c r="A8019" s="345" t="s">
        <v>4670</v>
      </c>
      <c r="B8019" s="332">
        <v>9.3760899999999996</v>
      </c>
      <c r="C8019" t="s">
        <v>15324</v>
      </c>
    </row>
    <row r="8020" spans="1:3">
      <c r="A8020" s="345" t="s">
        <v>4671</v>
      </c>
      <c r="B8020" s="332">
        <v>55.533880000000003</v>
      </c>
      <c r="C8020" t="s">
        <v>15325</v>
      </c>
    </row>
    <row r="8021" spans="1:3">
      <c r="A8021" s="345" t="s">
        <v>4672</v>
      </c>
      <c r="B8021" s="332">
        <v>46.576120000000003</v>
      </c>
      <c r="C8021" t="s">
        <v>15326</v>
      </c>
    </row>
    <row r="8022" spans="1:3">
      <c r="A8022" s="345" t="s">
        <v>4673</v>
      </c>
      <c r="B8022" s="332">
        <v>3.78512</v>
      </c>
      <c r="C8022" t="s">
        <v>15327</v>
      </c>
    </row>
    <row r="8023" spans="1:3">
      <c r="A8023" s="345" t="s">
        <v>20397</v>
      </c>
      <c r="B8023" s="332">
        <v>172.67645999999999</v>
      </c>
      <c r="C8023" t="s">
        <v>15175</v>
      </c>
    </row>
    <row r="8024" spans="1:3">
      <c r="A8024" s="345" t="s">
        <v>8511</v>
      </c>
      <c r="B8024" s="332">
        <v>100.07170000000001</v>
      </c>
      <c r="C8024" t="s">
        <v>15328</v>
      </c>
    </row>
    <row r="8025" spans="1:3">
      <c r="A8025" s="345" t="s">
        <v>4674</v>
      </c>
      <c r="B8025" s="332">
        <v>207.26401999999999</v>
      </c>
      <c r="C8025" t="s">
        <v>15329</v>
      </c>
    </row>
    <row r="8026" spans="1:3">
      <c r="A8026" s="345" t="s">
        <v>4675</v>
      </c>
      <c r="B8026" s="332">
        <v>112.54455</v>
      </c>
      <c r="C8026" t="s">
        <v>20398</v>
      </c>
    </row>
    <row r="8027" spans="1:3">
      <c r="A8027" s="345" t="s">
        <v>4676</v>
      </c>
      <c r="B8027" s="332">
        <v>276.30860000000001</v>
      </c>
      <c r="C8027" t="s">
        <v>20399</v>
      </c>
    </row>
    <row r="8028" spans="1:3">
      <c r="A8028" s="345" t="s">
        <v>4677</v>
      </c>
      <c r="B8028" s="332">
        <v>414.52803999999998</v>
      </c>
      <c r="C8028" t="s">
        <v>15330</v>
      </c>
    </row>
    <row r="8029" spans="1:3">
      <c r="A8029" s="345" t="s">
        <v>4678</v>
      </c>
      <c r="B8029" s="332">
        <v>623.54483000000005</v>
      </c>
      <c r="C8029" t="s">
        <v>20400</v>
      </c>
    </row>
    <row r="8030" spans="1:3">
      <c r="A8030" s="345" t="s">
        <v>4679</v>
      </c>
      <c r="B8030" s="332">
        <v>588.82672000000002</v>
      </c>
      <c r="C8030" t="s">
        <v>20401</v>
      </c>
    </row>
    <row r="8031" spans="1:3">
      <c r="A8031" s="345" t="s">
        <v>4680</v>
      </c>
      <c r="B8031" s="332">
        <v>479.55387999999999</v>
      </c>
      <c r="C8031" t="s">
        <v>15331</v>
      </c>
    </row>
    <row r="8032" spans="1:3">
      <c r="A8032" s="345" t="s">
        <v>4681</v>
      </c>
      <c r="B8032" s="332">
        <v>198.33405999999999</v>
      </c>
      <c r="C8032" t="s">
        <v>20402</v>
      </c>
    </row>
    <row r="8033" spans="1:3">
      <c r="A8033" s="345" t="s">
        <v>4682</v>
      </c>
      <c r="B8033" s="332">
        <v>46.744419999999998</v>
      </c>
      <c r="C8033" t="s">
        <v>15332</v>
      </c>
    </row>
    <row r="8034" spans="1:3">
      <c r="A8034" s="345" t="s">
        <v>4683</v>
      </c>
      <c r="B8034" s="332">
        <v>26.460979999999999</v>
      </c>
      <c r="C8034" t="s">
        <v>15333</v>
      </c>
    </row>
    <row r="8035" spans="1:3">
      <c r="A8035" s="345" t="s">
        <v>4684</v>
      </c>
      <c r="B8035" s="332">
        <v>23.40954</v>
      </c>
      <c r="C8035" t="s">
        <v>15334</v>
      </c>
    </row>
    <row r="8036" spans="1:3">
      <c r="A8036" s="345" t="s">
        <v>4685</v>
      </c>
      <c r="B8036" s="332">
        <v>23.40954</v>
      </c>
      <c r="C8036" t="s">
        <v>15335</v>
      </c>
    </row>
    <row r="8037" spans="1:3">
      <c r="A8037" s="345" t="s">
        <v>20403</v>
      </c>
      <c r="B8037" s="332">
        <v>0</v>
      </c>
      <c r="C8037" t="s">
        <v>20404</v>
      </c>
    </row>
    <row r="8038" spans="1:3">
      <c r="A8038" s="345" t="s">
        <v>8512</v>
      </c>
      <c r="B8038" s="332">
        <v>70.182789999999997</v>
      </c>
      <c r="C8038" t="s">
        <v>15336</v>
      </c>
    </row>
    <row r="8039" spans="1:3">
      <c r="A8039" s="345" t="s">
        <v>9215</v>
      </c>
      <c r="B8039" s="332">
        <v>98.025310000000005</v>
      </c>
      <c r="C8039" t="s">
        <v>15337</v>
      </c>
    </row>
    <row r="8040" spans="1:3">
      <c r="A8040" s="345" t="s">
        <v>4686</v>
      </c>
      <c r="B8040" s="332">
        <v>37.552199999999999</v>
      </c>
      <c r="C8040" t="s">
        <v>15338</v>
      </c>
    </row>
    <row r="8041" spans="1:3">
      <c r="A8041" s="345" t="s">
        <v>4687</v>
      </c>
      <c r="B8041" s="332">
        <v>32.163580000000003</v>
      </c>
      <c r="C8041" t="s">
        <v>20405</v>
      </c>
    </row>
    <row r="8042" spans="1:3">
      <c r="A8042" s="345" t="s">
        <v>4688</v>
      </c>
      <c r="B8042" s="332">
        <v>46.674570000000003</v>
      </c>
      <c r="C8042" t="s">
        <v>15339</v>
      </c>
    </row>
    <row r="8043" spans="1:3">
      <c r="A8043" s="345" t="s">
        <v>4689</v>
      </c>
      <c r="B8043" s="332">
        <v>46.674570000000003</v>
      </c>
      <c r="C8043" t="s">
        <v>15340</v>
      </c>
    </row>
    <row r="8044" spans="1:3">
      <c r="A8044" s="345" t="s">
        <v>4690</v>
      </c>
      <c r="B8044" s="332">
        <v>23.40954</v>
      </c>
      <c r="C8044" t="s">
        <v>20406</v>
      </c>
    </row>
    <row r="8045" spans="1:3">
      <c r="A8045" s="345" t="s">
        <v>4691</v>
      </c>
      <c r="B8045" s="332">
        <v>23.758769999999998</v>
      </c>
      <c r="C8045" t="s">
        <v>20407</v>
      </c>
    </row>
    <row r="8046" spans="1:3">
      <c r="A8046" s="345" t="s">
        <v>8513</v>
      </c>
      <c r="B8046" s="332">
        <v>101.25342999999999</v>
      </c>
      <c r="C8046" t="s">
        <v>15341</v>
      </c>
    </row>
    <row r="8047" spans="1:3">
      <c r="A8047" s="345" t="s">
        <v>9216</v>
      </c>
      <c r="B8047" s="332">
        <v>141.74903</v>
      </c>
      <c r="C8047" t="s">
        <v>15342</v>
      </c>
    </row>
    <row r="8048" spans="1:3">
      <c r="A8048" s="345" t="s">
        <v>4692</v>
      </c>
      <c r="B8048" s="332">
        <v>44.829430000000002</v>
      </c>
      <c r="C8048" t="s">
        <v>15343</v>
      </c>
    </row>
    <row r="8049" spans="1:3">
      <c r="A8049" s="345" t="s">
        <v>4693</v>
      </c>
      <c r="B8049" s="332">
        <v>89.584670000000003</v>
      </c>
      <c r="C8049" t="s">
        <v>15344</v>
      </c>
    </row>
    <row r="8050" spans="1:3">
      <c r="A8050" s="345" t="s">
        <v>4694</v>
      </c>
      <c r="B8050" s="332">
        <v>133.73298</v>
      </c>
      <c r="C8050" t="s">
        <v>15345</v>
      </c>
    </row>
    <row r="8051" spans="1:3">
      <c r="A8051" s="345" t="s">
        <v>7265</v>
      </c>
      <c r="B8051" s="332">
        <v>56.173369999999998</v>
      </c>
      <c r="C8051" t="s">
        <v>15346</v>
      </c>
    </row>
    <row r="8052" spans="1:3">
      <c r="A8052" s="345" t="s">
        <v>7266</v>
      </c>
      <c r="B8052" s="332">
        <v>103.4602</v>
      </c>
      <c r="C8052" t="s">
        <v>15347</v>
      </c>
    </row>
    <row r="8053" spans="1:3">
      <c r="A8053" s="345" t="s">
        <v>7267</v>
      </c>
      <c r="B8053" s="332">
        <v>158.20085</v>
      </c>
      <c r="C8053" t="s">
        <v>15348</v>
      </c>
    </row>
    <row r="8054" spans="1:3">
      <c r="A8054" s="345" t="s">
        <v>20408</v>
      </c>
      <c r="B8054" s="332">
        <v>56.333329999999997</v>
      </c>
      <c r="C8054" t="s">
        <v>14571</v>
      </c>
    </row>
    <row r="8055" spans="1:3">
      <c r="A8055" s="345" t="s">
        <v>4695</v>
      </c>
      <c r="B8055" s="332">
        <v>3.2724700000000002</v>
      </c>
      <c r="C8055" t="s">
        <v>15349</v>
      </c>
    </row>
    <row r="8056" spans="1:3">
      <c r="A8056" s="345" t="s">
        <v>4696</v>
      </c>
      <c r="B8056" s="332">
        <v>4.6099199999999998</v>
      </c>
      <c r="C8056" t="s">
        <v>15350</v>
      </c>
    </row>
    <row r="8057" spans="1:3">
      <c r="A8057" s="345" t="s">
        <v>4697</v>
      </c>
      <c r="B8057" s="332">
        <v>3.8262100000000001</v>
      </c>
      <c r="C8057" t="s">
        <v>15351</v>
      </c>
    </row>
    <row r="8058" spans="1:3">
      <c r="A8058" s="345" t="s">
        <v>4698</v>
      </c>
      <c r="B8058" s="332">
        <v>4.1334200000000001</v>
      </c>
      <c r="C8058" t="s">
        <v>15352</v>
      </c>
    </row>
    <row r="8059" spans="1:3">
      <c r="A8059" s="345" t="s">
        <v>4699</v>
      </c>
      <c r="B8059" s="332">
        <v>4.2106599999999998</v>
      </c>
      <c r="C8059" t="s">
        <v>15353</v>
      </c>
    </row>
    <row r="8060" spans="1:3">
      <c r="A8060" s="345" t="s">
        <v>8976</v>
      </c>
      <c r="B8060" s="332">
        <v>4.5403700000000002</v>
      </c>
      <c r="C8060" t="s">
        <v>15351</v>
      </c>
    </row>
    <row r="8061" spans="1:3">
      <c r="A8061" s="345" t="s">
        <v>7829</v>
      </c>
      <c r="B8061" s="332">
        <v>4.8214199999999998</v>
      </c>
      <c r="C8061" t="s">
        <v>15354</v>
      </c>
    </row>
    <row r="8062" spans="1:3">
      <c r="A8062" s="345" t="s">
        <v>7830</v>
      </c>
      <c r="B8062" s="332">
        <v>4.5918400000000004</v>
      </c>
      <c r="C8062" t="s">
        <v>15355</v>
      </c>
    </row>
    <row r="8063" spans="1:3">
      <c r="A8063" s="345" t="s">
        <v>7268</v>
      </c>
      <c r="B8063" s="332">
        <v>2.3519199999999998</v>
      </c>
      <c r="C8063" t="s">
        <v>15356</v>
      </c>
    </row>
    <row r="8064" spans="1:3">
      <c r="A8064" s="345" t="s">
        <v>7269</v>
      </c>
      <c r="B8064" s="332">
        <v>2.3519199999999998</v>
      </c>
      <c r="C8064" t="s">
        <v>15357</v>
      </c>
    </row>
    <row r="8065" spans="1:3">
      <c r="A8065" s="345" t="s">
        <v>7270</v>
      </c>
      <c r="B8065" s="332">
        <v>2.3519199999999998</v>
      </c>
      <c r="C8065" t="s">
        <v>15358</v>
      </c>
    </row>
    <row r="8066" spans="1:3">
      <c r="A8066" s="345" t="s">
        <v>9960</v>
      </c>
      <c r="B8066" s="332">
        <v>3.8461500000000002</v>
      </c>
      <c r="C8066" t="s">
        <v>15355</v>
      </c>
    </row>
    <row r="8067" spans="1:3">
      <c r="A8067" s="345" t="s">
        <v>4700</v>
      </c>
      <c r="B8067" s="332">
        <v>4.8357799999999997</v>
      </c>
      <c r="C8067" t="s">
        <v>15359</v>
      </c>
    </row>
    <row r="8068" spans="1:3">
      <c r="A8068" s="345" t="s">
        <v>4701</v>
      </c>
      <c r="B8068" s="332">
        <v>136.29911999999999</v>
      </c>
      <c r="C8068" t="s">
        <v>15360</v>
      </c>
    </row>
    <row r="8069" spans="1:3">
      <c r="A8069" s="345" t="s">
        <v>4702</v>
      </c>
      <c r="B8069" s="332">
        <v>139.39493999999999</v>
      </c>
      <c r="C8069" t="s">
        <v>15361</v>
      </c>
    </row>
    <row r="8070" spans="1:3">
      <c r="A8070" s="345" t="s">
        <v>4703</v>
      </c>
      <c r="B8070" s="332">
        <v>179.34733</v>
      </c>
      <c r="C8070" t="s">
        <v>15362</v>
      </c>
    </row>
    <row r="8071" spans="1:3">
      <c r="A8071" s="345" t="s">
        <v>4704</v>
      </c>
      <c r="B8071" s="332">
        <v>182.63767000000001</v>
      </c>
      <c r="C8071" t="s">
        <v>15363</v>
      </c>
    </row>
    <row r="8072" spans="1:3">
      <c r="A8072" s="345" t="s">
        <v>4705</v>
      </c>
      <c r="B8072" s="332">
        <v>82.602940000000004</v>
      </c>
      <c r="C8072" t="s">
        <v>15364</v>
      </c>
    </row>
    <row r="8073" spans="1:3">
      <c r="A8073" s="345" t="s">
        <v>4706</v>
      </c>
      <c r="B8073" s="332">
        <v>86.579279999999997</v>
      </c>
      <c r="C8073" t="s">
        <v>15365</v>
      </c>
    </row>
    <row r="8074" spans="1:3">
      <c r="A8074" s="345" t="s">
        <v>4707</v>
      </c>
      <c r="B8074" s="332">
        <v>125.51730000000001</v>
      </c>
      <c r="C8074" t="s">
        <v>15366</v>
      </c>
    </row>
    <row r="8075" spans="1:3">
      <c r="A8075" s="345" t="s">
        <v>4708</v>
      </c>
      <c r="B8075" s="332">
        <v>134.05186</v>
      </c>
      <c r="C8075" t="s">
        <v>15367</v>
      </c>
    </row>
    <row r="8076" spans="1:3">
      <c r="A8076" s="345" t="s">
        <v>4709</v>
      </c>
      <c r="B8076" s="332">
        <v>68.436499999999995</v>
      </c>
      <c r="C8076" t="s">
        <v>15368</v>
      </c>
    </row>
    <row r="8077" spans="1:3">
      <c r="A8077" s="345" t="s">
        <v>4710</v>
      </c>
      <c r="B8077" s="332">
        <v>70.888390000000001</v>
      </c>
      <c r="C8077" t="s">
        <v>15369</v>
      </c>
    </row>
    <row r="8078" spans="1:3">
      <c r="A8078" s="345" t="s">
        <v>4711</v>
      </c>
      <c r="B8078" s="332">
        <v>120.60129999999999</v>
      </c>
      <c r="C8078" t="s">
        <v>15370</v>
      </c>
    </row>
    <row r="8079" spans="1:3">
      <c r="A8079" s="345" t="s">
        <v>4712</v>
      </c>
      <c r="B8079" s="332">
        <v>105.82774999999999</v>
      </c>
      <c r="C8079" t="s">
        <v>15371</v>
      </c>
    </row>
    <row r="8080" spans="1:3">
      <c r="A8080" s="345" t="s">
        <v>7551</v>
      </c>
      <c r="B8080" s="332">
        <v>92.626940000000005</v>
      </c>
      <c r="C8080" t="s">
        <v>20409</v>
      </c>
    </row>
    <row r="8081" spans="1:3">
      <c r="A8081" s="345" t="s">
        <v>9564</v>
      </c>
      <c r="B8081" s="332">
        <v>111.85599000000001</v>
      </c>
      <c r="C8081" t="s">
        <v>15372</v>
      </c>
    </row>
    <row r="8082" spans="1:3">
      <c r="A8082" s="345" t="s">
        <v>7554</v>
      </c>
      <c r="B8082" s="332">
        <v>85.936019999999999</v>
      </c>
      <c r="C8082" t="s">
        <v>15373</v>
      </c>
    </row>
    <row r="8083" spans="1:3">
      <c r="A8083" s="345" t="s">
        <v>7632</v>
      </c>
      <c r="B8083" s="332">
        <v>39.523429999999998</v>
      </c>
      <c r="C8083" t="s">
        <v>15374</v>
      </c>
    </row>
    <row r="8084" spans="1:3">
      <c r="A8084" s="345" t="s">
        <v>7633</v>
      </c>
      <c r="B8084" s="332">
        <v>88.298180000000002</v>
      </c>
      <c r="C8084" t="s">
        <v>15375</v>
      </c>
    </row>
    <row r="8085" spans="1:3">
      <c r="A8085" s="345" t="s">
        <v>7634</v>
      </c>
      <c r="B8085" s="332">
        <v>131.63593</v>
      </c>
      <c r="C8085" t="s">
        <v>15376</v>
      </c>
    </row>
    <row r="8086" spans="1:3">
      <c r="A8086" s="345" t="s">
        <v>7271</v>
      </c>
      <c r="B8086" s="332">
        <v>12.12358</v>
      </c>
      <c r="C8086" t="s">
        <v>15377</v>
      </c>
    </row>
    <row r="8087" spans="1:3">
      <c r="A8087" s="345" t="s">
        <v>7272</v>
      </c>
      <c r="B8087" s="332">
        <v>18.227360000000001</v>
      </c>
      <c r="C8087" t="s">
        <v>15378</v>
      </c>
    </row>
    <row r="8088" spans="1:3">
      <c r="A8088" s="345" t="s">
        <v>7273</v>
      </c>
      <c r="B8088" s="332">
        <v>28.604679999999998</v>
      </c>
      <c r="C8088" t="s">
        <v>15379</v>
      </c>
    </row>
    <row r="8089" spans="1:3">
      <c r="A8089" s="345" t="s">
        <v>4713</v>
      </c>
      <c r="B8089" s="332">
        <v>23.006</v>
      </c>
      <c r="C8089" t="s">
        <v>15380</v>
      </c>
    </row>
    <row r="8090" spans="1:3">
      <c r="A8090" s="345" t="s">
        <v>4714</v>
      </c>
      <c r="B8090" s="332">
        <v>34.509129999999999</v>
      </c>
      <c r="C8090" t="s">
        <v>15381</v>
      </c>
    </row>
    <row r="8091" spans="1:3">
      <c r="A8091" s="345" t="s">
        <v>4715</v>
      </c>
      <c r="B8091" s="332">
        <v>69.018259999999998</v>
      </c>
      <c r="C8091" t="s">
        <v>15382</v>
      </c>
    </row>
    <row r="8092" spans="1:3">
      <c r="A8092" s="345" t="s">
        <v>4716</v>
      </c>
      <c r="B8092" s="332">
        <v>17.797630000000002</v>
      </c>
      <c r="C8092" t="s">
        <v>15383</v>
      </c>
    </row>
    <row r="8093" spans="1:3">
      <c r="A8093" s="345" t="s">
        <v>4717</v>
      </c>
      <c r="B8093" s="332">
        <v>31.999230000000001</v>
      </c>
      <c r="C8093" t="s">
        <v>15384</v>
      </c>
    </row>
    <row r="8094" spans="1:3">
      <c r="A8094" s="345" t="s">
        <v>8977</v>
      </c>
      <c r="B8094" s="332">
        <v>23.435169999999999</v>
      </c>
      <c r="C8094" t="s">
        <v>15383</v>
      </c>
    </row>
    <row r="8095" spans="1:3">
      <c r="A8095" s="345" t="s">
        <v>8978</v>
      </c>
      <c r="B8095" s="332">
        <v>38.106639999999999</v>
      </c>
      <c r="C8095" t="s">
        <v>15384</v>
      </c>
    </row>
    <row r="8096" spans="1:3">
      <c r="A8096" s="345" t="s">
        <v>4718</v>
      </c>
      <c r="B8096" s="332">
        <v>26.696449999999999</v>
      </c>
      <c r="C8096" t="s">
        <v>15385</v>
      </c>
    </row>
    <row r="8097" spans="1:3">
      <c r="A8097" s="345" t="s">
        <v>4719</v>
      </c>
      <c r="B8097" s="332">
        <v>47.999099999999999</v>
      </c>
      <c r="C8097" t="s">
        <v>15386</v>
      </c>
    </row>
    <row r="8098" spans="1:3">
      <c r="A8098" s="345" t="s">
        <v>8979</v>
      </c>
      <c r="B8098" s="332">
        <v>35.166739999999997</v>
      </c>
      <c r="C8098" t="s">
        <v>15385</v>
      </c>
    </row>
    <row r="8099" spans="1:3">
      <c r="A8099" s="345" t="s">
        <v>8980</v>
      </c>
      <c r="B8099" s="332">
        <v>57.173949999999998</v>
      </c>
      <c r="C8099" t="s">
        <v>15386</v>
      </c>
    </row>
    <row r="8100" spans="1:3">
      <c r="A8100" s="345" t="s">
        <v>4720</v>
      </c>
      <c r="B8100" s="332">
        <v>51.612839999999998</v>
      </c>
      <c r="C8100" t="s">
        <v>15387</v>
      </c>
    </row>
    <row r="8101" spans="1:3">
      <c r="A8101" s="345" t="s">
        <v>4721</v>
      </c>
      <c r="B8101" s="332">
        <v>90.139269999999996</v>
      </c>
      <c r="C8101" t="s">
        <v>15388</v>
      </c>
    </row>
    <row r="8102" spans="1:3">
      <c r="A8102" s="345" t="s">
        <v>4722</v>
      </c>
      <c r="B8102" s="332">
        <v>38.477550000000001</v>
      </c>
      <c r="C8102" t="s">
        <v>15389</v>
      </c>
    </row>
    <row r="8103" spans="1:3">
      <c r="A8103" s="345" t="s">
        <v>8981</v>
      </c>
      <c r="B8103" s="332">
        <v>56.275179999999999</v>
      </c>
      <c r="C8103" t="s">
        <v>20410</v>
      </c>
    </row>
    <row r="8104" spans="1:3">
      <c r="A8104" s="345" t="s">
        <v>4723</v>
      </c>
      <c r="B8104" s="332">
        <v>57.736409999999999</v>
      </c>
      <c r="C8104" t="s">
        <v>15390</v>
      </c>
    </row>
    <row r="8105" spans="1:3">
      <c r="A8105" s="345" t="s">
        <v>8982</v>
      </c>
      <c r="B8105" s="332">
        <v>84.432860000000005</v>
      </c>
      <c r="C8105" t="s">
        <v>20411</v>
      </c>
    </row>
    <row r="8106" spans="1:3">
      <c r="A8106" s="345" t="s">
        <v>4724</v>
      </c>
      <c r="B8106" s="332">
        <v>115.47281</v>
      </c>
      <c r="C8106" t="s">
        <v>15391</v>
      </c>
    </row>
    <row r="8107" spans="1:3">
      <c r="A8107" s="345" t="s">
        <v>8983</v>
      </c>
      <c r="B8107" s="332">
        <v>167.08564999999999</v>
      </c>
      <c r="C8107" t="s">
        <v>20412</v>
      </c>
    </row>
    <row r="8108" spans="1:3">
      <c r="A8108" s="345" t="s">
        <v>8667</v>
      </c>
      <c r="B8108" s="332">
        <v>85.936019999999999</v>
      </c>
      <c r="C8108" t="s">
        <v>20413</v>
      </c>
    </row>
    <row r="8109" spans="1:3">
      <c r="A8109" s="345" t="s">
        <v>8668</v>
      </c>
      <c r="B8109" s="332">
        <v>120.87538000000001</v>
      </c>
      <c r="C8109" t="s">
        <v>20414</v>
      </c>
    </row>
    <row r="8110" spans="1:3">
      <c r="A8110" s="345" t="s">
        <v>6999</v>
      </c>
      <c r="B8110" s="332">
        <v>129.17433</v>
      </c>
      <c r="C8110" t="s">
        <v>15392</v>
      </c>
    </row>
    <row r="8111" spans="1:3">
      <c r="A8111" s="345" t="s">
        <v>6927</v>
      </c>
      <c r="B8111" s="332">
        <v>147.21722</v>
      </c>
      <c r="C8111" t="s">
        <v>15393</v>
      </c>
    </row>
    <row r="8112" spans="1:3">
      <c r="A8112" s="345" t="s">
        <v>4725</v>
      </c>
      <c r="B8112" s="332">
        <v>142.00736000000001</v>
      </c>
      <c r="C8112" t="s">
        <v>15394</v>
      </c>
    </row>
    <row r="8113" spans="1:3">
      <c r="A8113" s="345" t="s">
        <v>4726</v>
      </c>
      <c r="B8113" s="332">
        <v>145.35512</v>
      </c>
      <c r="C8113" t="s">
        <v>15395</v>
      </c>
    </row>
    <row r="8114" spans="1:3">
      <c r="A8114" s="345" t="s">
        <v>4727</v>
      </c>
      <c r="B8114" s="332">
        <v>265.56882000000002</v>
      </c>
      <c r="C8114" t="s">
        <v>15396</v>
      </c>
    </row>
    <row r="8115" spans="1:3">
      <c r="A8115" s="345" t="s">
        <v>4728</v>
      </c>
      <c r="B8115" s="332">
        <v>275.87988000000001</v>
      </c>
      <c r="C8115" t="s">
        <v>15397</v>
      </c>
    </row>
    <row r="8116" spans="1:3">
      <c r="A8116" s="345" t="s">
        <v>4729</v>
      </c>
      <c r="B8116" s="332">
        <v>279.22766000000001</v>
      </c>
      <c r="C8116" t="s">
        <v>15398</v>
      </c>
    </row>
    <row r="8117" spans="1:3">
      <c r="A8117" s="345" t="s">
        <v>9565</v>
      </c>
      <c r="B8117" s="332">
        <v>190.57433</v>
      </c>
      <c r="C8117" t="s">
        <v>15399</v>
      </c>
    </row>
    <row r="8118" spans="1:3">
      <c r="A8118" s="345" t="s">
        <v>9125</v>
      </c>
      <c r="B8118" s="332">
        <v>190.81602000000001</v>
      </c>
      <c r="C8118" t="s">
        <v>15400</v>
      </c>
    </row>
    <row r="8119" spans="1:3">
      <c r="A8119" s="345" t="s">
        <v>4730</v>
      </c>
      <c r="B8119" s="332">
        <v>129.12127000000001</v>
      </c>
      <c r="C8119" t="s">
        <v>15401</v>
      </c>
    </row>
    <row r="8120" spans="1:3">
      <c r="A8120" s="345" t="s">
        <v>4731</v>
      </c>
      <c r="B8120" s="332">
        <v>129.12127000000001</v>
      </c>
      <c r="C8120" t="s">
        <v>15402</v>
      </c>
    </row>
    <row r="8121" spans="1:3">
      <c r="A8121" s="345" t="s">
        <v>4732</v>
      </c>
      <c r="B8121" s="332">
        <v>218.54019</v>
      </c>
      <c r="C8121" t="s">
        <v>15403</v>
      </c>
    </row>
    <row r="8122" spans="1:3">
      <c r="A8122" s="345" t="s">
        <v>6928</v>
      </c>
      <c r="B8122" s="332">
        <v>124.87333</v>
      </c>
      <c r="C8122" t="s">
        <v>15401</v>
      </c>
    </row>
    <row r="8123" spans="1:3">
      <c r="A8123" s="345" t="s">
        <v>4733</v>
      </c>
      <c r="B8123" s="332">
        <v>124.86744</v>
      </c>
      <c r="C8123" t="s">
        <v>15402</v>
      </c>
    </row>
    <row r="8124" spans="1:3">
      <c r="A8124" s="345" t="s">
        <v>6929</v>
      </c>
      <c r="B8124" s="332">
        <v>217.59610000000001</v>
      </c>
      <c r="C8124" t="s">
        <v>15403</v>
      </c>
    </row>
    <row r="8125" spans="1:3">
      <c r="A8125" s="345" t="s">
        <v>6930</v>
      </c>
      <c r="B8125" s="332">
        <v>45.186950000000003</v>
      </c>
      <c r="C8125" t="s">
        <v>15404</v>
      </c>
    </row>
    <row r="8126" spans="1:3">
      <c r="A8126" s="345" t="s">
        <v>4734</v>
      </c>
      <c r="B8126" s="332">
        <v>334.26294999999999</v>
      </c>
      <c r="C8126" t="s">
        <v>15405</v>
      </c>
    </row>
    <row r="8127" spans="1:3">
      <c r="A8127" s="345" t="s">
        <v>4735</v>
      </c>
      <c r="B8127" s="332">
        <v>361.74709999999999</v>
      </c>
      <c r="C8127" t="s">
        <v>15394</v>
      </c>
    </row>
    <row r="8128" spans="1:3">
      <c r="A8128" s="345" t="s">
        <v>4736</v>
      </c>
      <c r="B8128" s="332">
        <v>366.63488000000001</v>
      </c>
      <c r="C8128" t="s">
        <v>15395</v>
      </c>
    </row>
    <row r="8129" spans="1:3">
      <c r="A8129" s="345" t="s">
        <v>4737</v>
      </c>
      <c r="B8129" s="332">
        <v>190.81602000000001</v>
      </c>
      <c r="C8129" t="s">
        <v>15406</v>
      </c>
    </row>
    <row r="8130" spans="1:3">
      <c r="A8130" s="345" t="s">
        <v>17394</v>
      </c>
      <c r="B8130" s="332">
        <v>18.748360000000002</v>
      </c>
      <c r="C8130" t="s">
        <v>17395</v>
      </c>
    </row>
    <row r="8131" spans="1:3">
      <c r="A8131" s="345" t="s">
        <v>6931</v>
      </c>
      <c r="B8131" s="332">
        <v>160.66466</v>
      </c>
      <c r="C8131" t="s">
        <v>15407</v>
      </c>
    </row>
    <row r="8132" spans="1:3">
      <c r="A8132" s="345" t="s">
        <v>6932</v>
      </c>
      <c r="B8132" s="332">
        <v>194.13647</v>
      </c>
      <c r="C8132" t="s">
        <v>15408</v>
      </c>
    </row>
    <row r="8133" spans="1:3">
      <c r="A8133" s="345" t="s">
        <v>9126</v>
      </c>
      <c r="B8133" s="332">
        <v>232.66163</v>
      </c>
      <c r="C8133" t="s">
        <v>15409</v>
      </c>
    </row>
    <row r="8134" spans="1:3">
      <c r="A8134" s="345" t="s">
        <v>6933</v>
      </c>
      <c r="B8134" s="332">
        <v>274.52751999999998</v>
      </c>
      <c r="C8134" t="s">
        <v>15410</v>
      </c>
    </row>
    <row r="8135" spans="1:3">
      <c r="A8135" s="345" t="s">
        <v>8984</v>
      </c>
      <c r="B8135" s="332">
        <v>1081.16057</v>
      </c>
      <c r="C8135" t="s">
        <v>15411</v>
      </c>
    </row>
    <row r="8136" spans="1:3">
      <c r="A8136" s="345" t="s">
        <v>17396</v>
      </c>
      <c r="B8136" s="332">
        <v>98.841890000000006</v>
      </c>
      <c r="C8136" t="s">
        <v>17397</v>
      </c>
    </row>
    <row r="8137" spans="1:3">
      <c r="A8137" s="345" t="s">
        <v>17398</v>
      </c>
      <c r="B8137" s="332">
        <v>105.20936</v>
      </c>
      <c r="C8137" t="s">
        <v>17399</v>
      </c>
    </row>
    <row r="8138" spans="1:3">
      <c r="A8138" s="345" t="s">
        <v>4738</v>
      </c>
      <c r="B8138" s="332">
        <v>75.104060000000004</v>
      </c>
      <c r="C8138" t="s">
        <v>15412</v>
      </c>
    </row>
    <row r="8139" spans="1:3">
      <c r="A8139" s="345" t="s">
        <v>4739</v>
      </c>
      <c r="B8139" s="332">
        <v>341.82522</v>
      </c>
      <c r="C8139" t="s">
        <v>15413</v>
      </c>
    </row>
    <row r="8140" spans="1:3">
      <c r="A8140" s="345" t="s">
        <v>7659</v>
      </c>
      <c r="B8140" s="332">
        <v>251.42701</v>
      </c>
      <c r="C8140" t="s">
        <v>20415</v>
      </c>
    </row>
    <row r="8141" spans="1:3">
      <c r="A8141" s="345" t="s">
        <v>4740</v>
      </c>
      <c r="B8141" s="332">
        <v>29.976199999999999</v>
      </c>
      <c r="C8141" t="s">
        <v>15414</v>
      </c>
    </row>
    <row r="8142" spans="1:3">
      <c r="A8142" s="345" t="s">
        <v>7662</v>
      </c>
      <c r="B8142" s="332">
        <v>138.51061000000001</v>
      </c>
      <c r="C8142" t="s">
        <v>20416</v>
      </c>
    </row>
    <row r="8143" spans="1:3">
      <c r="A8143" s="345" t="s">
        <v>4741</v>
      </c>
      <c r="B8143" s="332">
        <v>3.1444899999999998</v>
      </c>
      <c r="C8143" t="s">
        <v>15415</v>
      </c>
    </row>
    <row r="8144" spans="1:3">
      <c r="A8144" s="345" t="s">
        <v>4742</v>
      </c>
      <c r="B8144" s="332">
        <v>13.68975</v>
      </c>
      <c r="C8144" t="s">
        <v>15060</v>
      </c>
    </row>
    <row r="8145" spans="1:3">
      <c r="A8145" s="345" t="s">
        <v>4743</v>
      </c>
      <c r="B8145" s="332">
        <v>195.50246000000001</v>
      </c>
      <c r="C8145" t="s">
        <v>20417</v>
      </c>
    </row>
    <row r="8146" spans="1:3">
      <c r="A8146" s="345" t="s">
        <v>4744</v>
      </c>
      <c r="B8146" s="332">
        <v>28.229099999999999</v>
      </c>
      <c r="C8146" t="s">
        <v>15416</v>
      </c>
    </row>
    <row r="8147" spans="1:3">
      <c r="A8147" s="345" t="s">
        <v>4745</v>
      </c>
      <c r="B8147" s="332">
        <v>63.406550000000003</v>
      </c>
      <c r="C8147" t="s">
        <v>20418</v>
      </c>
    </row>
    <row r="8148" spans="1:3">
      <c r="A8148" s="345" t="s">
        <v>4746</v>
      </c>
      <c r="B8148" s="332">
        <v>107.63057999999999</v>
      </c>
      <c r="C8148" t="s">
        <v>20419</v>
      </c>
    </row>
    <row r="8149" spans="1:3">
      <c r="A8149" s="345" t="s">
        <v>4747</v>
      </c>
      <c r="B8149" s="332">
        <v>180.79952</v>
      </c>
      <c r="C8149" t="s">
        <v>20420</v>
      </c>
    </row>
    <row r="8150" spans="1:3">
      <c r="A8150" s="345" t="s">
        <v>9566</v>
      </c>
      <c r="B8150" s="332">
        <v>435.69067999999999</v>
      </c>
      <c r="C8150" t="s">
        <v>15417</v>
      </c>
    </row>
    <row r="8151" spans="1:3">
      <c r="A8151" s="345" t="s">
        <v>9567</v>
      </c>
      <c r="B8151" s="332">
        <v>561.53245000000004</v>
      </c>
      <c r="C8151" t="s">
        <v>15418</v>
      </c>
    </row>
    <row r="8152" spans="1:3">
      <c r="A8152" s="345" t="s">
        <v>9568</v>
      </c>
      <c r="B8152" s="332">
        <v>743.47005000000001</v>
      </c>
      <c r="C8152" t="s">
        <v>15419</v>
      </c>
    </row>
    <row r="8153" spans="1:3">
      <c r="A8153" s="345" t="s">
        <v>20421</v>
      </c>
      <c r="B8153" s="332">
        <v>547.52</v>
      </c>
      <c r="C8153" t="s">
        <v>20422</v>
      </c>
    </row>
    <row r="8154" spans="1:3">
      <c r="A8154" s="345" t="s">
        <v>20423</v>
      </c>
      <c r="B8154" s="332">
        <v>721.11551999999995</v>
      </c>
      <c r="C8154" t="s">
        <v>20424</v>
      </c>
    </row>
    <row r="8155" spans="1:3">
      <c r="A8155" s="345" t="s">
        <v>20425</v>
      </c>
      <c r="B8155" s="332">
        <v>956.16814999999997</v>
      </c>
      <c r="C8155" t="s">
        <v>20426</v>
      </c>
    </row>
    <row r="8156" spans="1:3">
      <c r="A8156" s="345" t="s">
        <v>20427</v>
      </c>
      <c r="B8156" s="332">
        <v>12.309900000000001</v>
      </c>
      <c r="C8156" t="s">
        <v>20428</v>
      </c>
    </row>
    <row r="8157" spans="1:3">
      <c r="A8157" s="345" t="s">
        <v>20429</v>
      </c>
      <c r="B8157" s="332">
        <v>29.30594</v>
      </c>
      <c r="C8157" t="s">
        <v>20430</v>
      </c>
    </row>
    <row r="8158" spans="1:3">
      <c r="A8158" s="345" t="s">
        <v>4748</v>
      </c>
      <c r="B8158" s="332">
        <v>0</v>
      </c>
      <c r="C8158" t="s">
        <v>15420</v>
      </c>
    </row>
    <row r="8159" spans="1:3">
      <c r="A8159" s="345" t="s">
        <v>9217</v>
      </c>
      <c r="B8159" s="332">
        <v>1181.57006</v>
      </c>
      <c r="C8159" t="s">
        <v>15421</v>
      </c>
    </row>
    <row r="8160" spans="1:3">
      <c r="A8160" s="345" t="s">
        <v>9218</v>
      </c>
      <c r="B8160" s="332">
        <v>1382.53144</v>
      </c>
      <c r="C8160" t="s">
        <v>15422</v>
      </c>
    </row>
    <row r="8161" spans="1:3">
      <c r="A8161" s="345" t="s">
        <v>9219</v>
      </c>
      <c r="B8161" s="332">
        <v>1181.57006</v>
      </c>
      <c r="C8161" t="s">
        <v>15423</v>
      </c>
    </row>
    <row r="8162" spans="1:3">
      <c r="A8162" s="345" t="s">
        <v>9220</v>
      </c>
      <c r="B8162" s="332">
        <v>1382.53144</v>
      </c>
      <c r="C8162" t="s">
        <v>15424</v>
      </c>
    </row>
    <row r="8163" spans="1:3">
      <c r="A8163" s="345" t="s">
        <v>9221</v>
      </c>
      <c r="B8163" s="332">
        <v>405.47716000000003</v>
      </c>
      <c r="C8163" t="s">
        <v>15425</v>
      </c>
    </row>
    <row r="8164" spans="1:3">
      <c r="A8164" s="345" t="s">
        <v>9222</v>
      </c>
      <c r="B8164" s="332">
        <v>450.53016000000002</v>
      </c>
      <c r="C8164" t="s">
        <v>15426</v>
      </c>
    </row>
    <row r="8165" spans="1:3">
      <c r="A8165" s="345" t="s">
        <v>9223</v>
      </c>
      <c r="B8165" s="332">
        <v>18.460809999999999</v>
      </c>
      <c r="C8165" t="s">
        <v>15427</v>
      </c>
    </row>
    <row r="8166" spans="1:3">
      <c r="A8166" s="345" t="s">
        <v>9224</v>
      </c>
      <c r="B8166" s="332">
        <v>18.460809999999999</v>
      </c>
      <c r="C8166" t="s">
        <v>15428</v>
      </c>
    </row>
    <row r="8167" spans="1:3">
      <c r="A8167" s="345" t="s">
        <v>9225</v>
      </c>
      <c r="B8167" s="332">
        <v>350.65213999999997</v>
      </c>
      <c r="C8167" t="s">
        <v>15429</v>
      </c>
    </row>
    <row r="8168" spans="1:3">
      <c r="A8168" s="345" t="s">
        <v>9226</v>
      </c>
      <c r="B8168" s="332">
        <v>525.04726000000005</v>
      </c>
      <c r="C8168" t="s">
        <v>15430</v>
      </c>
    </row>
    <row r="8169" spans="1:3">
      <c r="A8169" s="345" t="s">
        <v>9227</v>
      </c>
      <c r="B8169" s="332">
        <v>685.05763999999999</v>
      </c>
      <c r="C8169" t="s">
        <v>15431</v>
      </c>
    </row>
    <row r="8170" spans="1:3">
      <c r="A8170" s="345" t="s">
        <v>9228</v>
      </c>
      <c r="B8170" s="332">
        <v>583.35285999999996</v>
      </c>
      <c r="C8170" t="s">
        <v>15432</v>
      </c>
    </row>
    <row r="8171" spans="1:3">
      <c r="A8171" s="345" t="s">
        <v>9229</v>
      </c>
      <c r="B8171" s="332">
        <v>616.56388000000004</v>
      </c>
      <c r="C8171" t="s">
        <v>15433</v>
      </c>
    </row>
    <row r="8172" spans="1:3">
      <c r="A8172" s="345" t="s">
        <v>9230</v>
      </c>
      <c r="B8172" s="332">
        <v>206.08085</v>
      </c>
      <c r="C8172" t="s">
        <v>15434</v>
      </c>
    </row>
    <row r="8173" spans="1:3">
      <c r="A8173" s="345" t="s">
        <v>9231</v>
      </c>
      <c r="B8173" s="332">
        <v>237.64492000000001</v>
      </c>
      <c r="C8173" t="s">
        <v>15435</v>
      </c>
    </row>
    <row r="8174" spans="1:3">
      <c r="A8174" s="345" t="s">
        <v>9961</v>
      </c>
      <c r="B8174" s="332">
        <v>45.733890000000002</v>
      </c>
      <c r="C8174" t="s">
        <v>15436</v>
      </c>
    </row>
    <row r="8175" spans="1:3">
      <c r="A8175" s="345" t="s">
        <v>9962</v>
      </c>
      <c r="B8175" s="332">
        <v>115.80824</v>
      </c>
      <c r="C8175" t="s">
        <v>15437</v>
      </c>
    </row>
    <row r="8176" spans="1:3">
      <c r="A8176" s="345" t="s">
        <v>4749</v>
      </c>
      <c r="B8176" s="332">
        <v>577.86428000000001</v>
      </c>
      <c r="C8176" t="s">
        <v>15438</v>
      </c>
    </row>
    <row r="8177" spans="1:3">
      <c r="A8177" s="345" t="s">
        <v>4750</v>
      </c>
      <c r="B8177" s="332">
        <v>529.03067999999996</v>
      </c>
      <c r="C8177" t="s">
        <v>15439</v>
      </c>
    </row>
    <row r="8178" spans="1:3">
      <c r="A8178" s="345" t="s">
        <v>4751</v>
      </c>
      <c r="B8178" s="332">
        <v>654.73198000000002</v>
      </c>
      <c r="C8178" t="s">
        <v>15440</v>
      </c>
    </row>
    <row r="8179" spans="1:3">
      <c r="A8179" s="345" t="s">
        <v>4752</v>
      </c>
      <c r="B8179" s="332">
        <v>502.98608000000002</v>
      </c>
      <c r="C8179" t="s">
        <v>15441</v>
      </c>
    </row>
    <row r="8180" spans="1:3">
      <c r="A8180" s="345" t="s">
        <v>4753</v>
      </c>
      <c r="B8180" s="332">
        <v>612.04780000000005</v>
      </c>
      <c r="C8180" t="s">
        <v>20431</v>
      </c>
    </row>
    <row r="8181" spans="1:3">
      <c r="A8181" s="345" t="s">
        <v>4754</v>
      </c>
      <c r="B8181" s="332">
        <v>608.79223000000002</v>
      </c>
      <c r="C8181" t="s">
        <v>20432</v>
      </c>
    </row>
    <row r="8182" spans="1:3">
      <c r="A8182" s="345" t="s">
        <v>4755</v>
      </c>
      <c r="B8182" s="332">
        <v>708.08721000000003</v>
      </c>
      <c r="C8182" t="s">
        <v>20433</v>
      </c>
    </row>
    <row r="8183" spans="1:3">
      <c r="A8183" s="345" t="s">
        <v>4756</v>
      </c>
      <c r="B8183" s="332">
        <v>703.20384999999999</v>
      </c>
      <c r="C8183" t="s">
        <v>20434</v>
      </c>
    </row>
    <row r="8184" spans="1:3">
      <c r="A8184" s="345" t="s">
        <v>4757</v>
      </c>
      <c r="B8184" s="332">
        <v>325.55734000000001</v>
      </c>
      <c r="C8184" t="s">
        <v>15442</v>
      </c>
    </row>
    <row r="8185" spans="1:3">
      <c r="A8185" s="345" t="s">
        <v>4758</v>
      </c>
      <c r="B8185" s="332">
        <v>9.6040700000000001</v>
      </c>
      <c r="C8185" t="s">
        <v>15443</v>
      </c>
    </row>
    <row r="8186" spans="1:3">
      <c r="A8186" s="345" t="s">
        <v>20435</v>
      </c>
      <c r="B8186" s="332">
        <v>9.0179399999999994</v>
      </c>
      <c r="C8186" t="s">
        <v>20436</v>
      </c>
    </row>
    <row r="8187" spans="1:3">
      <c r="A8187" s="345" t="s">
        <v>4759</v>
      </c>
      <c r="B8187" s="332">
        <v>15.46397</v>
      </c>
      <c r="C8187" t="s">
        <v>20437</v>
      </c>
    </row>
    <row r="8188" spans="1:3">
      <c r="A8188" s="345" t="s">
        <v>4760</v>
      </c>
      <c r="B8188" s="332">
        <v>625.07009000000005</v>
      </c>
      <c r="C8188" t="s">
        <v>20438</v>
      </c>
    </row>
    <row r="8189" spans="1:3">
      <c r="A8189" s="345" t="s">
        <v>4761</v>
      </c>
      <c r="B8189" s="332">
        <v>737.38737000000003</v>
      </c>
      <c r="C8189" t="s">
        <v>20439</v>
      </c>
    </row>
    <row r="8190" spans="1:3">
      <c r="A8190" s="345" t="s">
        <v>4762</v>
      </c>
      <c r="B8190" s="332">
        <v>174.53488999999999</v>
      </c>
      <c r="C8190" t="s">
        <v>20440</v>
      </c>
    </row>
    <row r="8191" spans="1:3">
      <c r="A8191" s="345" t="s">
        <v>4763</v>
      </c>
      <c r="B8191" s="332">
        <v>146.50081</v>
      </c>
      <c r="C8191" t="s">
        <v>20441</v>
      </c>
    </row>
    <row r="8192" spans="1:3">
      <c r="A8192" s="345" t="s">
        <v>4764</v>
      </c>
      <c r="B8192" s="332">
        <v>625.07009000000005</v>
      </c>
      <c r="C8192" t="s">
        <v>20442</v>
      </c>
    </row>
    <row r="8193" spans="1:3">
      <c r="A8193" s="345" t="s">
        <v>4765</v>
      </c>
      <c r="B8193" s="332">
        <v>737.38737000000003</v>
      </c>
      <c r="C8193" t="s">
        <v>20443</v>
      </c>
    </row>
    <row r="8194" spans="1:3">
      <c r="A8194" s="345" t="s">
        <v>4766</v>
      </c>
      <c r="B8194" s="332">
        <v>1119.2660100000001</v>
      </c>
      <c r="C8194" t="s">
        <v>20444</v>
      </c>
    </row>
    <row r="8195" spans="1:3">
      <c r="A8195" s="345" t="s">
        <v>4767</v>
      </c>
      <c r="B8195" s="332">
        <v>1460.1246699999999</v>
      </c>
      <c r="C8195" t="s">
        <v>20445</v>
      </c>
    </row>
    <row r="8196" spans="1:3">
      <c r="A8196" s="345" t="s">
        <v>4768</v>
      </c>
      <c r="B8196" s="332">
        <v>334.60059000000001</v>
      </c>
      <c r="C8196" t="s">
        <v>20446</v>
      </c>
    </row>
    <row r="8197" spans="1:3">
      <c r="A8197" s="345" t="s">
        <v>4769</v>
      </c>
      <c r="B8197" s="332">
        <v>249.59397000000001</v>
      </c>
      <c r="C8197" t="s">
        <v>20447</v>
      </c>
    </row>
    <row r="8198" spans="1:3">
      <c r="A8198" s="345" t="s">
        <v>4770</v>
      </c>
      <c r="B8198" s="332">
        <v>174.53488999999999</v>
      </c>
      <c r="C8198" t="s">
        <v>20448</v>
      </c>
    </row>
    <row r="8199" spans="1:3">
      <c r="A8199" s="345" t="s">
        <v>4771</v>
      </c>
      <c r="B8199" s="332">
        <v>146.50081</v>
      </c>
      <c r="C8199" t="s">
        <v>20449</v>
      </c>
    </row>
    <row r="8200" spans="1:3">
      <c r="A8200" s="345" t="s">
        <v>4772</v>
      </c>
      <c r="B8200" s="332">
        <v>93.760409999999993</v>
      </c>
      <c r="C8200" t="s">
        <v>20450</v>
      </c>
    </row>
    <row r="8201" spans="1:3">
      <c r="A8201" s="345" t="s">
        <v>4773</v>
      </c>
      <c r="B8201" s="332">
        <v>166.03424000000001</v>
      </c>
      <c r="C8201" t="s">
        <v>20451</v>
      </c>
    </row>
    <row r="8202" spans="1:3">
      <c r="A8202" s="345" t="s">
        <v>4774</v>
      </c>
      <c r="B8202" s="332">
        <v>200.21776</v>
      </c>
      <c r="C8202" t="s">
        <v>20452</v>
      </c>
    </row>
    <row r="8203" spans="1:3">
      <c r="A8203" s="345" t="s">
        <v>4775</v>
      </c>
      <c r="B8203" s="332">
        <v>253.93472</v>
      </c>
      <c r="C8203" t="s">
        <v>20453</v>
      </c>
    </row>
    <row r="8204" spans="1:3">
      <c r="A8204" s="345" t="s">
        <v>4776</v>
      </c>
      <c r="B8204" s="332">
        <v>200.21776</v>
      </c>
      <c r="C8204" t="s">
        <v>20454</v>
      </c>
    </row>
    <row r="8205" spans="1:3">
      <c r="A8205" s="345" t="s">
        <v>4777</v>
      </c>
      <c r="B8205" s="332">
        <v>302.76832000000002</v>
      </c>
      <c r="C8205" t="s">
        <v>20455</v>
      </c>
    </row>
    <row r="8206" spans="1:3">
      <c r="A8206" s="345" t="s">
        <v>4778</v>
      </c>
      <c r="B8206" s="332">
        <v>265.87182000000001</v>
      </c>
      <c r="C8206" t="s">
        <v>15444</v>
      </c>
    </row>
    <row r="8207" spans="1:3">
      <c r="A8207" s="345" t="s">
        <v>4779</v>
      </c>
      <c r="B8207" s="332">
        <v>320.13137999999998</v>
      </c>
      <c r="C8207" t="s">
        <v>15445</v>
      </c>
    </row>
    <row r="8208" spans="1:3">
      <c r="A8208" s="345" t="s">
        <v>4780</v>
      </c>
      <c r="B8208" s="332">
        <v>239.28465</v>
      </c>
      <c r="C8208" t="s">
        <v>20456</v>
      </c>
    </row>
    <row r="8209" spans="1:3">
      <c r="A8209" s="345" t="s">
        <v>4781</v>
      </c>
      <c r="B8209" s="332">
        <v>288.11824999999999</v>
      </c>
      <c r="C8209" t="s">
        <v>20457</v>
      </c>
    </row>
    <row r="8210" spans="1:3">
      <c r="A8210" s="345" t="s">
        <v>4782</v>
      </c>
      <c r="B8210" s="332">
        <v>56.068219999999997</v>
      </c>
      <c r="C8210" t="s">
        <v>20458</v>
      </c>
    </row>
    <row r="8211" spans="1:3">
      <c r="A8211" s="345" t="s">
        <v>4783</v>
      </c>
      <c r="B8211" s="332">
        <v>151.38417000000001</v>
      </c>
      <c r="C8211" t="s">
        <v>15446</v>
      </c>
    </row>
    <row r="8212" spans="1:3">
      <c r="A8212" s="345" t="s">
        <v>4784</v>
      </c>
      <c r="B8212" s="332">
        <v>239.28465</v>
      </c>
      <c r="C8212" t="s">
        <v>15447</v>
      </c>
    </row>
    <row r="8213" spans="1:3">
      <c r="A8213" s="345" t="s">
        <v>4785</v>
      </c>
      <c r="B8213" s="332">
        <v>288.11824999999999</v>
      </c>
      <c r="C8213" t="s">
        <v>20459</v>
      </c>
    </row>
    <row r="8214" spans="1:3">
      <c r="A8214" s="345" t="s">
        <v>4786</v>
      </c>
      <c r="B8214" s="332">
        <v>35.268709999999999</v>
      </c>
      <c r="C8214" t="s">
        <v>20460</v>
      </c>
    </row>
    <row r="8215" spans="1:3">
      <c r="A8215" s="345" t="s">
        <v>4787</v>
      </c>
      <c r="B8215" s="332">
        <v>385.78543999999999</v>
      </c>
      <c r="C8215" t="s">
        <v>15448</v>
      </c>
    </row>
    <row r="8216" spans="1:3">
      <c r="A8216" s="345" t="s">
        <v>4788</v>
      </c>
      <c r="B8216" s="332">
        <v>385.78543999999999</v>
      </c>
      <c r="C8216" t="s">
        <v>15449</v>
      </c>
    </row>
    <row r="8217" spans="1:3">
      <c r="A8217" s="345" t="s">
        <v>4789</v>
      </c>
      <c r="B8217" s="332">
        <v>449.26911999999999</v>
      </c>
      <c r="C8217" t="s">
        <v>20461</v>
      </c>
    </row>
    <row r="8218" spans="1:3">
      <c r="A8218" s="345" t="s">
        <v>4790</v>
      </c>
      <c r="B8218" s="332">
        <v>88.623930000000001</v>
      </c>
      <c r="C8218" t="s">
        <v>20462</v>
      </c>
    </row>
    <row r="8219" spans="1:3">
      <c r="A8219" s="345" t="s">
        <v>4791</v>
      </c>
      <c r="B8219" s="332">
        <v>499.18792999999999</v>
      </c>
      <c r="C8219" t="s">
        <v>15450</v>
      </c>
    </row>
    <row r="8220" spans="1:3">
      <c r="A8220" s="345" t="s">
        <v>4792</v>
      </c>
      <c r="B8220" s="332">
        <v>13.81152</v>
      </c>
      <c r="C8220" t="s">
        <v>15451</v>
      </c>
    </row>
    <row r="8221" spans="1:3">
      <c r="A8221" s="345" t="s">
        <v>4793</v>
      </c>
      <c r="B8221" s="332">
        <v>456.43797000000001</v>
      </c>
      <c r="C8221" t="s">
        <v>15452</v>
      </c>
    </row>
    <row r="8222" spans="1:3">
      <c r="A8222" s="345" t="s">
        <v>4794</v>
      </c>
      <c r="B8222" s="332">
        <v>499.18792999999999</v>
      </c>
      <c r="C8222" t="s">
        <v>15453</v>
      </c>
    </row>
    <row r="8223" spans="1:3">
      <c r="A8223" s="345" t="s">
        <v>4795</v>
      </c>
      <c r="B8223" s="332">
        <v>447.66030999999998</v>
      </c>
      <c r="C8223" t="s">
        <v>15454</v>
      </c>
    </row>
    <row r="8224" spans="1:3">
      <c r="A8224" s="345" t="s">
        <v>4796</v>
      </c>
      <c r="B8224" s="332">
        <v>570.54746</v>
      </c>
      <c r="C8224" t="s">
        <v>15455</v>
      </c>
    </row>
    <row r="8225" spans="1:3">
      <c r="A8225" s="345" t="s">
        <v>4797</v>
      </c>
      <c r="B8225" s="332">
        <v>589.62052000000006</v>
      </c>
      <c r="C8225" t="s">
        <v>15456</v>
      </c>
    </row>
    <row r="8226" spans="1:3">
      <c r="A8226" s="345" t="s">
        <v>4798</v>
      </c>
      <c r="B8226" s="332">
        <v>762.92224999999996</v>
      </c>
      <c r="C8226" t="s">
        <v>15455</v>
      </c>
    </row>
    <row r="8227" spans="1:3">
      <c r="A8227" s="345" t="s">
        <v>8669</v>
      </c>
      <c r="B8227" s="332">
        <v>767.65830000000005</v>
      </c>
      <c r="C8227" t="s">
        <v>15453</v>
      </c>
    </row>
    <row r="8228" spans="1:3">
      <c r="A8228" s="345" t="s">
        <v>4799</v>
      </c>
      <c r="B8228" s="332">
        <v>642.57417999999996</v>
      </c>
      <c r="C8228" t="s">
        <v>15452</v>
      </c>
    </row>
    <row r="8229" spans="1:3">
      <c r="A8229" s="345" t="s">
        <v>4800</v>
      </c>
      <c r="B8229" s="332">
        <v>691.56272999999999</v>
      </c>
      <c r="C8229" t="s">
        <v>15457</v>
      </c>
    </row>
    <row r="8230" spans="1:3">
      <c r="A8230" s="345" t="s">
        <v>17400</v>
      </c>
      <c r="B8230" s="332">
        <v>738.40484000000004</v>
      </c>
      <c r="C8230" t="s">
        <v>20463</v>
      </c>
    </row>
    <row r="8231" spans="1:3">
      <c r="A8231" s="345" t="s">
        <v>7570</v>
      </c>
      <c r="B8231" s="332">
        <v>1053.64266</v>
      </c>
      <c r="C8231" t="s">
        <v>15458</v>
      </c>
    </row>
    <row r="8232" spans="1:3">
      <c r="A8232" s="345" t="s">
        <v>4801</v>
      </c>
      <c r="B8232" s="332">
        <v>10.19422</v>
      </c>
      <c r="C8232" t="s">
        <v>15459</v>
      </c>
    </row>
    <row r="8233" spans="1:3">
      <c r="A8233" s="345" t="s">
        <v>7571</v>
      </c>
      <c r="B8233" s="332">
        <v>1003.44766</v>
      </c>
      <c r="C8233" t="s">
        <v>15460</v>
      </c>
    </row>
    <row r="8234" spans="1:3">
      <c r="A8234" s="345" t="s">
        <v>7610</v>
      </c>
      <c r="B8234" s="332">
        <v>1004.6541099999999</v>
      </c>
      <c r="C8234" t="s">
        <v>15461</v>
      </c>
    </row>
    <row r="8235" spans="1:3">
      <c r="A8235" s="345" t="s">
        <v>7611</v>
      </c>
      <c r="B8235" s="332">
        <v>954.45911000000001</v>
      </c>
      <c r="C8235" t="s">
        <v>15462</v>
      </c>
    </row>
    <row r="8236" spans="1:3">
      <c r="A8236" s="345" t="s">
        <v>4802</v>
      </c>
      <c r="B8236" s="332">
        <v>11.851610000000001</v>
      </c>
      <c r="C8236" t="s">
        <v>20464</v>
      </c>
    </row>
    <row r="8237" spans="1:3">
      <c r="A8237" s="345" t="s">
        <v>4803</v>
      </c>
      <c r="B8237" s="332">
        <v>13.5945</v>
      </c>
      <c r="C8237" t="s">
        <v>20465</v>
      </c>
    </row>
    <row r="8238" spans="1:3">
      <c r="A8238" s="345" t="s">
        <v>4804</v>
      </c>
      <c r="B8238" s="332">
        <v>12.54875</v>
      </c>
      <c r="C8238" t="s">
        <v>20466</v>
      </c>
    </row>
    <row r="8239" spans="1:3">
      <c r="A8239" s="345" t="s">
        <v>4805</v>
      </c>
      <c r="B8239" s="332">
        <v>14.98879</v>
      </c>
      <c r="C8239" t="s">
        <v>20467</v>
      </c>
    </row>
    <row r="8240" spans="1:3">
      <c r="A8240" s="345" t="s">
        <v>4806</v>
      </c>
      <c r="B8240" s="332">
        <v>84.842230000000001</v>
      </c>
      <c r="C8240" t="s">
        <v>15463</v>
      </c>
    </row>
    <row r="8241" spans="1:3">
      <c r="A8241" s="345" t="s">
        <v>4807</v>
      </c>
      <c r="B8241" s="332">
        <v>138.44407000000001</v>
      </c>
      <c r="C8241" t="s">
        <v>15464</v>
      </c>
    </row>
    <row r="8242" spans="1:3">
      <c r="A8242" s="345" t="s">
        <v>4808</v>
      </c>
      <c r="B8242" s="332">
        <v>21.046140000000001</v>
      </c>
      <c r="C8242" t="s">
        <v>15465</v>
      </c>
    </row>
    <row r="8243" spans="1:3">
      <c r="A8243" s="345" t="s">
        <v>4809</v>
      </c>
      <c r="B8243" s="332">
        <v>21.046140000000001</v>
      </c>
      <c r="C8243" t="s">
        <v>15465</v>
      </c>
    </row>
    <row r="8244" spans="1:3">
      <c r="A8244" s="345" t="s">
        <v>4810</v>
      </c>
      <c r="B8244" s="332">
        <v>31.569199999999999</v>
      </c>
      <c r="C8244" t="s">
        <v>15466</v>
      </c>
    </row>
    <row r="8245" spans="1:3">
      <c r="A8245" s="345" t="s">
        <v>4811</v>
      </c>
      <c r="B8245" s="332">
        <v>31.569199999999999</v>
      </c>
      <c r="C8245" t="s">
        <v>15466</v>
      </c>
    </row>
    <row r="8246" spans="1:3">
      <c r="A8246" s="345" t="s">
        <v>4812</v>
      </c>
      <c r="B8246" s="332">
        <v>185.27171999999999</v>
      </c>
      <c r="C8246" t="s">
        <v>15467</v>
      </c>
    </row>
    <row r="8247" spans="1:3">
      <c r="A8247" s="345" t="s">
        <v>4813</v>
      </c>
      <c r="B8247" s="332">
        <v>281.59066000000001</v>
      </c>
      <c r="C8247" t="s">
        <v>15468</v>
      </c>
    </row>
    <row r="8248" spans="1:3">
      <c r="A8248" s="345" t="s">
        <v>4814</v>
      </c>
      <c r="B8248" s="332">
        <v>565.74631999999997</v>
      </c>
      <c r="C8248" t="s">
        <v>15469</v>
      </c>
    </row>
    <row r="8249" spans="1:3">
      <c r="A8249" s="345" t="s">
        <v>4815</v>
      </c>
      <c r="B8249" s="332">
        <v>186.38981000000001</v>
      </c>
      <c r="C8249" t="s">
        <v>15470</v>
      </c>
    </row>
    <row r="8250" spans="1:3">
      <c r="A8250" s="345" t="s">
        <v>4816</v>
      </c>
      <c r="B8250" s="332">
        <v>281.65643</v>
      </c>
      <c r="C8250" t="s">
        <v>15471</v>
      </c>
    </row>
    <row r="8251" spans="1:3">
      <c r="A8251" s="345" t="s">
        <v>4817</v>
      </c>
      <c r="B8251" s="332">
        <v>565.74631999999997</v>
      </c>
      <c r="C8251" t="s">
        <v>15472</v>
      </c>
    </row>
    <row r="8252" spans="1:3">
      <c r="A8252" s="345" t="s">
        <v>4818</v>
      </c>
      <c r="B8252" s="332">
        <v>114.10948</v>
      </c>
      <c r="C8252" t="s">
        <v>20468</v>
      </c>
    </row>
    <row r="8253" spans="1:3">
      <c r="A8253" s="345" t="s">
        <v>4819</v>
      </c>
      <c r="B8253" s="332">
        <v>121.15437</v>
      </c>
      <c r="C8253" t="s">
        <v>15470</v>
      </c>
    </row>
    <row r="8254" spans="1:3">
      <c r="A8254" s="345" t="s">
        <v>4820</v>
      </c>
      <c r="B8254" s="332">
        <v>204.54207</v>
      </c>
      <c r="C8254" t="s">
        <v>20469</v>
      </c>
    </row>
    <row r="8255" spans="1:3">
      <c r="A8255" s="345" t="s">
        <v>4821</v>
      </c>
      <c r="B8255" s="332">
        <v>407.75612999999998</v>
      </c>
      <c r="C8255" t="s">
        <v>20470</v>
      </c>
    </row>
    <row r="8256" spans="1:3">
      <c r="A8256" s="345" t="s">
        <v>4822</v>
      </c>
      <c r="B8256" s="332">
        <v>145.34983</v>
      </c>
      <c r="C8256" t="s">
        <v>15473</v>
      </c>
    </row>
    <row r="8257" spans="1:3">
      <c r="A8257" s="345" t="s">
        <v>4823</v>
      </c>
      <c r="B8257" s="332">
        <v>152.25719000000001</v>
      </c>
      <c r="C8257" t="s">
        <v>15474</v>
      </c>
    </row>
    <row r="8258" spans="1:3">
      <c r="A8258" s="345" t="s">
        <v>4824</v>
      </c>
      <c r="B8258" s="332">
        <v>220.48794000000001</v>
      </c>
      <c r="C8258" t="s">
        <v>15475</v>
      </c>
    </row>
    <row r="8259" spans="1:3">
      <c r="A8259" s="345" t="s">
        <v>4825</v>
      </c>
      <c r="B8259" s="332">
        <v>462.47102000000001</v>
      </c>
      <c r="C8259" t="s">
        <v>15476</v>
      </c>
    </row>
    <row r="8260" spans="1:3">
      <c r="A8260" s="345" t="s">
        <v>4826</v>
      </c>
      <c r="B8260" s="332">
        <v>181.19403</v>
      </c>
      <c r="C8260" t="s">
        <v>15477</v>
      </c>
    </row>
    <row r="8261" spans="1:3">
      <c r="A8261" s="345" t="s">
        <v>4827</v>
      </c>
      <c r="B8261" s="332">
        <v>190.73056</v>
      </c>
      <c r="C8261" t="s">
        <v>15474</v>
      </c>
    </row>
    <row r="8262" spans="1:3">
      <c r="A8262" s="345" t="s">
        <v>4828</v>
      </c>
      <c r="B8262" s="332">
        <v>286.09584999999998</v>
      </c>
      <c r="C8262" t="s">
        <v>15475</v>
      </c>
    </row>
    <row r="8263" spans="1:3">
      <c r="A8263" s="345" t="s">
        <v>4829</v>
      </c>
      <c r="B8263" s="332">
        <v>642.23584000000005</v>
      </c>
      <c r="C8263" t="s">
        <v>15478</v>
      </c>
    </row>
    <row r="8264" spans="1:3">
      <c r="A8264" s="345" t="s">
        <v>4830</v>
      </c>
      <c r="B8264" s="332">
        <v>457.48734000000002</v>
      </c>
      <c r="C8264" t="s">
        <v>15479</v>
      </c>
    </row>
    <row r="8265" spans="1:3">
      <c r="A8265" s="345" t="s">
        <v>4831</v>
      </c>
      <c r="B8265" s="332">
        <v>583.15855999999997</v>
      </c>
      <c r="C8265" t="s">
        <v>15480</v>
      </c>
    </row>
    <row r="8266" spans="1:3">
      <c r="A8266" s="345" t="s">
        <v>20471</v>
      </c>
      <c r="B8266" s="332">
        <v>643.14116999999999</v>
      </c>
      <c r="C8266" t="s">
        <v>20472</v>
      </c>
    </row>
    <row r="8267" spans="1:3">
      <c r="A8267" s="345" t="s">
        <v>4832</v>
      </c>
      <c r="B8267" s="332">
        <v>103.36547</v>
      </c>
      <c r="C8267" t="s">
        <v>15481</v>
      </c>
    </row>
    <row r="8268" spans="1:3">
      <c r="A8268" s="345" t="s">
        <v>4833</v>
      </c>
      <c r="B8268" s="332">
        <v>137.00757999999999</v>
      </c>
      <c r="C8268" t="s">
        <v>15482</v>
      </c>
    </row>
    <row r="8269" spans="1:3">
      <c r="A8269" s="345" t="s">
        <v>4834</v>
      </c>
      <c r="B8269" s="332">
        <v>72.009219999999999</v>
      </c>
      <c r="C8269" t="s">
        <v>15483</v>
      </c>
    </row>
    <row r="8270" spans="1:3">
      <c r="A8270" s="345" t="s">
        <v>4835</v>
      </c>
      <c r="B8270" s="332">
        <v>90.934359999999998</v>
      </c>
      <c r="C8270" t="s">
        <v>15484</v>
      </c>
    </row>
    <row r="8271" spans="1:3">
      <c r="A8271" s="345" t="s">
        <v>4836</v>
      </c>
      <c r="B8271" s="332">
        <v>20.939</v>
      </c>
      <c r="C8271" t="s">
        <v>15485</v>
      </c>
    </row>
    <row r="8272" spans="1:3">
      <c r="A8272" s="345" t="s">
        <v>4837</v>
      </c>
      <c r="B8272" s="332">
        <v>32.704259999999998</v>
      </c>
      <c r="C8272" t="s">
        <v>15486</v>
      </c>
    </row>
    <row r="8273" spans="1:3">
      <c r="A8273" s="345" t="s">
        <v>4838</v>
      </c>
      <c r="B8273" s="332">
        <v>9.58385</v>
      </c>
      <c r="C8273" t="s">
        <v>15487</v>
      </c>
    </row>
    <row r="8274" spans="1:3">
      <c r="A8274" s="345" t="s">
        <v>4839</v>
      </c>
      <c r="B8274" s="332">
        <v>85.657790000000006</v>
      </c>
      <c r="C8274" t="s">
        <v>20473</v>
      </c>
    </row>
    <row r="8275" spans="1:3">
      <c r="A8275" s="345" t="s">
        <v>4840</v>
      </c>
      <c r="B8275" s="332">
        <v>4.1952600000000002</v>
      </c>
      <c r="C8275" t="s">
        <v>15488</v>
      </c>
    </row>
    <row r="8276" spans="1:3">
      <c r="A8276" s="345" t="s">
        <v>4841</v>
      </c>
      <c r="B8276" s="332">
        <v>37.291110000000003</v>
      </c>
      <c r="C8276" t="s">
        <v>15489</v>
      </c>
    </row>
    <row r="8277" spans="1:3">
      <c r="A8277" s="345" t="s">
        <v>8670</v>
      </c>
      <c r="B8277" s="332">
        <v>60.388890000000004</v>
      </c>
      <c r="C8277" t="s">
        <v>15490</v>
      </c>
    </row>
    <row r="8278" spans="1:3">
      <c r="A8278" s="345" t="s">
        <v>4842</v>
      </c>
      <c r="B8278" s="332">
        <v>52.561909999999997</v>
      </c>
      <c r="C8278" t="s">
        <v>15491</v>
      </c>
    </row>
    <row r="8279" spans="1:3">
      <c r="A8279" s="345" t="s">
        <v>4843</v>
      </c>
      <c r="B8279" s="332">
        <v>300.49180999999999</v>
      </c>
      <c r="C8279" t="s">
        <v>15492</v>
      </c>
    </row>
    <row r="8280" spans="1:3">
      <c r="A8280" s="345" t="s">
        <v>9569</v>
      </c>
      <c r="B8280" s="332">
        <v>314.44765000000001</v>
      </c>
      <c r="C8280" t="s">
        <v>15492</v>
      </c>
    </row>
    <row r="8281" spans="1:3">
      <c r="A8281" s="345" t="s">
        <v>4844</v>
      </c>
      <c r="B8281" s="332">
        <v>400.20828999999998</v>
      </c>
      <c r="C8281" t="s">
        <v>15493</v>
      </c>
    </row>
    <row r="8282" spans="1:3">
      <c r="A8282" s="345" t="s">
        <v>9570</v>
      </c>
      <c r="B8282" s="332">
        <v>418.98683</v>
      </c>
      <c r="C8282" t="s">
        <v>15493</v>
      </c>
    </row>
    <row r="8283" spans="1:3">
      <c r="A8283" s="345" t="s">
        <v>4845</v>
      </c>
      <c r="B8283" s="332">
        <v>500.46539999999999</v>
      </c>
      <c r="C8283" t="s">
        <v>15494</v>
      </c>
    </row>
    <row r="8284" spans="1:3">
      <c r="A8284" s="345" t="s">
        <v>9571</v>
      </c>
      <c r="B8284" s="332">
        <v>523.86324999999999</v>
      </c>
      <c r="C8284" t="s">
        <v>15494</v>
      </c>
    </row>
    <row r="8285" spans="1:3">
      <c r="A8285" s="345" t="s">
        <v>20474</v>
      </c>
      <c r="B8285" s="332">
        <v>600.85307</v>
      </c>
      <c r="C8285" t="s">
        <v>20475</v>
      </c>
    </row>
    <row r="8286" spans="1:3">
      <c r="A8286" s="345" t="s">
        <v>20476</v>
      </c>
      <c r="B8286" s="332">
        <v>628.92124000000001</v>
      </c>
      <c r="C8286" t="s">
        <v>20475</v>
      </c>
    </row>
    <row r="8287" spans="1:3">
      <c r="A8287" s="345" t="s">
        <v>20477</v>
      </c>
      <c r="B8287" s="332">
        <v>0</v>
      </c>
      <c r="C8287" t="s">
        <v>20478</v>
      </c>
    </row>
    <row r="8288" spans="1:3">
      <c r="A8288" s="345" t="s">
        <v>20479</v>
      </c>
      <c r="B8288" s="332">
        <v>0</v>
      </c>
      <c r="C8288" t="s">
        <v>20480</v>
      </c>
    </row>
    <row r="8289" spans="1:3">
      <c r="A8289" s="345" t="s">
        <v>20481</v>
      </c>
      <c r="B8289" s="332">
        <v>0</v>
      </c>
      <c r="C8289" t="s">
        <v>14606</v>
      </c>
    </row>
    <row r="8290" spans="1:3">
      <c r="A8290" s="345" t="s">
        <v>20482</v>
      </c>
      <c r="B8290" s="332">
        <v>0</v>
      </c>
      <c r="C8290" t="s">
        <v>20483</v>
      </c>
    </row>
    <row r="8291" spans="1:3">
      <c r="A8291" s="345" t="s">
        <v>4846</v>
      </c>
      <c r="B8291" s="332">
        <v>346.30950000000001</v>
      </c>
      <c r="C8291" t="s">
        <v>15495</v>
      </c>
    </row>
    <row r="8292" spans="1:3">
      <c r="A8292" s="345" t="s">
        <v>4847</v>
      </c>
      <c r="B8292" s="332">
        <v>388.15285</v>
      </c>
      <c r="C8292" t="s">
        <v>15496</v>
      </c>
    </row>
    <row r="8293" spans="1:3">
      <c r="A8293" s="345" t="s">
        <v>4848</v>
      </c>
      <c r="B8293" s="332">
        <v>167.78852000000001</v>
      </c>
      <c r="C8293" t="s">
        <v>15497</v>
      </c>
    </row>
    <row r="8294" spans="1:3">
      <c r="A8294" s="345" t="s">
        <v>4849</v>
      </c>
      <c r="B8294" s="332">
        <v>38.094389999999997</v>
      </c>
      <c r="C8294" t="s">
        <v>15498</v>
      </c>
    </row>
    <row r="8295" spans="1:3">
      <c r="A8295" s="345" t="s">
        <v>20484</v>
      </c>
      <c r="B8295" s="332">
        <v>0</v>
      </c>
      <c r="C8295" t="s">
        <v>20485</v>
      </c>
    </row>
    <row r="8296" spans="1:3">
      <c r="A8296" s="345" t="s">
        <v>4850</v>
      </c>
      <c r="B8296" s="332">
        <v>23.153220000000001</v>
      </c>
      <c r="C8296" t="s">
        <v>15499</v>
      </c>
    </row>
    <row r="8297" spans="1:3">
      <c r="A8297" s="345" t="s">
        <v>4851</v>
      </c>
      <c r="B8297" s="332">
        <v>25.182009999999998</v>
      </c>
      <c r="C8297" t="s">
        <v>15500</v>
      </c>
    </row>
    <row r="8298" spans="1:3">
      <c r="A8298" s="345" t="s">
        <v>9572</v>
      </c>
      <c r="B8298" s="332">
        <v>27.723210000000002</v>
      </c>
      <c r="C8298" t="s">
        <v>15500</v>
      </c>
    </row>
    <row r="8299" spans="1:3">
      <c r="A8299" s="345" t="s">
        <v>4852</v>
      </c>
      <c r="B8299" s="332">
        <v>40.657200000000003</v>
      </c>
      <c r="C8299" t="s">
        <v>15501</v>
      </c>
    </row>
    <row r="8300" spans="1:3">
      <c r="A8300" s="345" t="s">
        <v>6966</v>
      </c>
      <c r="B8300" s="332">
        <v>78.7851</v>
      </c>
      <c r="C8300" t="s">
        <v>15502</v>
      </c>
    </row>
    <row r="8301" spans="1:3">
      <c r="A8301" s="345" t="s">
        <v>4853</v>
      </c>
      <c r="B8301" s="332">
        <v>12.25948</v>
      </c>
      <c r="C8301" t="s">
        <v>15503</v>
      </c>
    </row>
    <row r="8302" spans="1:3">
      <c r="A8302" s="345" t="s">
        <v>4854</v>
      </c>
      <c r="B8302" s="332">
        <v>21.062760000000001</v>
      </c>
      <c r="C8302" t="s">
        <v>20486</v>
      </c>
    </row>
    <row r="8303" spans="1:3">
      <c r="A8303" s="345" t="s">
        <v>4855</v>
      </c>
      <c r="B8303" s="332">
        <v>21.062760000000001</v>
      </c>
      <c r="C8303" t="s">
        <v>20487</v>
      </c>
    </row>
    <row r="8304" spans="1:3">
      <c r="A8304" s="345" t="s">
        <v>7032</v>
      </c>
      <c r="B8304" s="332">
        <v>72.094179999999994</v>
      </c>
      <c r="C8304" t="s">
        <v>15504</v>
      </c>
    </row>
    <row r="8305" spans="1:3">
      <c r="A8305" s="345" t="s">
        <v>8985</v>
      </c>
      <c r="B8305" s="332">
        <v>4.4984799999999998</v>
      </c>
      <c r="C8305" t="s">
        <v>15505</v>
      </c>
    </row>
    <row r="8306" spans="1:3">
      <c r="A8306" s="345" t="s">
        <v>4856</v>
      </c>
      <c r="B8306" s="332">
        <v>1.82267</v>
      </c>
      <c r="C8306" t="s">
        <v>20488</v>
      </c>
    </row>
    <row r="8307" spans="1:3">
      <c r="A8307" s="345" t="s">
        <v>4857</v>
      </c>
      <c r="B8307" s="332">
        <v>45.992319999999999</v>
      </c>
      <c r="C8307" t="s">
        <v>15506</v>
      </c>
    </row>
    <row r="8308" spans="1:3">
      <c r="A8308" s="345" t="s">
        <v>4858</v>
      </c>
      <c r="B8308" s="332">
        <v>55.936669999999999</v>
      </c>
      <c r="C8308" t="s">
        <v>15507</v>
      </c>
    </row>
    <row r="8309" spans="1:3">
      <c r="A8309" s="345" t="s">
        <v>20489</v>
      </c>
      <c r="B8309" s="332">
        <v>64.778300000000002</v>
      </c>
      <c r="C8309" t="s">
        <v>20490</v>
      </c>
    </row>
    <row r="8310" spans="1:3">
      <c r="A8310" s="345" t="s">
        <v>20491</v>
      </c>
      <c r="B8310" s="332">
        <v>78.784350000000003</v>
      </c>
      <c r="C8310" t="s">
        <v>20492</v>
      </c>
    </row>
    <row r="8311" spans="1:3">
      <c r="A8311" s="345" t="s">
        <v>4859</v>
      </c>
      <c r="B8311" s="332">
        <v>137.97725</v>
      </c>
      <c r="C8311" t="s">
        <v>15508</v>
      </c>
    </row>
    <row r="8312" spans="1:3">
      <c r="A8312" s="345" t="s">
        <v>4860</v>
      </c>
      <c r="B8312" s="332">
        <v>167.81002000000001</v>
      </c>
      <c r="C8312" t="s">
        <v>15509</v>
      </c>
    </row>
    <row r="8313" spans="1:3">
      <c r="A8313" s="345" t="s">
        <v>4861</v>
      </c>
      <c r="B8313" s="332">
        <v>46.912170000000003</v>
      </c>
      <c r="C8313" t="s">
        <v>15510</v>
      </c>
    </row>
    <row r="8314" spans="1:3">
      <c r="A8314" s="345" t="s">
        <v>7274</v>
      </c>
      <c r="B8314" s="332">
        <v>68.441839999999999</v>
      </c>
      <c r="C8314" t="s">
        <v>15511</v>
      </c>
    </row>
    <row r="8315" spans="1:3">
      <c r="A8315" s="345" t="s">
        <v>4862</v>
      </c>
      <c r="B8315" s="332">
        <v>140.73679999999999</v>
      </c>
      <c r="C8315" t="s">
        <v>15512</v>
      </c>
    </row>
    <row r="8316" spans="1:3">
      <c r="A8316" s="345" t="s">
        <v>4863</v>
      </c>
      <c r="B8316" s="332">
        <v>171.16622000000001</v>
      </c>
      <c r="C8316" t="s">
        <v>15513</v>
      </c>
    </row>
    <row r="8317" spans="1:3">
      <c r="A8317" s="345" t="s">
        <v>4864</v>
      </c>
      <c r="B8317" s="332">
        <v>24.769970000000001</v>
      </c>
      <c r="C8317" t="s">
        <v>15514</v>
      </c>
    </row>
    <row r="8318" spans="1:3">
      <c r="A8318" s="345" t="s">
        <v>20493</v>
      </c>
      <c r="B8318" s="332">
        <v>48.776789999999998</v>
      </c>
      <c r="C8318" t="s">
        <v>20494</v>
      </c>
    </row>
    <row r="8319" spans="1:3">
      <c r="A8319" s="345" t="s">
        <v>4865</v>
      </c>
      <c r="B8319" s="332">
        <v>6.5488799999999996</v>
      </c>
      <c r="C8319" t="s">
        <v>15515</v>
      </c>
    </row>
    <row r="8320" spans="1:3">
      <c r="A8320" s="345" t="s">
        <v>20495</v>
      </c>
      <c r="B8320" s="332">
        <v>77.696160000000006</v>
      </c>
      <c r="C8320" t="s">
        <v>20496</v>
      </c>
    </row>
    <row r="8321" spans="1:3">
      <c r="A8321" s="345" t="s">
        <v>4866</v>
      </c>
      <c r="B8321" s="332">
        <v>46.203780000000002</v>
      </c>
      <c r="C8321" t="s">
        <v>15516</v>
      </c>
    </row>
    <row r="8322" spans="1:3">
      <c r="A8322" s="345" t="s">
        <v>4867</v>
      </c>
      <c r="B8322" s="332">
        <v>11.62351</v>
      </c>
      <c r="C8322" t="s">
        <v>15517</v>
      </c>
    </row>
    <row r="8323" spans="1:3">
      <c r="A8323" s="345" t="s">
        <v>4868</v>
      </c>
      <c r="B8323" s="332">
        <v>13.36899</v>
      </c>
      <c r="C8323" t="s">
        <v>15518</v>
      </c>
    </row>
    <row r="8324" spans="1:3">
      <c r="A8324" s="345" t="s">
        <v>4869</v>
      </c>
      <c r="B8324" s="332">
        <v>192.81371999999999</v>
      </c>
      <c r="C8324" t="s">
        <v>15519</v>
      </c>
    </row>
    <row r="8325" spans="1:3">
      <c r="A8325" s="345" t="s">
        <v>4870</v>
      </c>
      <c r="B8325" s="332">
        <v>70.7971</v>
      </c>
      <c r="C8325" t="s">
        <v>15520</v>
      </c>
    </row>
    <row r="8326" spans="1:3">
      <c r="A8326" s="345" t="s">
        <v>4871</v>
      </c>
      <c r="B8326" s="332">
        <v>10.273809999999999</v>
      </c>
      <c r="C8326" t="s">
        <v>15521</v>
      </c>
    </row>
    <row r="8327" spans="1:3">
      <c r="A8327" s="345" t="s">
        <v>4872</v>
      </c>
      <c r="B8327" s="332">
        <v>165.23699999999999</v>
      </c>
      <c r="C8327" t="s">
        <v>15522</v>
      </c>
    </row>
    <row r="8328" spans="1:3">
      <c r="A8328" s="345" t="s">
        <v>4873</v>
      </c>
      <c r="B8328" s="332">
        <v>231.57776999999999</v>
      </c>
      <c r="C8328" t="s">
        <v>15523</v>
      </c>
    </row>
    <row r="8329" spans="1:3">
      <c r="A8329" s="345" t="s">
        <v>4874</v>
      </c>
      <c r="B8329" s="332">
        <v>396.55367000000001</v>
      </c>
      <c r="C8329" t="s">
        <v>15524</v>
      </c>
    </row>
    <row r="8330" spans="1:3">
      <c r="A8330" s="345" t="s">
        <v>4875</v>
      </c>
      <c r="B8330" s="332">
        <v>396.55367000000001</v>
      </c>
      <c r="C8330" t="s">
        <v>15525</v>
      </c>
    </row>
    <row r="8331" spans="1:3">
      <c r="A8331" s="345" t="s">
        <v>4876</v>
      </c>
      <c r="B8331" s="332">
        <v>95.800790000000006</v>
      </c>
      <c r="C8331" t="s">
        <v>15526</v>
      </c>
    </row>
    <row r="8332" spans="1:3">
      <c r="A8332" s="345" t="s">
        <v>4877</v>
      </c>
      <c r="B8332" s="332">
        <v>95.800790000000006</v>
      </c>
      <c r="C8332" t="s">
        <v>15527</v>
      </c>
    </row>
    <row r="8333" spans="1:3">
      <c r="A8333" s="345" t="s">
        <v>4878</v>
      </c>
      <c r="B8333" s="332">
        <v>1647.2976799999999</v>
      </c>
      <c r="C8333" t="s">
        <v>15528</v>
      </c>
    </row>
    <row r="8334" spans="1:3">
      <c r="A8334" s="345" t="s">
        <v>4879</v>
      </c>
      <c r="B8334" s="332">
        <v>398.04539</v>
      </c>
      <c r="C8334" t="s">
        <v>15529</v>
      </c>
    </row>
    <row r="8335" spans="1:3">
      <c r="A8335" s="345" t="s">
        <v>4880</v>
      </c>
      <c r="B8335" s="332">
        <v>758.65035</v>
      </c>
      <c r="C8335" t="s">
        <v>15530</v>
      </c>
    </row>
    <row r="8336" spans="1:3">
      <c r="A8336" s="345" t="s">
        <v>4881</v>
      </c>
      <c r="B8336" s="332">
        <v>173.21788000000001</v>
      </c>
      <c r="C8336" t="s">
        <v>15531</v>
      </c>
    </row>
    <row r="8337" spans="1:3">
      <c r="A8337" s="345" t="s">
        <v>4882</v>
      </c>
      <c r="B8337" s="332">
        <v>57.335630000000002</v>
      </c>
      <c r="C8337" t="s">
        <v>20497</v>
      </c>
    </row>
    <row r="8338" spans="1:3">
      <c r="A8338" s="345" t="s">
        <v>9963</v>
      </c>
      <c r="B8338" s="332">
        <v>8.6516900000000003</v>
      </c>
      <c r="C8338" t="s">
        <v>15532</v>
      </c>
    </row>
    <row r="8339" spans="1:3">
      <c r="A8339" s="345" t="s">
        <v>4883</v>
      </c>
      <c r="B8339" s="332">
        <v>15.067449999999999</v>
      </c>
      <c r="C8339" t="s">
        <v>15533</v>
      </c>
    </row>
    <row r="8340" spans="1:3">
      <c r="A8340" s="345" t="s">
        <v>4884</v>
      </c>
      <c r="B8340" s="332">
        <v>25.950859999999999</v>
      </c>
      <c r="C8340" t="s">
        <v>15534</v>
      </c>
    </row>
    <row r="8341" spans="1:3">
      <c r="A8341" s="345" t="s">
        <v>9964</v>
      </c>
      <c r="B8341" s="332">
        <v>2.59789</v>
      </c>
      <c r="C8341" t="s">
        <v>15535</v>
      </c>
    </row>
    <row r="8342" spans="1:3">
      <c r="A8342" s="345" t="s">
        <v>4885</v>
      </c>
      <c r="B8342" s="332">
        <v>97.517840000000007</v>
      </c>
      <c r="C8342" t="s">
        <v>20498</v>
      </c>
    </row>
    <row r="8343" spans="1:3">
      <c r="A8343" s="345" t="s">
        <v>8392</v>
      </c>
      <c r="B8343" s="332">
        <v>197.34139999999999</v>
      </c>
      <c r="C8343" t="s">
        <v>20499</v>
      </c>
    </row>
    <row r="8344" spans="1:3">
      <c r="A8344" s="345" t="s">
        <v>4886</v>
      </c>
      <c r="B8344" s="332">
        <v>149.86161000000001</v>
      </c>
      <c r="C8344" t="s">
        <v>15536</v>
      </c>
    </row>
    <row r="8345" spans="1:3">
      <c r="A8345" s="345" t="s">
        <v>4887</v>
      </c>
      <c r="B8345" s="332">
        <v>32.180799999999998</v>
      </c>
      <c r="C8345" t="s">
        <v>15537</v>
      </c>
    </row>
    <row r="8346" spans="1:3">
      <c r="A8346" s="345" t="s">
        <v>4888</v>
      </c>
      <c r="B8346" s="332">
        <v>46.428699999999999</v>
      </c>
      <c r="C8346" t="s">
        <v>15538</v>
      </c>
    </row>
    <row r="8347" spans="1:3">
      <c r="A8347" s="345" t="s">
        <v>8393</v>
      </c>
      <c r="B8347" s="332">
        <v>35.307569999999998</v>
      </c>
      <c r="C8347" t="s">
        <v>15537</v>
      </c>
    </row>
    <row r="8348" spans="1:3">
      <c r="A8348" s="345" t="s">
        <v>9573</v>
      </c>
      <c r="B8348" s="332">
        <v>52.682899999999997</v>
      </c>
      <c r="C8348" t="s">
        <v>15538</v>
      </c>
    </row>
    <row r="8349" spans="1:3">
      <c r="A8349" s="345" t="s">
        <v>9574</v>
      </c>
      <c r="B8349" s="332">
        <v>34.308579999999999</v>
      </c>
      <c r="C8349" t="s">
        <v>15537</v>
      </c>
    </row>
    <row r="8350" spans="1:3">
      <c r="A8350" s="345" t="s">
        <v>4889</v>
      </c>
      <c r="B8350" s="332">
        <v>0.87734999999999996</v>
      </c>
      <c r="C8350" t="s">
        <v>15539</v>
      </c>
    </row>
    <row r="8351" spans="1:3">
      <c r="A8351" s="345" t="s">
        <v>4890</v>
      </c>
      <c r="B8351" s="332">
        <v>147.86870999999999</v>
      </c>
      <c r="C8351" t="s">
        <v>15540</v>
      </c>
    </row>
    <row r="8352" spans="1:3">
      <c r="A8352" s="345" t="s">
        <v>8394</v>
      </c>
      <c r="B8352" s="332">
        <v>301.80955</v>
      </c>
      <c r="C8352" t="s">
        <v>15541</v>
      </c>
    </row>
    <row r="8353" spans="1:3">
      <c r="A8353" s="345" t="s">
        <v>4891</v>
      </c>
      <c r="B8353" s="332">
        <v>722.42202999999995</v>
      </c>
      <c r="C8353" t="s">
        <v>15542</v>
      </c>
    </row>
    <row r="8354" spans="1:3">
      <c r="A8354" s="345" t="s">
        <v>4892</v>
      </c>
      <c r="B8354" s="332">
        <v>193.97060999999999</v>
      </c>
      <c r="C8354" t="s">
        <v>15543</v>
      </c>
    </row>
    <row r="8355" spans="1:3">
      <c r="A8355" s="345" t="s">
        <v>4893</v>
      </c>
      <c r="B8355" s="332">
        <v>93.227779999999996</v>
      </c>
      <c r="C8355" t="s">
        <v>15544</v>
      </c>
    </row>
    <row r="8356" spans="1:3">
      <c r="A8356" s="345" t="s">
        <v>4894</v>
      </c>
      <c r="B8356" s="332">
        <v>15.863379999999999</v>
      </c>
      <c r="C8356" t="s">
        <v>15545</v>
      </c>
    </row>
    <row r="8357" spans="1:3">
      <c r="A8357" s="345" t="s">
        <v>4895</v>
      </c>
      <c r="B8357" s="332">
        <v>653.50798999999995</v>
      </c>
      <c r="C8357" t="s">
        <v>20500</v>
      </c>
    </row>
    <row r="8358" spans="1:3">
      <c r="A8358" s="345" t="s">
        <v>4896</v>
      </c>
      <c r="B8358" s="332">
        <v>64.491630000000001</v>
      </c>
      <c r="C8358" t="s">
        <v>15546</v>
      </c>
    </row>
    <row r="8359" spans="1:3">
      <c r="A8359" s="345" t="s">
        <v>4897</v>
      </c>
      <c r="B8359" s="332">
        <v>0</v>
      </c>
      <c r="C8359" t="s">
        <v>15547</v>
      </c>
    </row>
    <row r="8360" spans="1:3">
      <c r="A8360" s="345" t="s">
        <v>4898</v>
      </c>
      <c r="B8360" s="332">
        <v>1640.6784600000001</v>
      </c>
      <c r="C8360" t="s">
        <v>15548</v>
      </c>
    </row>
    <row r="8361" spans="1:3">
      <c r="A8361" s="345" t="s">
        <v>4899</v>
      </c>
      <c r="B8361" s="332">
        <v>0</v>
      </c>
      <c r="C8361" t="s">
        <v>15549</v>
      </c>
    </row>
    <row r="8362" spans="1:3">
      <c r="A8362" s="345" t="s">
        <v>4900</v>
      </c>
      <c r="B8362" s="332">
        <v>2033.7080699999999</v>
      </c>
      <c r="C8362" t="s">
        <v>15550</v>
      </c>
    </row>
    <row r="8363" spans="1:3">
      <c r="A8363" s="345" t="s">
        <v>4901</v>
      </c>
      <c r="B8363" s="332">
        <v>3704.7976100000001</v>
      </c>
      <c r="C8363" t="s">
        <v>20501</v>
      </c>
    </row>
    <row r="8364" spans="1:3">
      <c r="A8364" s="345" t="s">
        <v>4902</v>
      </c>
      <c r="B8364" s="332">
        <v>491.40370000000001</v>
      </c>
      <c r="C8364" t="s">
        <v>15551</v>
      </c>
    </row>
    <row r="8365" spans="1:3">
      <c r="A8365" s="345" t="s">
        <v>4903</v>
      </c>
      <c r="B8365" s="332">
        <v>895.39683000000002</v>
      </c>
      <c r="C8365" t="s">
        <v>15552</v>
      </c>
    </row>
    <row r="8366" spans="1:3">
      <c r="A8366" s="345" t="s">
        <v>4904</v>
      </c>
      <c r="B8366" s="332">
        <v>0</v>
      </c>
      <c r="C8366" t="s">
        <v>15553</v>
      </c>
    </row>
    <row r="8367" spans="1:3">
      <c r="A8367" s="345" t="s">
        <v>20502</v>
      </c>
      <c r="B8367" s="332">
        <v>5.88253</v>
      </c>
      <c r="C8367" t="s">
        <v>15554</v>
      </c>
    </row>
    <row r="8368" spans="1:3">
      <c r="A8368" s="345" t="s">
        <v>4905</v>
      </c>
      <c r="B8368" s="332">
        <v>6.6833400000000003</v>
      </c>
      <c r="C8368" t="s">
        <v>20503</v>
      </c>
    </row>
    <row r="8369" spans="1:3">
      <c r="A8369" s="345" t="s">
        <v>4906</v>
      </c>
      <c r="B8369" s="332">
        <v>12.566990000000001</v>
      </c>
      <c r="C8369" t="s">
        <v>15554</v>
      </c>
    </row>
    <row r="8370" spans="1:3">
      <c r="A8370" s="345" t="s">
        <v>4907</v>
      </c>
      <c r="B8370" s="332">
        <v>891.33213999999998</v>
      </c>
      <c r="C8370" t="s">
        <v>15555</v>
      </c>
    </row>
    <row r="8371" spans="1:3">
      <c r="A8371" s="345" t="s">
        <v>4908</v>
      </c>
      <c r="B8371" s="332">
        <v>215.50548000000001</v>
      </c>
      <c r="C8371" t="s">
        <v>15556</v>
      </c>
    </row>
    <row r="8372" spans="1:3">
      <c r="A8372" s="345" t="s">
        <v>4909</v>
      </c>
      <c r="B8372" s="332">
        <v>520.08051</v>
      </c>
      <c r="C8372" t="s">
        <v>15557</v>
      </c>
    </row>
    <row r="8373" spans="1:3">
      <c r="A8373" s="345" t="s">
        <v>4910</v>
      </c>
      <c r="B8373" s="332">
        <v>619.49860999999999</v>
      </c>
      <c r="C8373" t="s">
        <v>15558</v>
      </c>
    </row>
    <row r="8374" spans="1:3">
      <c r="A8374" s="345" t="s">
        <v>9575</v>
      </c>
      <c r="B8374" s="332">
        <v>748.00135999999998</v>
      </c>
      <c r="C8374" t="s">
        <v>15559</v>
      </c>
    </row>
    <row r="8375" spans="1:3">
      <c r="A8375" s="345" t="s">
        <v>4911</v>
      </c>
      <c r="B8375" s="332">
        <v>8.4063099999999995</v>
      </c>
      <c r="C8375" t="s">
        <v>14953</v>
      </c>
    </row>
    <row r="8376" spans="1:3">
      <c r="A8376" s="345" t="s">
        <v>4912</v>
      </c>
      <c r="B8376" s="332">
        <v>953.88802999999996</v>
      </c>
      <c r="C8376" t="s">
        <v>20504</v>
      </c>
    </row>
    <row r="8377" spans="1:3">
      <c r="A8377" s="345" t="s">
        <v>4913</v>
      </c>
      <c r="B8377" s="332">
        <v>212.80167</v>
      </c>
      <c r="C8377" t="s">
        <v>15560</v>
      </c>
    </row>
    <row r="8378" spans="1:3">
      <c r="A8378" s="345" t="s">
        <v>6934</v>
      </c>
      <c r="B8378" s="332">
        <v>966.86830999999995</v>
      </c>
      <c r="C8378" t="s">
        <v>20505</v>
      </c>
    </row>
    <row r="8379" spans="1:3">
      <c r="A8379" s="345" t="s">
        <v>9576</v>
      </c>
      <c r="B8379" s="332">
        <v>768.11946999999998</v>
      </c>
      <c r="C8379" t="s">
        <v>20506</v>
      </c>
    </row>
    <row r="8380" spans="1:3">
      <c r="A8380" s="345" t="s">
        <v>20507</v>
      </c>
      <c r="B8380" s="332">
        <v>518.65210000000002</v>
      </c>
      <c r="C8380" t="s">
        <v>20508</v>
      </c>
    </row>
    <row r="8381" spans="1:3">
      <c r="A8381" s="345" t="s">
        <v>20509</v>
      </c>
      <c r="B8381" s="332">
        <v>0</v>
      </c>
      <c r="C8381" t="s">
        <v>20510</v>
      </c>
    </row>
    <row r="8382" spans="1:3">
      <c r="A8382" s="345" t="s">
        <v>4914</v>
      </c>
      <c r="B8382" s="332">
        <v>593.78950999999995</v>
      </c>
      <c r="C8382" t="s">
        <v>20511</v>
      </c>
    </row>
    <row r="8383" spans="1:3">
      <c r="A8383" s="345" t="s">
        <v>4915</v>
      </c>
      <c r="B8383" s="332">
        <v>791.71916999999996</v>
      </c>
      <c r="C8383" t="s">
        <v>20512</v>
      </c>
    </row>
    <row r="8384" spans="1:3">
      <c r="A8384" s="345" t="s">
        <v>4916</v>
      </c>
      <c r="B8384" s="332">
        <v>205.12755000000001</v>
      </c>
      <c r="C8384" t="s">
        <v>20513</v>
      </c>
    </row>
    <row r="8385" spans="1:3">
      <c r="A8385" s="345" t="s">
        <v>4917</v>
      </c>
      <c r="B8385" s="332">
        <v>244.71324000000001</v>
      </c>
      <c r="C8385" t="s">
        <v>20514</v>
      </c>
    </row>
    <row r="8386" spans="1:3">
      <c r="A8386" s="345" t="s">
        <v>20515</v>
      </c>
      <c r="B8386" s="332">
        <v>0</v>
      </c>
      <c r="C8386" t="s">
        <v>20516</v>
      </c>
    </row>
    <row r="8387" spans="1:3">
      <c r="A8387" s="345" t="s">
        <v>20517</v>
      </c>
      <c r="B8387" s="332">
        <v>154.02384000000001</v>
      </c>
      <c r="C8387" t="s">
        <v>20518</v>
      </c>
    </row>
    <row r="8388" spans="1:3">
      <c r="A8388" s="345" t="s">
        <v>4918</v>
      </c>
      <c r="B8388" s="332">
        <v>348.15552000000002</v>
      </c>
      <c r="C8388" t="s">
        <v>20519</v>
      </c>
    </row>
    <row r="8389" spans="1:3">
      <c r="A8389" s="345" t="s">
        <v>4919</v>
      </c>
      <c r="B8389" s="332">
        <v>511.01873999999998</v>
      </c>
      <c r="C8389" t="s">
        <v>20520</v>
      </c>
    </row>
    <row r="8390" spans="1:3">
      <c r="A8390" s="345" t="s">
        <v>20521</v>
      </c>
      <c r="B8390" s="332">
        <v>185.45729</v>
      </c>
      <c r="C8390" t="s">
        <v>20522</v>
      </c>
    </row>
    <row r="8391" spans="1:3">
      <c r="A8391" s="345" t="s">
        <v>4920</v>
      </c>
      <c r="B8391" s="332">
        <v>446.24169999999998</v>
      </c>
      <c r="C8391" t="s">
        <v>20523</v>
      </c>
    </row>
    <row r="8392" spans="1:3">
      <c r="A8392" s="345" t="s">
        <v>4921</v>
      </c>
      <c r="B8392" s="332">
        <v>582.99338999999998</v>
      </c>
      <c r="C8392" t="s">
        <v>20524</v>
      </c>
    </row>
    <row r="8393" spans="1:3">
      <c r="A8393" s="345" t="s">
        <v>4922</v>
      </c>
      <c r="B8393" s="332">
        <v>253.71861000000001</v>
      </c>
      <c r="C8393" t="s">
        <v>20525</v>
      </c>
    </row>
    <row r="8394" spans="1:3">
      <c r="A8394" s="345" t="s">
        <v>17538</v>
      </c>
      <c r="B8394" s="332">
        <v>431.22318999999999</v>
      </c>
      <c r="C8394" t="s">
        <v>17539</v>
      </c>
    </row>
    <row r="8395" spans="1:3">
      <c r="A8395" s="345" t="s">
        <v>8671</v>
      </c>
      <c r="B8395" s="332">
        <v>408.38132999999999</v>
      </c>
      <c r="C8395" t="s">
        <v>20526</v>
      </c>
    </row>
    <row r="8396" spans="1:3">
      <c r="A8396" s="345" t="s">
        <v>8672</v>
      </c>
      <c r="B8396" s="332">
        <v>76.408450000000002</v>
      </c>
      <c r="C8396" t="s">
        <v>20527</v>
      </c>
    </row>
    <row r="8397" spans="1:3">
      <c r="A8397" s="345" t="s">
        <v>17540</v>
      </c>
      <c r="B8397" s="332">
        <v>152.60795999999999</v>
      </c>
      <c r="C8397" t="s">
        <v>20528</v>
      </c>
    </row>
    <row r="8398" spans="1:3">
      <c r="A8398" s="345" t="s">
        <v>8673</v>
      </c>
      <c r="B8398" s="332">
        <v>131.47207</v>
      </c>
      <c r="C8398" t="s">
        <v>20529</v>
      </c>
    </row>
    <row r="8399" spans="1:3">
      <c r="A8399" s="345" t="s">
        <v>8674</v>
      </c>
      <c r="B8399" s="332">
        <v>33.926389999999998</v>
      </c>
      <c r="C8399" t="s">
        <v>20530</v>
      </c>
    </row>
    <row r="8400" spans="1:3">
      <c r="A8400" s="345" t="s">
        <v>17541</v>
      </c>
      <c r="B8400" s="332">
        <v>25.823180000000001</v>
      </c>
      <c r="C8400" t="s">
        <v>17542</v>
      </c>
    </row>
    <row r="8401" spans="1:3">
      <c r="A8401" s="345" t="s">
        <v>8675</v>
      </c>
      <c r="B8401" s="332">
        <v>35.538139999999999</v>
      </c>
      <c r="C8401" t="s">
        <v>15561</v>
      </c>
    </row>
    <row r="8402" spans="1:3">
      <c r="A8402" s="345" t="s">
        <v>9577</v>
      </c>
      <c r="B8402" s="332">
        <v>3.9775</v>
      </c>
      <c r="C8402" t="s">
        <v>15562</v>
      </c>
    </row>
    <row r="8403" spans="1:3">
      <c r="A8403" s="345" t="s">
        <v>8676</v>
      </c>
      <c r="B8403" s="332">
        <v>23.342749999999999</v>
      </c>
      <c r="C8403" t="s">
        <v>15563</v>
      </c>
    </row>
    <row r="8404" spans="1:3">
      <c r="A8404" s="345" t="s">
        <v>9578</v>
      </c>
      <c r="B8404" s="332">
        <v>14.00773</v>
      </c>
      <c r="C8404" t="s">
        <v>15564</v>
      </c>
    </row>
    <row r="8405" spans="1:3">
      <c r="A8405" s="345" t="s">
        <v>8677</v>
      </c>
      <c r="B8405" s="332">
        <v>25.509080000000001</v>
      </c>
      <c r="C8405" t="s">
        <v>15565</v>
      </c>
    </row>
    <row r="8406" spans="1:3">
      <c r="A8406" s="345" t="s">
        <v>4923</v>
      </c>
      <c r="B8406" s="332">
        <v>18.780370000000001</v>
      </c>
      <c r="C8406" t="s">
        <v>20531</v>
      </c>
    </row>
    <row r="8407" spans="1:3">
      <c r="A8407" s="345" t="s">
        <v>8678</v>
      </c>
      <c r="B8407" s="332">
        <v>37.209859999999999</v>
      </c>
      <c r="C8407" t="s">
        <v>15566</v>
      </c>
    </row>
    <row r="8408" spans="1:3">
      <c r="A8408" s="345" t="s">
        <v>17543</v>
      </c>
      <c r="B8408" s="332">
        <v>20.876110000000001</v>
      </c>
      <c r="C8408" t="s">
        <v>17544</v>
      </c>
    </row>
    <row r="8409" spans="1:3">
      <c r="A8409" s="345" t="s">
        <v>8679</v>
      </c>
      <c r="B8409" s="332">
        <v>242.84103999999999</v>
      </c>
      <c r="C8409" t="s">
        <v>15567</v>
      </c>
    </row>
    <row r="8410" spans="1:3">
      <c r="A8410" s="345" t="s">
        <v>17545</v>
      </c>
      <c r="B8410" s="332">
        <v>118.75552</v>
      </c>
      <c r="C8410" t="s">
        <v>17546</v>
      </c>
    </row>
    <row r="8411" spans="1:3">
      <c r="A8411" s="345" t="s">
        <v>8680</v>
      </c>
      <c r="B8411" s="332">
        <v>257.76591000000002</v>
      </c>
      <c r="C8411" t="s">
        <v>15568</v>
      </c>
    </row>
    <row r="8412" spans="1:3">
      <c r="A8412" s="345" t="s">
        <v>8681</v>
      </c>
      <c r="B8412" s="332">
        <v>43.52196</v>
      </c>
      <c r="C8412" t="s">
        <v>15569</v>
      </c>
    </row>
    <row r="8413" spans="1:3">
      <c r="A8413" s="345" t="s">
        <v>4924</v>
      </c>
      <c r="B8413" s="332">
        <v>8.8711900000000004</v>
      </c>
      <c r="C8413" t="s">
        <v>20532</v>
      </c>
    </row>
    <row r="8414" spans="1:3">
      <c r="A8414" s="345" t="s">
        <v>4925</v>
      </c>
      <c r="B8414" s="332">
        <v>155.95652000000001</v>
      </c>
      <c r="C8414" t="s">
        <v>15570</v>
      </c>
    </row>
    <row r="8415" spans="1:3">
      <c r="A8415" s="345" t="s">
        <v>4926</v>
      </c>
      <c r="B8415" s="332">
        <v>30.27936</v>
      </c>
      <c r="C8415" t="s">
        <v>20533</v>
      </c>
    </row>
    <row r="8416" spans="1:3">
      <c r="A8416" s="345" t="s">
        <v>4927</v>
      </c>
      <c r="B8416" s="332">
        <v>0</v>
      </c>
      <c r="C8416" t="s">
        <v>15571</v>
      </c>
    </row>
    <row r="8417" spans="1:3">
      <c r="A8417" s="345" t="s">
        <v>20534</v>
      </c>
      <c r="B8417" s="332">
        <v>751.74102000000005</v>
      </c>
      <c r="C8417" t="s">
        <v>20535</v>
      </c>
    </row>
    <row r="8418" spans="1:3">
      <c r="A8418" s="345" t="s">
        <v>4928</v>
      </c>
      <c r="B8418" s="332">
        <v>400.67387000000002</v>
      </c>
      <c r="C8418" t="s">
        <v>15572</v>
      </c>
    </row>
    <row r="8419" spans="1:3">
      <c r="A8419" s="345" t="s">
        <v>4929</v>
      </c>
      <c r="B8419" s="332">
        <v>400.67387000000002</v>
      </c>
      <c r="C8419" t="s">
        <v>15573</v>
      </c>
    </row>
    <row r="8420" spans="1:3">
      <c r="A8420" s="345" t="s">
        <v>9127</v>
      </c>
      <c r="B8420" s="332">
        <v>789.99235999999996</v>
      </c>
      <c r="C8420" t="s">
        <v>15574</v>
      </c>
    </row>
    <row r="8421" spans="1:3">
      <c r="A8421" s="345" t="s">
        <v>4930</v>
      </c>
      <c r="B8421" s="332">
        <v>1179.3111100000001</v>
      </c>
      <c r="C8421" t="s">
        <v>20536</v>
      </c>
    </row>
    <row r="8422" spans="1:3">
      <c r="A8422" s="345" t="s">
        <v>4931</v>
      </c>
      <c r="B8422" s="332">
        <v>114.03625</v>
      </c>
      <c r="C8422" t="s">
        <v>15575</v>
      </c>
    </row>
    <row r="8423" spans="1:3">
      <c r="A8423" s="345" t="s">
        <v>4932</v>
      </c>
      <c r="B8423" s="332">
        <v>124.90593</v>
      </c>
      <c r="C8423" t="s">
        <v>15576</v>
      </c>
    </row>
    <row r="8424" spans="1:3">
      <c r="A8424" s="345" t="s">
        <v>4933</v>
      </c>
      <c r="B8424" s="332">
        <v>64.849320000000006</v>
      </c>
      <c r="C8424" t="s">
        <v>15577</v>
      </c>
    </row>
    <row r="8425" spans="1:3">
      <c r="A8425" s="345" t="s">
        <v>4934</v>
      </c>
      <c r="B8425" s="332">
        <v>513.62062000000003</v>
      </c>
      <c r="C8425" t="s">
        <v>15578</v>
      </c>
    </row>
    <row r="8426" spans="1:3">
      <c r="A8426" s="345" t="s">
        <v>4935</v>
      </c>
      <c r="B8426" s="332">
        <v>513.62062000000003</v>
      </c>
      <c r="C8426" t="s">
        <v>15579</v>
      </c>
    </row>
    <row r="8427" spans="1:3">
      <c r="A8427" s="345" t="s">
        <v>4936</v>
      </c>
      <c r="B8427" s="332">
        <v>1015.88608</v>
      </c>
      <c r="C8427" t="s">
        <v>15580</v>
      </c>
    </row>
    <row r="8428" spans="1:3">
      <c r="A8428" s="345" t="s">
        <v>4937</v>
      </c>
      <c r="B8428" s="332">
        <v>1015.88608</v>
      </c>
      <c r="C8428" t="s">
        <v>15581</v>
      </c>
    </row>
    <row r="8429" spans="1:3">
      <c r="A8429" s="345" t="s">
        <v>4938</v>
      </c>
      <c r="B8429" s="332">
        <v>1518.15129</v>
      </c>
      <c r="C8429" t="s">
        <v>15582</v>
      </c>
    </row>
    <row r="8430" spans="1:3">
      <c r="A8430" s="345" t="s">
        <v>4939</v>
      </c>
      <c r="B8430" s="332">
        <v>155.47584000000001</v>
      </c>
      <c r="C8430" t="s">
        <v>15583</v>
      </c>
    </row>
    <row r="8431" spans="1:3">
      <c r="A8431" s="345" t="s">
        <v>4940</v>
      </c>
      <c r="B8431" s="332">
        <v>67.291809999999998</v>
      </c>
      <c r="C8431" t="s">
        <v>15584</v>
      </c>
    </row>
    <row r="8432" spans="1:3">
      <c r="A8432" s="345" t="s">
        <v>4941</v>
      </c>
      <c r="B8432" s="332">
        <v>28.639520000000001</v>
      </c>
      <c r="C8432" t="s">
        <v>15585</v>
      </c>
    </row>
    <row r="8433" spans="1:3">
      <c r="A8433" s="345" t="s">
        <v>4942</v>
      </c>
      <c r="B8433" s="332">
        <v>77.546869999999998</v>
      </c>
      <c r="C8433" t="s">
        <v>20537</v>
      </c>
    </row>
    <row r="8434" spans="1:3">
      <c r="A8434" s="345" t="s">
        <v>4943</v>
      </c>
      <c r="B8434" s="332">
        <v>240.04383999999999</v>
      </c>
      <c r="C8434" t="s">
        <v>15586</v>
      </c>
    </row>
    <row r="8435" spans="1:3">
      <c r="A8435" s="345" t="s">
        <v>4944</v>
      </c>
      <c r="B8435" s="332">
        <v>11.355119999999999</v>
      </c>
      <c r="C8435" t="s">
        <v>20538</v>
      </c>
    </row>
    <row r="8436" spans="1:3">
      <c r="A8436" s="345" t="s">
        <v>4945</v>
      </c>
      <c r="B8436" s="332">
        <v>8.1399899999999992</v>
      </c>
      <c r="C8436" t="s">
        <v>20539</v>
      </c>
    </row>
    <row r="8437" spans="1:3">
      <c r="A8437" s="345" t="s">
        <v>4946</v>
      </c>
      <c r="B8437" s="332">
        <v>189.96086</v>
      </c>
      <c r="C8437" t="s">
        <v>20540</v>
      </c>
    </row>
    <row r="8438" spans="1:3">
      <c r="A8438" s="345" t="s">
        <v>7275</v>
      </c>
      <c r="B8438" s="332">
        <v>83.286609999999996</v>
      </c>
      <c r="C8438" t="s">
        <v>15587</v>
      </c>
    </row>
    <row r="8439" spans="1:3">
      <c r="A8439" s="345" t="s">
        <v>7276</v>
      </c>
      <c r="B8439" s="332">
        <v>83.286609999999996</v>
      </c>
      <c r="C8439" t="s">
        <v>15588</v>
      </c>
    </row>
    <row r="8440" spans="1:3">
      <c r="A8440" s="345" t="s">
        <v>4947</v>
      </c>
      <c r="B8440" s="332">
        <v>75.383970000000005</v>
      </c>
      <c r="C8440" t="s">
        <v>15589</v>
      </c>
    </row>
    <row r="8441" spans="1:3">
      <c r="A8441" s="345" t="s">
        <v>4948</v>
      </c>
      <c r="B8441" s="332">
        <v>75.383970000000005</v>
      </c>
      <c r="C8441" t="s">
        <v>15590</v>
      </c>
    </row>
    <row r="8442" spans="1:3">
      <c r="A8442" s="345" t="s">
        <v>4949</v>
      </c>
      <c r="B8442" s="332">
        <v>94.274569999999997</v>
      </c>
      <c r="C8442" t="s">
        <v>15591</v>
      </c>
    </row>
    <row r="8443" spans="1:3">
      <c r="A8443" s="345" t="s">
        <v>4950</v>
      </c>
      <c r="B8443" s="332">
        <v>94.63682</v>
      </c>
      <c r="C8443" t="s">
        <v>15592</v>
      </c>
    </row>
    <row r="8444" spans="1:3">
      <c r="A8444" s="345" t="s">
        <v>7277</v>
      </c>
      <c r="B8444" s="332">
        <v>106.56883000000001</v>
      </c>
      <c r="C8444" t="s">
        <v>15593</v>
      </c>
    </row>
    <row r="8445" spans="1:3">
      <c r="A8445" s="345" t="s">
        <v>7278</v>
      </c>
      <c r="B8445" s="332">
        <v>106.56883000000001</v>
      </c>
      <c r="C8445" t="s">
        <v>15594</v>
      </c>
    </row>
    <row r="8446" spans="1:3">
      <c r="A8446" s="345" t="s">
        <v>7279</v>
      </c>
      <c r="B8446" s="332">
        <v>106.56883000000001</v>
      </c>
      <c r="C8446" t="s">
        <v>15595</v>
      </c>
    </row>
    <row r="8447" spans="1:3">
      <c r="A8447" s="345" t="s">
        <v>7280</v>
      </c>
      <c r="B8447" s="332">
        <v>106.56883000000001</v>
      </c>
      <c r="C8447" t="s">
        <v>15596</v>
      </c>
    </row>
    <row r="8448" spans="1:3">
      <c r="A8448" s="345" t="s">
        <v>7281</v>
      </c>
      <c r="B8448" s="332">
        <v>138.48551</v>
      </c>
      <c r="C8448" t="s">
        <v>15597</v>
      </c>
    </row>
    <row r="8449" spans="1:3">
      <c r="A8449" s="345" t="s">
        <v>7282</v>
      </c>
      <c r="B8449" s="332">
        <v>138.48551</v>
      </c>
      <c r="C8449" t="s">
        <v>15598</v>
      </c>
    </row>
    <row r="8450" spans="1:3">
      <c r="A8450" s="345" t="s">
        <v>7283</v>
      </c>
      <c r="B8450" s="332">
        <v>106.56883000000001</v>
      </c>
      <c r="C8450" t="s">
        <v>15599</v>
      </c>
    </row>
    <row r="8451" spans="1:3">
      <c r="A8451" s="345" t="s">
        <v>7284</v>
      </c>
      <c r="B8451" s="332">
        <v>106.56883000000001</v>
      </c>
      <c r="C8451" t="s">
        <v>15600</v>
      </c>
    </row>
    <row r="8452" spans="1:3">
      <c r="A8452" s="345" t="s">
        <v>7285</v>
      </c>
      <c r="B8452" s="332">
        <v>106.56883000000001</v>
      </c>
      <c r="C8452" t="s">
        <v>15601</v>
      </c>
    </row>
    <row r="8453" spans="1:3">
      <c r="A8453" s="345" t="s">
        <v>7286</v>
      </c>
      <c r="B8453" s="332">
        <v>106.9286</v>
      </c>
      <c r="C8453" t="s">
        <v>15602</v>
      </c>
    </row>
    <row r="8454" spans="1:3">
      <c r="A8454" s="345" t="s">
        <v>7287</v>
      </c>
      <c r="B8454" s="332">
        <v>95.518770000000004</v>
      </c>
      <c r="C8454" t="s">
        <v>15603</v>
      </c>
    </row>
    <row r="8455" spans="1:3">
      <c r="A8455" s="345" t="s">
        <v>7288</v>
      </c>
      <c r="B8455" s="332">
        <v>95.518770000000004</v>
      </c>
      <c r="C8455" t="s">
        <v>15604</v>
      </c>
    </row>
    <row r="8456" spans="1:3">
      <c r="A8456" s="345" t="s">
        <v>7289</v>
      </c>
      <c r="B8456" s="332">
        <v>102.12105</v>
      </c>
      <c r="C8456" t="s">
        <v>15605</v>
      </c>
    </row>
    <row r="8457" spans="1:3">
      <c r="A8457" s="345" t="s">
        <v>7290</v>
      </c>
      <c r="B8457" s="332">
        <v>102.12105</v>
      </c>
      <c r="C8457" t="s">
        <v>15606</v>
      </c>
    </row>
    <row r="8458" spans="1:3">
      <c r="A8458" s="345" t="s">
        <v>4951</v>
      </c>
      <c r="B8458" s="332">
        <v>101.20816000000001</v>
      </c>
      <c r="C8458" t="s">
        <v>15607</v>
      </c>
    </row>
    <row r="8459" spans="1:3">
      <c r="A8459" s="345" t="s">
        <v>4952</v>
      </c>
      <c r="B8459" s="332">
        <v>101.20816000000001</v>
      </c>
      <c r="C8459" t="s">
        <v>20541</v>
      </c>
    </row>
    <row r="8460" spans="1:3">
      <c r="A8460" s="345" t="s">
        <v>4953</v>
      </c>
      <c r="B8460" s="332">
        <v>93.768450000000001</v>
      </c>
      <c r="C8460" t="s">
        <v>15608</v>
      </c>
    </row>
    <row r="8461" spans="1:3">
      <c r="A8461" s="345" t="s">
        <v>4954</v>
      </c>
      <c r="B8461" s="332">
        <v>93.768450000000001</v>
      </c>
      <c r="C8461" t="s">
        <v>15609</v>
      </c>
    </row>
    <row r="8462" spans="1:3">
      <c r="A8462" s="345" t="s">
        <v>4955</v>
      </c>
      <c r="B8462" s="332">
        <v>90.654769999999999</v>
      </c>
      <c r="C8462" t="s">
        <v>15610</v>
      </c>
    </row>
    <row r="8463" spans="1:3">
      <c r="A8463" s="345" t="s">
        <v>7291</v>
      </c>
      <c r="B8463" s="332">
        <v>16.880389999999998</v>
      </c>
      <c r="C8463" t="s">
        <v>15611</v>
      </c>
    </row>
    <row r="8464" spans="1:3">
      <c r="A8464" s="345" t="s">
        <v>7292</v>
      </c>
      <c r="B8464" s="332">
        <v>36.72269</v>
      </c>
      <c r="C8464" t="s">
        <v>15612</v>
      </c>
    </row>
    <row r="8465" spans="1:3">
      <c r="A8465" s="345" t="s">
        <v>7293</v>
      </c>
      <c r="B8465" s="332">
        <v>36.72269</v>
      </c>
      <c r="C8465" t="s">
        <v>15613</v>
      </c>
    </row>
    <row r="8466" spans="1:3">
      <c r="A8466" s="345" t="s">
        <v>7294</v>
      </c>
      <c r="B8466" s="332">
        <v>36.72269</v>
      </c>
      <c r="C8466" t="s">
        <v>15614</v>
      </c>
    </row>
    <row r="8467" spans="1:3">
      <c r="A8467" s="345" t="s">
        <v>7295</v>
      </c>
      <c r="B8467" s="332">
        <v>146.11775</v>
      </c>
      <c r="C8467" t="s">
        <v>15615</v>
      </c>
    </row>
    <row r="8468" spans="1:3">
      <c r="A8468" s="345" t="s">
        <v>4956</v>
      </c>
      <c r="B8468" s="332">
        <v>75.574839999999995</v>
      </c>
      <c r="C8468" t="s">
        <v>20542</v>
      </c>
    </row>
    <row r="8469" spans="1:3">
      <c r="A8469" s="345" t="s">
        <v>4957</v>
      </c>
      <c r="B8469" s="332">
        <v>18.27777</v>
      </c>
      <c r="C8469" t="s">
        <v>15616</v>
      </c>
    </row>
    <row r="8470" spans="1:3">
      <c r="A8470" s="345" t="s">
        <v>7296</v>
      </c>
      <c r="B8470" s="332">
        <v>53.236109999999996</v>
      </c>
      <c r="C8470" t="s">
        <v>15617</v>
      </c>
    </row>
    <row r="8471" spans="1:3">
      <c r="A8471" s="345" t="s">
        <v>4958</v>
      </c>
      <c r="B8471" s="332">
        <v>54.164639999999999</v>
      </c>
      <c r="C8471" t="s">
        <v>15618</v>
      </c>
    </row>
    <row r="8472" spans="1:3">
      <c r="A8472" s="345" t="s">
        <v>7297</v>
      </c>
      <c r="B8472" s="332">
        <v>53.236109999999996</v>
      </c>
      <c r="C8472" t="s">
        <v>15619</v>
      </c>
    </row>
    <row r="8473" spans="1:3">
      <c r="A8473" s="345" t="s">
        <v>7298</v>
      </c>
      <c r="B8473" s="332">
        <v>13.77403</v>
      </c>
      <c r="C8473" t="s">
        <v>15620</v>
      </c>
    </row>
    <row r="8474" spans="1:3">
      <c r="A8474" s="345" t="s">
        <v>7299</v>
      </c>
      <c r="B8474" s="332">
        <v>36.9848</v>
      </c>
      <c r="C8474" t="s">
        <v>15621</v>
      </c>
    </row>
    <row r="8475" spans="1:3">
      <c r="A8475" s="345" t="s">
        <v>4959</v>
      </c>
      <c r="B8475" s="332">
        <v>48.366680000000002</v>
      </c>
      <c r="C8475" t="s">
        <v>20543</v>
      </c>
    </row>
    <row r="8476" spans="1:3">
      <c r="A8476" s="345" t="s">
        <v>7300</v>
      </c>
      <c r="B8476" s="332">
        <v>80.408460000000005</v>
      </c>
      <c r="C8476" t="s">
        <v>15622</v>
      </c>
    </row>
    <row r="8477" spans="1:3">
      <c r="A8477" s="345" t="s">
        <v>7301</v>
      </c>
      <c r="B8477" s="332">
        <v>19.324750000000002</v>
      </c>
      <c r="C8477" t="s">
        <v>15623</v>
      </c>
    </row>
    <row r="8478" spans="1:3">
      <c r="A8478" s="345" t="s">
        <v>4960</v>
      </c>
      <c r="B8478" s="332">
        <v>132.36339000000001</v>
      </c>
      <c r="C8478" t="s">
        <v>15624</v>
      </c>
    </row>
    <row r="8479" spans="1:3">
      <c r="A8479" s="345" t="s">
        <v>4961</v>
      </c>
      <c r="B8479" s="332">
        <v>275.30698000000001</v>
      </c>
      <c r="C8479" t="s">
        <v>15625</v>
      </c>
    </row>
    <row r="8480" spans="1:3">
      <c r="A8480" s="345" t="s">
        <v>8428</v>
      </c>
      <c r="B8480" s="332">
        <v>187.62855999999999</v>
      </c>
      <c r="C8480" t="s">
        <v>15626</v>
      </c>
    </row>
    <row r="8481" spans="1:3">
      <c r="A8481" s="345" t="s">
        <v>8838</v>
      </c>
      <c r="B8481" s="332">
        <v>213.16587999999999</v>
      </c>
      <c r="C8481" t="s">
        <v>15627</v>
      </c>
    </row>
    <row r="8482" spans="1:3">
      <c r="A8482" s="345" t="s">
        <v>20544</v>
      </c>
      <c r="B8482" s="332">
        <v>0</v>
      </c>
      <c r="C8482" t="s">
        <v>20545</v>
      </c>
    </row>
    <row r="8483" spans="1:3">
      <c r="A8483" s="345" t="s">
        <v>20546</v>
      </c>
      <c r="B8483" s="332">
        <v>0</v>
      </c>
      <c r="C8483" t="s">
        <v>20547</v>
      </c>
    </row>
    <row r="8484" spans="1:3">
      <c r="A8484" s="345" t="s">
        <v>20548</v>
      </c>
      <c r="B8484" s="332">
        <v>0</v>
      </c>
      <c r="C8484" t="s">
        <v>20549</v>
      </c>
    </row>
    <row r="8485" spans="1:3">
      <c r="A8485" s="345" t="s">
        <v>8429</v>
      </c>
      <c r="B8485" s="332">
        <v>372.81403999999998</v>
      </c>
      <c r="C8485" t="s">
        <v>15628</v>
      </c>
    </row>
    <row r="8486" spans="1:3">
      <c r="A8486" s="345" t="s">
        <v>8986</v>
      </c>
      <c r="B8486" s="332">
        <v>413.66746999999998</v>
      </c>
      <c r="C8486" t="s">
        <v>15629</v>
      </c>
    </row>
    <row r="8487" spans="1:3">
      <c r="A8487" s="345" t="s">
        <v>8430</v>
      </c>
      <c r="B8487" s="332">
        <v>370.42210999999998</v>
      </c>
      <c r="C8487" t="s">
        <v>15630</v>
      </c>
    </row>
    <row r="8488" spans="1:3">
      <c r="A8488" s="345" t="s">
        <v>8839</v>
      </c>
      <c r="B8488" s="332">
        <v>423.88868000000002</v>
      </c>
      <c r="C8488" t="s">
        <v>15631</v>
      </c>
    </row>
    <row r="8489" spans="1:3">
      <c r="A8489" s="345" t="s">
        <v>4962</v>
      </c>
      <c r="B8489" s="332">
        <v>91.237539999999996</v>
      </c>
      <c r="C8489" t="s">
        <v>15632</v>
      </c>
    </row>
    <row r="8490" spans="1:3">
      <c r="A8490" s="345" t="s">
        <v>7000</v>
      </c>
      <c r="B8490" s="332">
        <v>14.904730000000001</v>
      </c>
      <c r="C8490" t="s">
        <v>15633</v>
      </c>
    </row>
    <row r="8491" spans="1:3">
      <c r="A8491" s="345" t="s">
        <v>7001</v>
      </c>
      <c r="B8491" s="332">
        <v>42.202469999999998</v>
      </c>
      <c r="C8491" t="s">
        <v>15634</v>
      </c>
    </row>
    <row r="8492" spans="1:3">
      <c r="A8492" s="345" t="s">
        <v>20550</v>
      </c>
      <c r="B8492" s="332">
        <v>5.1659600000000001</v>
      </c>
      <c r="C8492" t="s">
        <v>20551</v>
      </c>
    </row>
    <row r="8493" spans="1:3">
      <c r="A8493" s="345" t="s">
        <v>4963</v>
      </c>
      <c r="B8493" s="332">
        <v>308.99408</v>
      </c>
      <c r="C8493" t="s">
        <v>15635</v>
      </c>
    </row>
    <row r="8494" spans="1:3">
      <c r="A8494" s="345" t="s">
        <v>4964</v>
      </c>
      <c r="B8494" s="332">
        <v>324.35896000000002</v>
      </c>
      <c r="C8494" t="s">
        <v>20552</v>
      </c>
    </row>
    <row r="8495" spans="1:3">
      <c r="A8495" s="345" t="s">
        <v>4965</v>
      </c>
      <c r="B8495" s="332">
        <v>216.17668</v>
      </c>
      <c r="C8495" t="s">
        <v>15636</v>
      </c>
    </row>
    <row r="8496" spans="1:3">
      <c r="A8496" s="345" t="s">
        <v>4966</v>
      </c>
      <c r="B8496" s="332">
        <v>186.04545999999999</v>
      </c>
      <c r="C8496" t="s">
        <v>15637</v>
      </c>
    </row>
    <row r="8497" spans="1:3">
      <c r="A8497" s="345" t="s">
        <v>20553</v>
      </c>
      <c r="B8497" s="332">
        <v>5.6233899999999997</v>
      </c>
      <c r="C8497" t="s">
        <v>20554</v>
      </c>
    </row>
    <row r="8498" spans="1:3">
      <c r="A8498" s="345" t="s">
        <v>4967</v>
      </c>
      <c r="B8498" s="332">
        <v>989.25856999999996</v>
      </c>
      <c r="C8498" t="s">
        <v>15638</v>
      </c>
    </row>
    <row r="8499" spans="1:3">
      <c r="A8499" s="345" t="s">
        <v>4968</v>
      </c>
      <c r="B8499" s="332">
        <v>559.49724000000003</v>
      </c>
      <c r="C8499" t="s">
        <v>20555</v>
      </c>
    </row>
    <row r="8500" spans="1:3">
      <c r="A8500" s="345" t="s">
        <v>4969</v>
      </c>
      <c r="B8500" s="332">
        <v>431.42081999999999</v>
      </c>
      <c r="C8500" t="s">
        <v>15639</v>
      </c>
    </row>
    <row r="8501" spans="1:3">
      <c r="A8501" s="345" t="s">
        <v>4970</v>
      </c>
      <c r="B8501" s="332">
        <v>97.012910000000005</v>
      </c>
      <c r="C8501" t="s">
        <v>20556</v>
      </c>
    </row>
    <row r="8502" spans="1:3">
      <c r="A8502" s="345" t="s">
        <v>4971</v>
      </c>
      <c r="B8502" s="332">
        <v>2300.9549299999999</v>
      </c>
      <c r="C8502" t="s">
        <v>20557</v>
      </c>
    </row>
    <row r="8503" spans="1:3">
      <c r="A8503" s="345" t="s">
        <v>4972</v>
      </c>
      <c r="B8503" s="332">
        <v>61.213500000000003</v>
      </c>
      <c r="C8503" t="s">
        <v>15640</v>
      </c>
    </row>
    <row r="8504" spans="1:3">
      <c r="A8504" s="345" t="s">
        <v>4973</v>
      </c>
      <c r="B8504" s="332">
        <v>135.64642000000001</v>
      </c>
      <c r="C8504" t="s">
        <v>15641</v>
      </c>
    </row>
    <row r="8505" spans="1:3">
      <c r="A8505" s="345" t="s">
        <v>4974</v>
      </c>
      <c r="B8505" s="332">
        <v>148.97893999999999</v>
      </c>
      <c r="C8505" t="s">
        <v>15642</v>
      </c>
    </row>
    <row r="8506" spans="1:3">
      <c r="A8506" s="345" t="s">
        <v>4975</v>
      </c>
      <c r="B8506" s="332">
        <v>1069.49047</v>
      </c>
      <c r="C8506" t="s">
        <v>15643</v>
      </c>
    </row>
    <row r="8507" spans="1:3">
      <c r="A8507" s="345" t="s">
        <v>4976</v>
      </c>
      <c r="B8507" s="332">
        <v>994.10652000000005</v>
      </c>
      <c r="C8507" t="s">
        <v>15644</v>
      </c>
    </row>
    <row r="8508" spans="1:3">
      <c r="A8508" s="345" t="s">
        <v>4977</v>
      </c>
      <c r="B8508" s="332">
        <v>652.70626000000004</v>
      </c>
      <c r="C8508" t="s">
        <v>20558</v>
      </c>
    </row>
    <row r="8509" spans="1:3">
      <c r="A8509" s="345" t="s">
        <v>4978</v>
      </c>
      <c r="B8509" s="332">
        <v>213.19328999999999</v>
      </c>
      <c r="C8509" t="s">
        <v>15645</v>
      </c>
    </row>
    <row r="8510" spans="1:3">
      <c r="A8510" s="345" t="s">
        <v>4979</v>
      </c>
      <c r="B8510" s="332">
        <v>619.31205999999997</v>
      </c>
      <c r="C8510" t="s">
        <v>15646</v>
      </c>
    </row>
    <row r="8511" spans="1:3">
      <c r="A8511" s="345" t="s">
        <v>4980</v>
      </c>
      <c r="B8511" s="332">
        <v>632.28943000000004</v>
      </c>
      <c r="C8511" t="s">
        <v>15647</v>
      </c>
    </row>
    <row r="8512" spans="1:3">
      <c r="A8512" s="345" t="s">
        <v>4981</v>
      </c>
      <c r="B8512" s="332">
        <v>404.08643000000001</v>
      </c>
      <c r="C8512" t="s">
        <v>15648</v>
      </c>
    </row>
    <row r="8513" spans="1:3">
      <c r="A8513" s="345" t="s">
        <v>4982</v>
      </c>
      <c r="B8513" s="332">
        <v>453.53440999999998</v>
      </c>
      <c r="C8513" t="s">
        <v>15649</v>
      </c>
    </row>
    <row r="8514" spans="1:3">
      <c r="A8514" s="345" t="s">
        <v>4983</v>
      </c>
      <c r="B8514" s="332">
        <v>624.19727</v>
      </c>
      <c r="C8514" t="s">
        <v>15650</v>
      </c>
    </row>
    <row r="8515" spans="1:3">
      <c r="A8515" s="345" t="s">
        <v>4984</v>
      </c>
      <c r="B8515" s="332">
        <v>448.25783999999999</v>
      </c>
      <c r="C8515" t="s">
        <v>15651</v>
      </c>
    </row>
    <row r="8516" spans="1:3">
      <c r="A8516" s="345" t="s">
        <v>4985</v>
      </c>
      <c r="B8516" s="332">
        <v>610.80976999999996</v>
      </c>
      <c r="C8516" t="s">
        <v>15652</v>
      </c>
    </row>
    <row r="8517" spans="1:3">
      <c r="A8517" s="345" t="s">
        <v>4986</v>
      </c>
      <c r="B8517" s="332">
        <v>641.61220000000003</v>
      </c>
      <c r="C8517" t="s">
        <v>15653</v>
      </c>
    </row>
    <row r="8518" spans="1:3">
      <c r="A8518" s="345" t="s">
        <v>4987</v>
      </c>
      <c r="B8518" s="332">
        <v>622.16493000000003</v>
      </c>
      <c r="C8518" t="s">
        <v>15654</v>
      </c>
    </row>
    <row r="8519" spans="1:3">
      <c r="A8519" s="345" t="s">
        <v>6935</v>
      </c>
      <c r="B8519" s="332">
        <v>630.23884999999996</v>
      </c>
      <c r="C8519" t="s">
        <v>15655</v>
      </c>
    </row>
    <row r="8520" spans="1:3">
      <c r="A8520" s="345" t="s">
        <v>4988</v>
      </c>
      <c r="B8520" s="332">
        <v>0</v>
      </c>
      <c r="C8520" t="s">
        <v>15656</v>
      </c>
    </row>
    <row r="8521" spans="1:3">
      <c r="A8521" s="345" t="s">
        <v>4989</v>
      </c>
      <c r="B8521" s="332">
        <v>125.65246</v>
      </c>
      <c r="C8521" t="s">
        <v>20559</v>
      </c>
    </row>
    <row r="8522" spans="1:3">
      <c r="A8522" s="345" t="s">
        <v>4990</v>
      </c>
      <c r="B8522" s="332">
        <v>27.557649999999999</v>
      </c>
      <c r="C8522" t="s">
        <v>15657</v>
      </c>
    </row>
    <row r="8523" spans="1:3">
      <c r="A8523" s="345" t="s">
        <v>4991</v>
      </c>
      <c r="B8523" s="332">
        <v>162.10455999999999</v>
      </c>
      <c r="C8523" t="s">
        <v>20560</v>
      </c>
    </row>
    <row r="8524" spans="1:3">
      <c r="A8524" s="345" t="s">
        <v>20561</v>
      </c>
      <c r="B8524" s="332">
        <v>216.13942</v>
      </c>
      <c r="C8524" t="s">
        <v>15657</v>
      </c>
    </row>
    <row r="8525" spans="1:3">
      <c r="A8525" s="345" t="s">
        <v>20562</v>
      </c>
      <c r="B8525" s="332">
        <v>23.3874</v>
      </c>
      <c r="C8525" t="s">
        <v>20563</v>
      </c>
    </row>
    <row r="8526" spans="1:3">
      <c r="A8526" s="345" t="s">
        <v>4992</v>
      </c>
      <c r="B8526" s="332">
        <v>36.249110000000002</v>
      </c>
      <c r="C8526" t="s">
        <v>15658</v>
      </c>
    </row>
    <row r="8527" spans="1:3">
      <c r="A8527" s="345" t="s">
        <v>4993</v>
      </c>
      <c r="B8527" s="332">
        <v>41.206800000000001</v>
      </c>
      <c r="C8527" t="s">
        <v>20564</v>
      </c>
    </row>
    <row r="8528" spans="1:3">
      <c r="A8528" s="345" t="s">
        <v>20565</v>
      </c>
      <c r="B8528" s="332">
        <v>73.49736</v>
      </c>
      <c r="C8528" t="s">
        <v>20566</v>
      </c>
    </row>
    <row r="8529" spans="1:3">
      <c r="A8529" s="345" t="s">
        <v>9723</v>
      </c>
      <c r="B8529" s="332">
        <v>17.236170000000001</v>
      </c>
      <c r="C8529" t="s">
        <v>15659</v>
      </c>
    </row>
    <row r="8530" spans="1:3">
      <c r="A8530" s="345" t="s">
        <v>4994</v>
      </c>
      <c r="B8530" s="332">
        <v>10.12452</v>
      </c>
      <c r="C8530" t="s">
        <v>15660</v>
      </c>
    </row>
    <row r="8531" spans="1:3">
      <c r="A8531" s="345" t="s">
        <v>20567</v>
      </c>
      <c r="B8531" s="332">
        <v>18.151579999999999</v>
      </c>
      <c r="C8531" t="s">
        <v>20568</v>
      </c>
    </row>
    <row r="8532" spans="1:3">
      <c r="A8532" s="345" t="s">
        <v>20569</v>
      </c>
      <c r="B8532" s="332">
        <v>11.22706</v>
      </c>
      <c r="C8532" t="s">
        <v>20570</v>
      </c>
    </row>
    <row r="8533" spans="1:3">
      <c r="A8533" s="345" t="s">
        <v>4995</v>
      </c>
      <c r="B8533" s="332">
        <v>17.717949999999998</v>
      </c>
      <c r="C8533" t="s">
        <v>15661</v>
      </c>
    </row>
    <row r="8534" spans="1:3">
      <c r="A8534" s="345" t="s">
        <v>20571</v>
      </c>
      <c r="B8534" s="332">
        <v>84.051879999999997</v>
      </c>
      <c r="C8534" t="s">
        <v>20572</v>
      </c>
    </row>
    <row r="8535" spans="1:3">
      <c r="A8535" s="345" t="s">
        <v>20573</v>
      </c>
      <c r="B8535" s="332">
        <v>194.45576</v>
      </c>
      <c r="C8535" t="s">
        <v>20574</v>
      </c>
    </row>
    <row r="8536" spans="1:3">
      <c r="A8536" s="345" t="s">
        <v>20575</v>
      </c>
      <c r="B8536" s="332">
        <v>236.26211000000001</v>
      </c>
      <c r="C8536" t="s">
        <v>20576</v>
      </c>
    </row>
    <row r="8537" spans="1:3">
      <c r="A8537" s="345" t="s">
        <v>20577</v>
      </c>
      <c r="B8537" s="332">
        <v>235.90525</v>
      </c>
      <c r="C8537" t="s">
        <v>20576</v>
      </c>
    </row>
    <row r="8538" spans="1:3">
      <c r="A8538" s="345" t="s">
        <v>20578</v>
      </c>
      <c r="B8538" s="332">
        <v>90.52422</v>
      </c>
      <c r="C8538" t="s">
        <v>20579</v>
      </c>
    </row>
    <row r="8539" spans="1:3">
      <c r="A8539" s="345" t="s">
        <v>20580</v>
      </c>
      <c r="B8539" s="332">
        <v>140.35962000000001</v>
      </c>
      <c r="C8539" t="s">
        <v>20581</v>
      </c>
    </row>
    <row r="8540" spans="1:3">
      <c r="A8540" s="345" t="s">
        <v>4996</v>
      </c>
      <c r="B8540" s="332">
        <v>216.17668</v>
      </c>
      <c r="C8540" t="s">
        <v>20582</v>
      </c>
    </row>
    <row r="8541" spans="1:3">
      <c r="A8541" s="345" t="s">
        <v>4997</v>
      </c>
      <c r="B8541" s="332">
        <v>53.189860000000003</v>
      </c>
      <c r="C8541" t="s">
        <v>15662</v>
      </c>
    </row>
    <row r="8542" spans="1:3">
      <c r="A8542" s="345" t="s">
        <v>4998</v>
      </c>
      <c r="B8542" s="332">
        <v>1095.8561299999999</v>
      </c>
      <c r="C8542" t="s">
        <v>15663</v>
      </c>
    </row>
    <row r="8543" spans="1:3">
      <c r="A8543" s="345" t="s">
        <v>4999</v>
      </c>
      <c r="B8543" s="332">
        <v>899.59208999999998</v>
      </c>
      <c r="C8543" t="s">
        <v>15664</v>
      </c>
    </row>
    <row r="8544" spans="1:3">
      <c r="A8544" s="345" t="s">
        <v>5000</v>
      </c>
      <c r="B8544" s="332">
        <v>876.90060000000005</v>
      </c>
      <c r="C8544" t="s">
        <v>15665</v>
      </c>
    </row>
    <row r="8545" spans="1:3">
      <c r="A8545" s="345" t="s">
        <v>5001</v>
      </c>
      <c r="B8545" s="332">
        <v>842.85369000000003</v>
      </c>
      <c r="C8545" t="s">
        <v>20583</v>
      </c>
    </row>
    <row r="8546" spans="1:3">
      <c r="A8546" s="345" t="s">
        <v>5002</v>
      </c>
      <c r="B8546" s="332">
        <v>412.83129000000002</v>
      </c>
      <c r="C8546" t="s">
        <v>20584</v>
      </c>
    </row>
    <row r="8547" spans="1:3">
      <c r="A8547" s="345" t="s">
        <v>5003</v>
      </c>
      <c r="B8547" s="332">
        <v>373.65685999999999</v>
      </c>
      <c r="C8547" t="s">
        <v>15666</v>
      </c>
    </row>
    <row r="8548" spans="1:3">
      <c r="A8548" s="345" t="s">
        <v>5004</v>
      </c>
      <c r="B8548" s="332">
        <v>1160.61139</v>
      </c>
      <c r="C8548" t="s">
        <v>15667</v>
      </c>
    </row>
    <row r="8549" spans="1:3">
      <c r="A8549" s="345" t="s">
        <v>6936</v>
      </c>
      <c r="B8549" s="332">
        <v>1191.6931300000001</v>
      </c>
      <c r="C8549" t="s">
        <v>15668</v>
      </c>
    </row>
    <row r="8550" spans="1:3">
      <c r="A8550" s="345" t="s">
        <v>5005</v>
      </c>
      <c r="B8550" s="332">
        <v>940.50054999999998</v>
      </c>
      <c r="C8550" t="s">
        <v>15669</v>
      </c>
    </row>
    <row r="8551" spans="1:3">
      <c r="A8551" s="345" t="s">
        <v>5006</v>
      </c>
      <c r="B8551" s="332">
        <v>1021.03078</v>
      </c>
      <c r="C8551" t="s">
        <v>15670</v>
      </c>
    </row>
    <row r="8552" spans="1:3">
      <c r="A8552" s="345" t="s">
        <v>5007</v>
      </c>
      <c r="B8552" s="332">
        <v>596.35946999999999</v>
      </c>
      <c r="C8552" t="s">
        <v>15671</v>
      </c>
    </row>
    <row r="8553" spans="1:3">
      <c r="A8553" s="345" t="s">
        <v>5008</v>
      </c>
      <c r="B8553" s="332">
        <v>827.41534000000001</v>
      </c>
      <c r="C8553" t="s">
        <v>15672</v>
      </c>
    </row>
    <row r="8554" spans="1:3">
      <c r="A8554" s="345" t="s">
        <v>5009</v>
      </c>
      <c r="B8554" s="332">
        <v>837.53984000000003</v>
      </c>
      <c r="C8554" t="s">
        <v>15673</v>
      </c>
    </row>
    <row r="8555" spans="1:3">
      <c r="A8555" s="345" t="s">
        <v>5010</v>
      </c>
      <c r="B8555" s="332">
        <v>642.56325000000004</v>
      </c>
      <c r="C8555" t="s">
        <v>15674</v>
      </c>
    </row>
    <row r="8556" spans="1:3">
      <c r="A8556" s="345" t="s">
        <v>5011</v>
      </c>
      <c r="B8556" s="332">
        <v>693.78251</v>
      </c>
      <c r="C8556" t="s">
        <v>15675</v>
      </c>
    </row>
    <row r="8557" spans="1:3">
      <c r="A8557" s="345" t="s">
        <v>5012</v>
      </c>
      <c r="B8557" s="332">
        <v>725.12559999999996</v>
      </c>
      <c r="C8557" t="s">
        <v>15676</v>
      </c>
    </row>
    <row r="8558" spans="1:3">
      <c r="A8558" s="345" t="s">
        <v>5013</v>
      </c>
      <c r="B8558" s="332">
        <v>776.34511999999995</v>
      </c>
      <c r="C8558" t="s">
        <v>15677</v>
      </c>
    </row>
    <row r="8559" spans="1:3">
      <c r="A8559" s="345" t="s">
        <v>5014</v>
      </c>
      <c r="B8559" s="332">
        <v>809.57151999999996</v>
      </c>
      <c r="C8559" t="s">
        <v>15678</v>
      </c>
    </row>
    <row r="8560" spans="1:3">
      <c r="A8560" s="345" t="s">
        <v>5015</v>
      </c>
      <c r="B8560" s="332">
        <v>9.4879700000000007</v>
      </c>
      <c r="C8560" t="s">
        <v>20585</v>
      </c>
    </row>
    <row r="8561" spans="1:3">
      <c r="A8561" s="345" t="s">
        <v>5016</v>
      </c>
      <c r="B8561" s="332">
        <v>90.934359999999998</v>
      </c>
      <c r="C8561" t="s">
        <v>20586</v>
      </c>
    </row>
    <row r="8562" spans="1:3">
      <c r="A8562" s="345" t="s">
        <v>5017</v>
      </c>
      <c r="B8562" s="332">
        <v>107.54755</v>
      </c>
      <c r="C8562" t="s">
        <v>20587</v>
      </c>
    </row>
    <row r="8563" spans="1:3">
      <c r="A8563" s="345" t="s">
        <v>5018</v>
      </c>
      <c r="B8563" s="332">
        <v>47.127859999999998</v>
      </c>
      <c r="C8563" t="s">
        <v>20588</v>
      </c>
    </row>
    <row r="8564" spans="1:3">
      <c r="A8564" s="345" t="s">
        <v>5019</v>
      </c>
      <c r="B8564" s="332">
        <v>31.082270000000001</v>
      </c>
      <c r="C8564" t="s">
        <v>20589</v>
      </c>
    </row>
    <row r="8565" spans="1:3">
      <c r="A8565" s="345" t="s">
        <v>5020</v>
      </c>
      <c r="B8565" s="332">
        <v>59.180889999999998</v>
      </c>
      <c r="C8565" t="s">
        <v>20590</v>
      </c>
    </row>
    <row r="8566" spans="1:3">
      <c r="A8566" s="345" t="s">
        <v>5021</v>
      </c>
      <c r="B8566" s="332">
        <v>47.837400000000002</v>
      </c>
      <c r="C8566" t="s">
        <v>20591</v>
      </c>
    </row>
    <row r="8567" spans="1:3">
      <c r="A8567" s="345" t="s">
        <v>5022</v>
      </c>
      <c r="B8567" s="332">
        <v>16.81232</v>
      </c>
      <c r="C8567" t="s">
        <v>20592</v>
      </c>
    </row>
    <row r="8568" spans="1:3">
      <c r="A8568" s="345" t="s">
        <v>5023</v>
      </c>
      <c r="B8568" s="332">
        <v>50.639830000000003</v>
      </c>
      <c r="C8568" t="s">
        <v>20593</v>
      </c>
    </row>
    <row r="8569" spans="1:3">
      <c r="A8569" s="345" t="s">
        <v>5024</v>
      </c>
      <c r="B8569" s="332">
        <v>25.351739999999999</v>
      </c>
      <c r="C8569" t="s">
        <v>15679</v>
      </c>
    </row>
    <row r="8570" spans="1:3">
      <c r="A8570" s="345" t="s">
        <v>6937</v>
      </c>
      <c r="B8570" s="332">
        <v>25.36337</v>
      </c>
      <c r="C8570" t="s">
        <v>15680</v>
      </c>
    </row>
    <row r="8571" spans="1:3">
      <c r="A8571" s="345" t="s">
        <v>5025</v>
      </c>
      <c r="B8571" s="332">
        <v>28.168610000000001</v>
      </c>
      <c r="C8571" t="s">
        <v>15681</v>
      </c>
    </row>
    <row r="8572" spans="1:3">
      <c r="A8572" s="345" t="s">
        <v>5026</v>
      </c>
      <c r="B8572" s="332">
        <v>77.171880000000002</v>
      </c>
      <c r="C8572" t="s">
        <v>15682</v>
      </c>
    </row>
    <row r="8573" spans="1:3">
      <c r="A8573" s="345" t="s">
        <v>6938</v>
      </c>
      <c r="B8573" s="332">
        <v>228.20724000000001</v>
      </c>
      <c r="C8573" t="s">
        <v>15683</v>
      </c>
    </row>
    <row r="8574" spans="1:3">
      <c r="A8574" s="345" t="s">
        <v>6939</v>
      </c>
      <c r="B8574" s="332">
        <v>204.84744000000001</v>
      </c>
      <c r="C8574" t="s">
        <v>15684</v>
      </c>
    </row>
    <row r="8575" spans="1:3">
      <c r="A8575" s="345" t="s">
        <v>5027</v>
      </c>
      <c r="B8575" s="332">
        <v>106.44532</v>
      </c>
      <c r="C8575" t="s">
        <v>15685</v>
      </c>
    </row>
    <row r="8576" spans="1:3">
      <c r="A8576" s="345" t="s">
        <v>5028</v>
      </c>
      <c r="B8576" s="332">
        <v>99.175799999999995</v>
      </c>
      <c r="C8576" t="s">
        <v>15686</v>
      </c>
    </row>
    <row r="8577" spans="1:3">
      <c r="A8577" s="345" t="s">
        <v>5029</v>
      </c>
      <c r="B8577" s="332">
        <v>102.6811</v>
      </c>
      <c r="C8577" t="s">
        <v>15687</v>
      </c>
    </row>
    <row r="8578" spans="1:3">
      <c r="A8578" s="345" t="s">
        <v>5030</v>
      </c>
      <c r="B8578" s="332">
        <v>147.00156999999999</v>
      </c>
      <c r="C8578" t="s">
        <v>15688</v>
      </c>
    </row>
    <row r="8579" spans="1:3">
      <c r="A8579" s="345" t="s">
        <v>5031</v>
      </c>
      <c r="B8579" s="332">
        <v>168.35067000000001</v>
      </c>
      <c r="C8579" t="s">
        <v>15689</v>
      </c>
    </row>
    <row r="8580" spans="1:3">
      <c r="A8580" s="345" t="s">
        <v>5032</v>
      </c>
      <c r="B8580" s="332">
        <v>186.71665999999999</v>
      </c>
      <c r="C8580" t="s">
        <v>15690</v>
      </c>
    </row>
    <row r="8581" spans="1:3">
      <c r="A8581" s="345" t="s">
        <v>5033</v>
      </c>
      <c r="B8581" s="332">
        <v>173.75803999999999</v>
      </c>
      <c r="C8581" t="s">
        <v>15691</v>
      </c>
    </row>
    <row r="8582" spans="1:3">
      <c r="A8582" s="345" t="s">
        <v>5034</v>
      </c>
      <c r="B8582" s="332">
        <v>201.59584000000001</v>
      </c>
      <c r="C8582" t="s">
        <v>15692</v>
      </c>
    </row>
    <row r="8583" spans="1:3">
      <c r="A8583" s="345" t="s">
        <v>6940</v>
      </c>
      <c r="B8583" s="332">
        <v>232.96376000000001</v>
      </c>
      <c r="C8583" t="s">
        <v>15693</v>
      </c>
    </row>
    <row r="8584" spans="1:3">
      <c r="A8584" s="345" t="s">
        <v>5035</v>
      </c>
      <c r="B8584" s="332">
        <v>69.859769999999997</v>
      </c>
      <c r="C8584" t="s">
        <v>15694</v>
      </c>
    </row>
    <row r="8585" spans="1:3">
      <c r="A8585" s="345" t="s">
        <v>6941</v>
      </c>
      <c r="B8585" s="332">
        <v>64.904290000000003</v>
      </c>
      <c r="C8585" t="s">
        <v>15695</v>
      </c>
    </row>
    <row r="8586" spans="1:3">
      <c r="A8586" s="345" t="s">
        <v>5036</v>
      </c>
      <c r="B8586" s="332">
        <v>325.0127</v>
      </c>
      <c r="C8586" t="s">
        <v>15696</v>
      </c>
    </row>
    <row r="8587" spans="1:3">
      <c r="A8587" s="345" t="s">
        <v>6942</v>
      </c>
      <c r="B8587" s="332">
        <v>138.09762000000001</v>
      </c>
      <c r="C8587" t="s">
        <v>15697</v>
      </c>
    </row>
    <row r="8588" spans="1:3">
      <c r="A8588" s="345" t="s">
        <v>5037</v>
      </c>
      <c r="B8588" s="332">
        <v>212.87010000000001</v>
      </c>
      <c r="C8588" t="s">
        <v>15698</v>
      </c>
    </row>
    <row r="8589" spans="1:3">
      <c r="A8589" s="345" t="s">
        <v>5038</v>
      </c>
      <c r="B8589" s="332">
        <v>110.13294</v>
      </c>
      <c r="C8589" t="s">
        <v>15699</v>
      </c>
    </row>
    <row r="8590" spans="1:3">
      <c r="A8590" s="345" t="s">
        <v>5039</v>
      </c>
      <c r="B8590" s="332">
        <v>112.414</v>
      </c>
      <c r="C8590" t="s">
        <v>20594</v>
      </c>
    </row>
    <row r="8591" spans="1:3">
      <c r="A8591" s="345" t="s">
        <v>6943</v>
      </c>
      <c r="B8591" s="332">
        <v>123.88091</v>
      </c>
      <c r="C8591" t="s">
        <v>15700</v>
      </c>
    </row>
    <row r="8592" spans="1:3">
      <c r="A8592" s="345" t="s">
        <v>6944</v>
      </c>
      <c r="B8592" s="332">
        <v>123.88091</v>
      </c>
      <c r="C8592" t="s">
        <v>15701</v>
      </c>
    </row>
    <row r="8593" spans="1:3">
      <c r="A8593" s="345" t="s">
        <v>6945</v>
      </c>
      <c r="B8593" s="332">
        <v>123.88091</v>
      </c>
      <c r="C8593" t="s">
        <v>15702</v>
      </c>
    </row>
    <row r="8594" spans="1:3">
      <c r="A8594" s="345" t="s">
        <v>5040</v>
      </c>
      <c r="B8594" s="332">
        <v>0</v>
      </c>
      <c r="C8594" t="s">
        <v>20595</v>
      </c>
    </row>
    <row r="8595" spans="1:3">
      <c r="A8595" s="345" t="s">
        <v>5041</v>
      </c>
      <c r="B8595" s="332">
        <v>107.54755</v>
      </c>
      <c r="C8595" t="s">
        <v>20596</v>
      </c>
    </row>
    <row r="8596" spans="1:3">
      <c r="A8596" s="345" t="s">
        <v>5042</v>
      </c>
      <c r="B8596" s="332">
        <v>215.0951</v>
      </c>
      <c r="C8596" t="s">
        <v>20597</v>
      </c>
    </row>
    <row r="8597" spans="1:3">
      <c r="A8597" s="345" t="s">
        <v>20598</v>
      </c>
      <c r="B8597" s="332">
        <v>171.20562000000001</v>
      </c>
      <c r="C8597" t="s">
        <v>20599</v>
      </c>
    </row>
    <row r="8598" spans="1:3">
      <c r="A8598" s="345" t="s">
        <v>5043</v>
      </c>
      <c r="B8598" s="332">
        <v>72.288790000000006</v>
      </c>
      <c r="C8598" t="s">
        <v>15703</v>
      </c>
    </row>
    <row r="8599" spans="1:3">
      <c r="A8599" s="345" t="s">
        <v>5044</v>
      </c>
      <c r="B8599" s="332">
        <v>124.03019999999999</v>
      </c>
      <c r="C8599" t="s">
        <v>15704</v>
      </c>
    </row>
    <row r="8600" spans="1:3">
      <c r="A8600" s="345" t="s">
        <v>5045</v>
      </c>
      <c r="B8600" s="332">
        <v>30.33774</v>
      </c>
      <c r="C8600" t="s">
        <v>15705</v>
      </c>
    </row>
    <row r="8601" spans="1:3">
      <c r="A8601" s="345" t="s">
        <v>5046</v>
      </c>
      <c r="B8601" s="332">
        <v>124.03019999999999</v>
      </c>
      <c r="C8601" t="s">
        <v>15706</v>
      </c>
    </row>
    <row r="8602" spans="1:3">
      <c r="A8602" s="345" t="s">
        <v>5047</v>
      </c>
      <c r="B8602" s="332">
        <v>267.56362000000001</v>
      </c>
      <c r="C8602" t="s">
        <v>20600</v>
      </c>
    </row>
    <row r="8603" spans="1:3">
      <c r="A8603" s="345" t="s">
        <v>5048</v>
      </c>
      <c r="B8603" s="332">
        <v>350.36378000000002</v>
      </c>
      <c r="C8603" t="s">
        <v>20601</v>
      </c>
    </row>
    <row r="8604" spans="1:3">
      <c r="A8604" s="345" t="s">
        <v>5049</v>
      </c>
      <c r="B8604" s="332">
        <v>192.38934</v>
      </c>
      <c r="C8604" t="s">
        <v>20602</v>
      </c>
    </row>
    <row r="8605" spans="1:3">
      <c r="A8605" s="345" t="s">
        <v>5050</v>
      </c>
      <c r="B8605" s="332">
        <v>421.76940000000002</v>
      </c>
      <c r="C8605" t="s">
        <v>20603</v>
      </c>
    </row>
    <row r="8606" spans="1:3">
      <c r="A8606" s="345" t="s">
        <v>5051</v>
      </c>
      <c r="B8606" s="332">
        <v>187.97470999999999</v>
      </c>
      <c r="C8606" t="s">
        <v>20604</v>
      </c>
    </row>
    <row r="8607" spans="1:3">
      <c r="A8607" s="345" t="s">
        <v>5052</v>
      </c>
      <c r="B8607" s="332">
        <v>187.97470999999999</v>
      </c>
      <c r="C8607" t="s">
        <v>20605</v>
      </c>
    </row>
    <row r="8608" spans="1:3">
      <c r="A8608" s="345" t="s">
        <v>5053</v>
      </c>
      <c r="B8608" s="332">
        <v>273.46818000000002</v>
      </c>
      <c r="C8608" t="s">
        <v>15707</v>
      </c>
    </row>
    <row r="8609" spans="1:3">
      <c r="A8609" s="345" t="s">
        <v>5054</v>
      </c>
      <c r="B8609" s="332">
        <v>364.52057000000002</v>
      </c>
      <c r="C8609" t="s">
        <v>15708</v>
      </c>
    </row>
    <row r="8610" spans="1:3">
      <c r="A8610" s="345" t="s">
        <v>5055</v>
      </c>
      <c r="B8610" s="332">
        <v>546.86734000000001</v>
      </c>
      <c r="C8610" t="s">
        <v>15709</v>
      </c>
    </row>
    <row r="8611" spans="1:3">
      <c r="A8611" s="345" t="s">
        <v>5056</v>
      </c>
      <c r="B8611" s="332">
        <v>105.69425</v>
      </c>
      <c r="C8611" t="s">
        <v>20606</v>
      </c>
    </row>
    <row r="8612" spans="1:3">
      <c r="A8612" s="345" t="s">
        <v>5057</v>
      </c>
      <c r="B8612" s="332">
        <v>140.93638999999999</v>
      </c>
      <c r="C8612" t="s">
        <v>20607</v>
      </c>
    </row>
    <row r="8613" spans="1:3">
      <c r="A8613" s="345" t="s">
        <v>5058</v>
      </c>
      <c r="B8613" s="332">
        <v>211.42102</v>
      </c>
      <c r="C8613" t="s">
        <v>20608</v>
      </c>
    </row>
    <row r="8614" spans="1:3">
      <c r="A8614" s="345" t="s">
        <v>5059</v>
      </c>
      <c r="B8614" s="332">
        <v>65.086820000000003</v>
      </c>
      <c r="C8614" t="s">
        <v>20609</v>
      </c>
    </row>
    <row r="8615" spans="1:3">
      <c r="A8615" s="345" t="s">
        <v>5060</v>
      </c>
      <c r="B8615" s="332">
        <v>86.770949999999999</v>
      </c>
      <c r="C8615" t="s">
        <v>20610</v>
      </c>
    </row>
    <row r="8616" spans="1:3">
      <c r="A8616" s="345" t="s">
        <v>5061</v>
      </c>
      <c r="B8616" s="332">
        <v>130.24261000000001</v>
      </c>
      <c r="C8616" t="s">
        <v>20611</v>
      </c>
    </row>
    <row r="8617" spans="1:3">
      <c r="A8617" s="345" t="s">
        <v>5062</v>
      </c>
      <c r="B8617" s="332">
        <v>251.23444000000001</v>
      </c>
      <c r="C8617" t="s">
        <v>20612</v>
      </c>
    </row>
    <row r="8618" spans="1:3">
      <c r="A8618" s="345" t="s">
        <v>5063</v>
      </c>
      <c r="B8618" s="332">
        <v>348.95314000000002</v>
      </c>
      <c r="C8618" t="s">
        <v>20613</v>
      </c>
    </row>
    <row r="8619" spans="1:3">
      <c r="A8619" s="345" t="s">
        <v>5064</v>
      </c>
      <c r="B8619" s="332">
        <v>419.53480000000002</v>
      </c>
      <c r="C8619" t="s">
        <v>20614</v>
      </c>
    </row>
    <row r="8620" spans="1:3">
      <c r="A8620" s="345" t="s">
        <v>5065</v>
      </c>
      <c r="B8620" s="332">
        <v>359.10113999999999</v>
      </c>
      <c r="C8620" t="s">
        <v>15710</v>
      </c>
    </row>
    <row r="8621" spans="1:3">
      <c r="A8621" s="345" t="s">
        <v>5066</v>
      </c>
      <c r="B8621" s="332">
        <v>478.80144000000001</v>
      </c>
      <c r="C8621" t="s">
        <v>15711</v>
      </c>
    </row>
    <row r="8622" spans="1:3">
      <c r="A8622" s="345" t="s">
        <v>5067</v>
      </c>
      <c r="B8622" s="332">
        <v>764.95110999999997</v>
      </c>
      <c r="C8622" t="s">
        <v>20257</v>
      </c>
    </row>
    <row r="8623" spans="1:3">
      <c r="A8623" s="345" t="s">
        <v>20615</v>
      </c>
      <c r="B8623" s="332">
        <v>0</v>
      </c>
      <c r="C8623" t="s">
        <v>18841</v>
      </c>
    </row>
    <row r="8624" spans="1:3">
      <c r="A8624" s="345" t="s">
        <v>5068</v>
      </c>
      <c r="B8624" s="332">
        <v>0</v>
      </c>
      <c r="C8624" t="s">
        <v>15712</v>
      </c>
    </row>
    <row r="8625" spans="1:3">
      <c r="A8625" s="345" t="s">
        <v>20616</v>
      </c>
      <c r="B8625" s="332">
        <v>0</v>
      </c>
      <c r="C8625" t="s">
        <v>20617</v>
      </c>
    </row>
    <row r="8626" spans="1:3">
      <c r="A8626" s="345" t="s">
        <v>9579</v>
      </c>
      <c r="B8626" s="332">
        <v>0</v>
      </c>
      <c r="C8626" t="s">
        <v>15713</v>
      </c>
    </row>
    <row r="8627" spans="1:3">
      <c r="A8627" s="345" t="s">
        <v>9580</v>
      </c>
      <c r="B8627" s="332">
        <v>0</v>
      </c>
      <c r="C8627" t="s">
        <v>15714</v>
      </c>
    </row>
    <row r="8628" spans="1:3">
      <c r="A8628" s="345" t="s">
        <v>9581</v>
      </c>
      <c r="B8628" s="332">
        <v>0</v>
      </c>
      <c r="C8628" t="s">
        <v>15715</v>
      </c>
    </row>
    <row r="8629" spans="1:3">
      <c r="A8629" s="345" t="s">
        <v>9582</v>
      </c>
      <c r="B8629" s="332">
        <v>0</v>
      </c>
      <c r="C8629" t="s">
        <v>15716</v>
      </c>
    </row>
    <row r="8630" spans="1:3">
      <c r="A8630" s="345" t="s">
        <v>9583</v>
      </c>
      <c r="B8630" s="332">
        <v>0</v>
      </c>
      <c r="C8630" t="s">
        <v>20618</v>
      </c>
    </row>
    <row r="8631" spans="1:3">
      <c r="A8631" s="345" t="s">
        <v>5069</v>
      </c>
      <c r="B8631" s="332">
        <v>25.482320000000001</v>
      </c>
      <c r="C8631" t="s">
        <v>15717</v>
      </c>
    </row>
    <row r="8632" spans="1:3">
      <c r="A8632" s="345" t="s">
        <v>5070</v>
      </c>
      <c r="B8632" s="332">
        <v>30.67042</v>
      </c>
      <c r="C8632" t="s">
        <v>15718</v>
      </c>
    </row>
    <row r="8633" spans="1:3">
      <c r="A8633" s="345" t="s">
        <v>5071</v>
      </c>
      <c r="B8633" s="332">
        <v>19.747699999999998</v>
      </c>
      <c r="C8633" t="s">
        <v>15719</v>
      </c>
    </row>
    <row r="8634" spans="1:3">
      <c r="A8634" s="345" t="s">
        <v>7572</v>
      </c>
      <c r="B8634" s="332">
        <v>65.175629999999998</v>
      </c>
      <c r="C8634" t="s">
        <v>7665</v>
      </c>
    </row>
    <row r="8635" spans="1:3">
      <c r="A8635" s="345" t="s">
        <v>7573</v>
      </c>
      <c r="B8635" s="332">
        <v>84.923330000000007</v>
      </c>
      <c r="C8635" t="s">
        <v>15720</v>
      </c>
    </row>
    <row r="8636" spans="1:3">
      <c r="A8636" s="345" t="s">
        <v>7574</v>
      </c>
      <c r="B8636" s="332">
        <v>112.04952</v>
      </c>
      <c r="C8636" t="s">
        <v>7664</v>
      </c>
    </row>
    <row r="8637" spans="1:3">
      <c r="A8637" s="345" t="s">
        <v>5072</v>
      </c>
      <c r="B8637" s="332">
        <v>17.560289999999998</v>
      </c>
      <c r="C8637" t="s">
        <v>15721</v>
      </c>
    </row>
    <row r="8638" spans="1:3">
      <c r="A8638" s="345" t="s">
        <v>5073</v>
      </c>
      <c r="B8638" s="332">
        <v>52.681130000000003</v>
      </c>
      <c r="C8638" t="s">
        <v>15722</v>
      </c>
    </row>
    <row r="8639" spans="1:3">
      <c r="A8639" s="345" t="s">
        <v>9584</v>
      </c>
      <c r="B8639" s="332">
        <v>0</v>
      </c>
      <c r="C8639" t="s">
        <v>15723</v>
      </c>
    </row>
    <row r="8640" spans="1:3">
      <c r="A8640" s="345" t="s">
        <v>9585</v>
      </c>
      <c r="B8640" s="332">
        <v>0</v>
      </c>
      <c r="C8640" t="s">
        <v>15724</v>
      </c>
    </row>
    <row r="8641" spans="1:3">
      <c r="A8641" s="345" t="s">
        <v>9786</v>
      </c>
      <c r="B8641" s="332">
        <v>132.44623999999999</v>
      </c>
      <c r="C8641" t="s">
        <v>15725</v>
      </c>
    </row>
    <row r="8642" spans="1:3">
      <c r="A8642" s="345" t="s">
        <v>9787</v>
      </c>
      <c r="B8642" s="332">
        <v>118.17224</v>
      </c>
      <c r="C8642" t="s">
        <v>15726</v>
      </c>
    </row>
    <row r="8643" spans="1:3">
      <c r="A8643" s="345" t="s">
        <v>9788</v>
      </c>
      <c r="B8643" s="332">
        <v>93.055480000000003</v>
      </c>
      <c r="C8643" t="s">
        <v>15727</v>
      </c>
    </row>
    <row r="8644" spans="1:3">
      <c r="A8644" s="345" t="s">
        <v>9789</v>
      </c>
      <c r="B8644" s="332">
        <v>20.34046</v>
      </c>
      <c r="C8644" t="s">
        <v>15728</v>
      </c>
    </row>
    <row r="8645" spans="1:3">
      <c r="A8645" s="345" t="s">
        <v>9790</v>
      </c>
      <c r="B8645" s="332">
        <v>59.731180000000002</v>
      </c>
      <c r="C8645" t="s">
        <v>15729</v>
      </c>
    </row>
    <row r="8646" spans="1:3">
      <c r="A8646" s="345" t="s">
        <v>9791</v>
      </c>
      <c r="B8646" s="332">
        <v>60.252740000000003</v>
      </c>
      <c r="C8646" t="s">
        <v>15728</v>
      </c>
    </row>
    <row r="8647" spans="1:3">
      <c r="A8647" s="345" t="s">
        <v>9792</v>
      </c>
      <c r="B8647" s="332">
        <v>76.25609</v>
      </c>
      <c r="C8647" t="s">
        <v>15727</v>
      </c>
    </row>
    <row r="8648" spans="1:3">
      <c r="A8648" s="345" t="s">
        <v>20619</v>
      </c>
      <c r="B8648" s="332">
        <v>278.30957999999998</v>
      </c>
      <c r="C8648" t="s">
        <v>20620</v>
      </c>
    </row>
    <row r="8649" spans="1:3">
      <c r="A8649" s="345" t="s">
        <v>20621</v>
      </c>
      <c r="B8649" s="332">
        <v>412.69882999999999</v>
      </c>
      <c r="C8649" t="s">
        <v>20622</v>
      </c>
    </row>
    <row r="8650" spans="1:3">
      <c r="A8650" s="345" t="s">
        <v>20623</v>
      </c>
      <c r="B8650" s="332">
        <v>401.85606999999999</v>
      </c>
      <c r="C8650" t="s">
        <v>20624</v>
      </c>
    </row>
    <row r="8651" spans="1:3">
      <c r="A8651" s="345" t="s">
        <v>9793</v>
      </c>
      <c r="B8651" s="332">
        <v>281.74673999999999</v>
      </c>
      <c r="C8651" t="s">
        <v>15142</v>
      </c>
    </row>
    <row r="8652" spans="1:3">
      <c r="A8652" s="345" t="s">
        <v>9794</v>
      </c>
      <c r="B8652" s="332">
        <v>143.92033000000001</v>
      </c>
      <c r="C8652" t="s">
        <v>15730</v>
      </c>
    </row>
    <row r="8653" spans="1:3">
      <c r="A8653" s="345" t="s">
        <v>20625</v>
      </c>
      <c r="B8653" s="332">
        <v>648.95497</v>
      </c>
      <c r="C8653" t="s">
        <v>20626</v>
      </c>
    </row>
    <row r="8654" spans="1:3">
      <c r="A8654" s="345" t="s">
        <v>9795</v>
      </c>
      <c r="B8654" s="332">
        <v>82.185280000000006</v>
      </c>
      <c r="C8654" t="s">
        <v>15731</v>
      </c>
    </row>
    <row r="8655" spans="1:3">
      <c r="A8655" s="345" t="s">
        <v>9796</v>
      </c>
      <c r="B8655" s="332">
        <v>42.108289999999997</v>
      </c>
      <c r="C8655" t="s">
        <v>15732</v>
      </c>
    </row>
    <row r="8656" spans="1:3">
      <c r="A8656" s="345" t="s">
        <v>9797</v>
      </c>
      <c r="B8656" s="332">
        <v>34.422289999999997</v>
      </c>
      <c r="C8656" t="s">
        <v>15733</v>
      </c>
    </row>
    <row r="8657" spans="1:3">
      <c r="A8657" s="345" t="s">
        <v>9798</v>
      </c>
      <c r="B8657" s="332">
        <v>17.842500000000001</v>
      </c>
      <c r="C8657" t="s">
        <v>15734</v>
      </c>
    </row>
    <row r="8658" spans="1:3">
      <c r="A8658" s="345" t="s">
        <v>9799</v>
      </c>
      <c r="B8658" s="332">
        <v>66.593689999999995</v>
      </c>
      <c r="C8658" t="s">
        <v>15735</v>
      </c>
    </row>
    <row r="8659" spans="1:3">
      <c r="A8659" s="345" t="s">
        <v>9800</v>
      </c>
      <c r="B8659" s="332">
        <v>48.860990000000001</v>
      </c>
      <c r="C8659" t="s">
        <v>15736</v>
      </c>
    </row>
    <row r="8660" spans="1:3">
      <c r="A8660" s="345" t="s">
        <v>9801</v>
      </c>
      <c r="B8660" s="332">
        <v>7.8506999999999998</v>
      </c>
      <c r="C8660" t="s">
        <v>15737</v>
      </c>
    </row>
    <row r="8661" spans="1:3">
      <c r="A8661" s="345" t="s">
        <v>9802</v>
      </c>
      <c r="B8661" s="332">
        <v>31.732189999999999</v>
      </c>
      <c r="C8661" t="s">
        <v>15738</v>
      </c>
    </row>
    <row r="8662" spans="1:3">
      <c r="A8662" s="345" t="s">
        <v>9803</v>
      </c>
      <c r="B8662" s="332">
        <v>4.3920000000000003</v>
      </c>
      <c r="C8662" t="s">
        <v>15739</v>
      </c>
    </row>
    <row r="8663" spans="1:3">
      <c r="A8663" s="345" t="s">
        <v>17547</v>
      </c>
      <c r="B8663" s="332">
        <v>2.1837200000000001</v>
      </c>
      <c r="C8663" t="s">
        <v>17548</v>
      </c>
    </row>
    <row r="8664" spans="1:3">
      <c r="A8664" s="345" t="s">
        <v>17549</v>
      </c>
      <c r="B8664" s="332">
        <v>1.43666</v>
      </c>
      <c r="C8664" t="s">
        <v>17550</v>
      </c>
    </row>
    <row r="8665" spans="1:3">
      <c r="A8665" s="345" t="s">
        <v>5074</v>
      </c>
      <c r="B8665" s="332">
        <v>309.53500000000003</v>
      </c>
      <c r="C8665" t="s">
        <v>15740</v>
      </c>
    </row>
    <row r="8666" spans="1:3">
      <c r="A8666" s="345" t="s">
        <v>5075</v>
      </c>
      <c r="B8666" s="332">
        <v>69.585250000000002</v>
      </c>
      <c r="C8666" t="s">
        <v>20627</v>
      </c>
    </row>
    <row r="8667" spans="1:3">
      <c r="A8667" s="345" t="s">
        <v>5076</v>
      </c>
      <c r="B8667" s="332">
        <v>553.32565</v>
      </c>
      <c r="C8667" t="s">
        <v>15741</v>
      </c>
    </row>
    <row r="8668" spans="1:3">
      <c r="A8668" s="345" t="s">
        <v>5077</v>
      </c>
      <c r="B8668" s="332">
        <v>48.291879999999999</v>
      </c>
      <c r="C8668" t="s">
        <v>20628</v>
      </c>
    </row>
    <row r="8669" spans="1:3">
      <c r="A8669" s="345" t="s">
        <v>5078</v>
      </c>
      <c r="B8669" s="332">
        <v>485.86579999999998</v>
      </c>
      <c r="C8669" t="s">
        <v>20629</v>
      </c>
    </row>
    <row r="8670" spans="1:3">
      <c r="A8670" s="345" t="s">
        <v>5079</v>
      </c>
      <c r="B8670" s="332">
        <v>124.88797</v>
      </c>
      <c r="C8670" t="s">
        <v>20630</v>
      </c>
    </row>
    <row r="8671" spans="1:3">
      <c r="A8671" s="345" t="s">
        <v>5080</v>
      </c>
      <c r="B8671" s="332">
        <v>25.61889</v>
      </c>
      <c r="C8671" t="s">
        <v>15742</v>
      </c>
    </row>
    <row r="8672" spans="1:3">
      <c r="A8672" s="345" t="s">
        <v>5081</v>
      </c>
      <c r="B8672" s="332">
        <v>68.373390000000001</v>
      </c>
      <c r="C8672" t="s">
        <v>15743</v>
      </c>
    </row>
    <row r="8673" spans="1:3">
      <c r="A8673" s="345" t="s">
        <v>5082</v>
      </c>
      <c r="B8673" s="332">
        <v>76.465540000000004</v>
      </c>
      <c r="C8673" t="s">
        <v>15744</v>
      </c>
    </row>
    <row r="8674" spans="1:3">
      <c r="A8674" s="345" t="s">
        <v>5083</v>
      </c>
      <c r="B8674" s="332">
        <v>76.465540000000004</v>
      </c>
      <c r="C8674" t="s">
        <v>15745</v>
      </c>
    </row>
    <row r="8675" spans="1:3">
      <c r="A8675" s="345" t="s">
        <v>5084</v>
      </c>
      <c r="B8675" s="332">
        <v>13.40624</v>
      </c>
      <c r="C8675" t="s">
        <v>15746</v>
      </c>
    </row>
    <row r="8676" spans="1:3">
      <c r="A8676" s="345" t="s">
        <v>5085</v>
      </c>
      <c r="B8676" s="332">
        <v>85.061109999999999</v>
      </c>
      <c r="C8676" t="s">
        <v>15747</v>
      </c>
    </row>
    <row r="8677" spans="1:3">
      <c r="A8677" s="345" t="s">
        <v>5086</v>
      </c>
      <c r="B8677" s="332">
        <v>18.60014</v>
      </c>
      <c r="C8677" t="s">
        <v>15748</v>
      </c>
    </row>
    <row r="8678" spans="1:3">
      <c r="A8678" s="345" t="s">
        <v>5087</v>
      </c>
      <c r="B8678" s="332">
        <v>28.91938</v>
      </c>
      <c r="C8678" t="s">
        <v>20631</v>
      </c>
    </row>
    <row r="8679" spans="1:3">
      <c r="A8679" s="345" t="s">
        <v>5088</v>
      </c>
      <c r="B8679" s="332">
        <v>272.24389000000002</v>
      </c>
      <c r="C8679" t="s">
        <v>15749</v>
      </c>
    </row>
    <row r="8680" spans="1:3">
      <c r="A8680" s="345" t="s">
        <v>5089</v>
      </c>
      <c r="B8680" s="332">
        <v>305.43277</v>
      </c>
      <c r="C8680" t="s">
        <v>15750</v>
      </c>
    </row>
    <row r="8681" spans="1:3">
      <c r="A8681" s="345" t="s">
        <v>5090</v>
      </c>
      <c r="B8681" s="332">
        <v>55.533880000000003</v>
      </c>
      <c r="C8681" t="s">
        <v>20632</v>
      </c>
    </row>
    <row r="8682" spans="1:3">
      <c r="A8682" s="345" t="s">
        <v>5091</v>
      </c>
      <c r="B8682" s="332">
        <v>57.24286</v>
      </c>
      <c r="C8682" t="s">
        <v>15751</v>
      </c>
    </row>
    <row r="8683" spans="1:3">
      <c r="A8683" s="345" t="s">
        <v>5092</v>
      </c>
      <c r="B8683" s="332">
        <v>54.660040000000002</v>
      </c>
      <c r="C8683" t="s">
        <v>20633</v>
      </c>
    </row>
    <row r="8684" spans="1:3">
      <c r="A8684" s="345" t="s">
        <v>5093</v>
      </c>
      <c r="B8684" s="332">
        <v>55.762970000000003</v>
      </c>
      <c r="C8684" t="s">
        <v>20634</v>
      </c>
    </row>
    <row r="8685" spans="1:3">
      <c r="A8685" s="345" t="s">
        <v>5094</v>
      </c>
      <c r="B8685" s="332">
        <v>28.205349999999999</v>
      </c>
      <c r="C8685" t="s">
        <v>20635</v>
      </c>
    </row>
    <row r="8686" spans="1:3">
      <c r="A8686" s="345" t="s">
        <v>5095</v>
      </c>
      <c r="B8686" s="332">
        <v>161.32212000000001</v>
      </c>
      <c r="C8686" t="s">
        <v>15752</v>
      </c>
    </row>
    <row r="8687" spans="1:3">
      <c r="A8687" s="345" t="s">
        <v>6946</v>
      </c>
      <c r="B8687" s="332">
        <v>163.75640000000001</v>
      </c>
      <c r="C8687" t="s">
        <v>15753</v>
      </c>
    </row>
    <row r="8688" spans="1:3">
      <c r="A8688" s="345" t="s">
        <v>5096</v>
      </c>
      <c r="B8688" s="332">
        <v>11.89579</v>
      </c>
      <c r="C8688" t="s">
        <v>15754</v>
      </c>
    </row>
    <row r="8689" spans="1:3">
      <c r="A8689" s="345" t="s">
        <v>5097</v>
      </c>
      <c r="B8689" s="332">
        <v>118.90268</v>
      </c>
      <c r="C8689" t="s">
        <v>15755</v>
      </c>
    </row>
    <row r="8690" spans="1:3">
      <c r="A8690" s="345" t="s">
        <v>5098</v>
      </c>
      <c r="B8690" s="332">
        <v>28.639520000000001</v>
      </c>
      <c r="C8690" t="s">
        <v>15756</v>
      </c>
    </row>
    <row r="8691" spans="1:3">
      <c r="A8691" s="345" t="s">
        <v>5099</v>
      </c>
      <c r="B8691" s="332">
        <v>198.12780000000001</v>
      </c>
      <c r="C8691" t="s">
        <v>15757</v>
      </c>
    </row>
    <row r="8692" spans="1:3">
      <c r="A8692" s="345" t="s">
        <v>5100</v>
      </c>
      <c r="B8692" s="332">
        <v>198.12780000000001</v>
      </c>
      <c r="C8692" t="s">
        <v>15758</v>
      </c>
    </row>
    <row r="8693" spans="1:3">
      <c r="A8693" s="345" t="s">
        <v>5101</v>
      </c>
      <c r="B8693" s="332">
        <v>271.23683</v>
      </c>
      <c r="C8693" t="s">
        <v>15759</v>
      </c>
    </row>
    <row r="8694" spans="1:3">
      <c r="A8694" s="345" t="s">
        <v>5102</v>
      </c>
      <c r="B8694" s="332">
        <v>150.91721999999999</v>
      </c>
      <c r="C8694" t="s">
        <v>20636</v>
      </c>
    </row>
    <row r="8695" spans="1:3">
      <c r="A8695" s="345" t="s">
        <v>5103</v>
      </c>
      <c r="B8695" s="332">
        <v>71.897180000000006</v>
      </c>
      <c r="C8695" t="s">
        <v>20637</v>
      </c>
    </row>
    <row r="8696" spans="1:3">
      <c r="A8696" s="345" t="s">
        <v>5104</v>
      </c>
      <c r="B8696" s="332">
        <v>1041.5966699999999</v>
      </c>
      <c r="C8696" t="s">
        <v>15760</v>
      </c>
    </row>
    <row r="8697" spans="1:3">
      <c r="A8697" s="345" t="s">
        <v>5105</v>
      </c>
      <c r="B8697" s="332">
        <v>191.58309</v>
      </c>
      <c r="C8697" t="s">
        <v>15761</v>
      </c>
    </row>
    <row r="8698" spans="1:3">
      <c r="A8698" s="345" t="s">
        <v>5106</v>
      </c>
      <c r="B8698" s="332">
        <v>46.203780000000002</v>
      </c>
      <c r="C8698" t="s">
        <v>20638</v>
      </c>
    </row>
    <row r="8699" spans="1:3">
      <c r="A8699" s="345" t="s">
        <v>5107</v>
      </c>
      <c r="B8699" s="332">
        <v>903.26544999999999</v>
      </c>
      <c r="C8699" t="s">
        <v>20639</v>
      </c>
    </row>
    <row r="8700" spans="1:3">
      <c r="A8700" s="345" t="s">
        <v>5108</v>
      </c>
      <c r="B8700" s="332">
        <v>144.11145999999999</v>
      </c>
      <c r="C8700" t="s">
        <v>20640</v>
      </c>
    </row>
    <row r="8701" spans="1:3">
      <c r="A8701" s="345" t="s">
        <v>5109</v>
      </c>
      <c r="B8701" s="332">
        <v>54.463740000000001</v>
      </c>
      <c r="C8701" t="s">
        <v>20641</v>
      </c>
    </row>
    <row r="8702" spans="1:3">
      <c r="A8702" s="345" t="s">
        <v>5110</v>
      </c>
      <c r="B8702" s="332">
        <v>54.463740000000001</v>
      </c>
      <c r="C8702" t="s">
        <v>20642</v>
      </c>
    </row>
    <row r="8703" spans="1:3">
      <c r="A8703" s="345" t="s">
        <v>5111</v>
      </c>
      <c r="B8703" s="332">
        <v>53.056930000000001</v>
      </c>
      <c r="C8703" t="s">
        <v>15762</v>
      </c>
    </row>
    <row r="8704" spans="1:3">
      <c r="A8704" s="345" t="s">
        <v>5112</v>
      </c>
      <c r="B8704" s="332">
        <v>84.967820000000003</v>
      </c>
      <c r="C8704" t="s">
        <v>15763</v>
      </c>
    </row>
    <row r="8705" spans="1:3">
      <c r="A8705" s="345" t="s">
        <v>5113</v>
      </c>
      <c r="B8705" s="332">
        <v>125.55918</v>
      </c>
      <c r="C8705" t="s">
        <v>20643</v>
      </c>
    </row>
    <row r="8706" spans="1:3">
      <c r="A8706" s="345" t="s">
        <v>7613</v>
      </c>
      <c r="B8706" s="332">
        <v>2010.0533</v>
      </c>
      <c r="C8706" t="s">
        <v>7652</v>
      </c>
    </row>
    <row r="8707" spans="1:3">
      <c r="A8707" s="345" t="s">
        <v>7614</v>
      </c>
      <c r="B8707" s="332">
        <v>3008.4823000000001</v>
      </c>
      <c r="C8707" t="s">
        <v>7653</v>
      </c>
    </row>
    <row r="8708" spans="1:3">
      <c r="A8708" s="345" t="s">
        <v>7615</v>
      </c>
      <c r="B8708" s="332">
        <v>3404.4284200000002</v>
      </c>
      <c r="C8708" t="s">
        <v>7654</v>
      </c>
    </row>
    <row r="8709" spans="1:3">
      <c r="A8709" s="345" t="s">
        <v>5114</v>
      </c>
      <c r="B8709" s="332">
        <v>214.74158</v>
      </c>
      <c r="C8709" t="s">
        <v>15764</v>
      </c>
    </row>
    <row r="8710" spans="1:3">
      <c r="A8710" s="345" t="s">
        <v>5115</v>
      </c>
      <c r="B8710" s="332">
        <v>181.20454000000001</v>
      </c>
      <c r="C8710" t="s">
        <v>20644</v>
      </c>
    </row>
    <row r="8711" spans="1:3">
      <c r="A8711" s="345" t="s">
        <v>5116</v>
      </c>
      <c r="B8711" s="332">
        <v>203.91116</v>
      </c>
      <c r="C8711" t="s">
        <v>20645</v>
      </c>
    </row>
    <row r="8712" spans="1:3">
      <c r="A8712" s="345" t="s">
        <v>9586</v>
      </c>
      <c r="B8712" s="332">
        <v>249.75496999999999</v>
      </c>
      <c r="C8712" t="s">
        <v>15764</v>
      </c>
    </row>
    <row r="8713" spans="1:3">
      <c r="A8713" s="345" t="s">
        <v>8987</v>
      </c>
      <c r="B8713" s="332">
        <v>4042.6886800000002</v>
      </c>
      <c r="C8713" t="s">
        <v>20646</v>
      </c>
    </row>
    <row r="8714" spans="1:3">
      <c r="A8714" s="345" t="s">
        <v>5117</v>
      </c>
      <c r="B8714" s="332">
        <v>54.428609999999999</v>
      </c>
      <c r="C8714" t="s">
        <v>20647</v>
      </c>
    </row>
    <row r="8715" spans="1:3">
      <c r="A8715" s="345" t="s">
        <v>7616</v>
      </c>
      <c r="B8715" s="332">
        <v>4438.6347999999998</v>
      </c>
      <c r="C8715" t="s">
        <v>7666</v>
      </c>
    </row>
    <row r="8716" spans="1:3">
      <c r="A8716" s="345" t="s">
        <v>5118</v>
      </c>
      <c r="B8716" s="332">
        <v>273.82351999999997</v>
      </c>
      <c r="C8716" t="s">
        <v>20648</v>
      </c>
    </row>
    <row r="8717" spans="1:3">
      <c r="A8717" s="345" t="s">
        <v>5119</v>
      </c>
      <c r="B8717" s="332">
        <v>484.75576999999998</v>
      </c>
      <c r="C8717" t="s">
        <v>20649</v>
      </c>
    </row>
    <row r="8718" spans="1:3">
      <c r="A8718" s="345" t="s">
        <v>5120</v>
      </c>
      <c r="B8718" s="332">
        <v>361.97230999999999</v>
      </c>
      <c r="C8718" t="s">
        <v>20650</v>
      </c>
    </row>
    <row r="8719" spans="1:3">
      <c r="A8719" s="345" t="s">
        <v>5121</v>
      </c>
      <c r="B8719" s="332">
        <v>273.82351999999997</v>
      </c>
      <c r="C8719" t="s">
        <v>20651</v>
      </c>
    </row>
    <row r="8720" spans="1:3">
      <c r="A8720" s="345" t="s">
        <v>17551</v>
      </c>
      <c r="B8720" s="332">
        <v>376.39152000000001</v>
      </c>
      <c r="C8720" t="s">
        <v>20650</v>
      </c>
    </row>
    <row r="8721" spans="1:3">
      <c r="A8721" s="345" t="s">
        <v>5122</v>
      </c>
      <c r="B8721" s="332">
        <v>263.29185000000001</v>
      </c>
      <c r="C8721" t="s">
        <v>20652</v>
      </c>
    </row>
    <row r="8722" spans="1:3">
      <c r="A8722" s="345" t="s">
        <v>8988</v>
      </c>
      <c r="B8722" s="332">
        <v>268.81932</v>
      </c>
      <c r="C8722" t="s">
        <v>15765</v>
      </c>
    </row>
    <row r="8723" spans="1:3">
      <c r="A8723" s="345" t="s">
        <v>5123</v>
      </c>
      <c r="B8723" s="332">
        <v>46.018230000000003</v>
      </c>
      <c r="C8723" t="s">
        <v>20653</v>
      </c>
    </row>
    <row r="8724" spans="1:3">
      <c r="A8724" s="345" t="s">
        <v>5124</v>
      </c>
      <c r="B8724" s="332">
        <v>49.33764</v>
      </c>
      <c r="C8724" t="s">
        <v>15766</v>
      </c>
    </row>
    <row r="8725" spans="1:3">
      <c r="A8725" s="345" t="s">
        <v>5125</v>
      </c>
      <c r="B8725" s="332">
        <v>160.68921</v>
      </c>
      <c r="C8725" t="s">
        <v>20654</v>
      </c>
    </row>
    <row r="8726" spans="1:3">
      <c r="A8726" s="345" t="s">
        <v>5126</v>
      </c>
      <c r="B8726" s="332">
        <v>317.92423000000002</v>
      </c>
      <c r="C8726" t="s">
        <v>20655</v>
      </c>
    </row>
    <row r="8727" spans="1:3">
      <c r="A8727" s="345" t="s">
        <v>5127</v>
      </c>
      <c r="B8727" s="332">
        <v>244.46395000000001</v>
      </c>
      <c r="C8727" t="s">
        <v>20656</v>
      </c>
    </row>
    <row r="8728" spans="1:3">
      <c r="A8728" s="345" t="s">
        <v>9232</v>
      </c>
      <c r="B8728" s="332">
        <v>319.06979999999999</v>
      </c>
      <c r="C8728" t="s">
        <v>20656</v>
      </c>
    </row>
    <row r="8729" spans="1:3">
      <c r="A8729" s="345" t="s">
        <v>5128</v>
      </c>
      <c r="B8729" s="332">
        <v>485.63947999999999</v>
      </c>
      <c r="C8729" t="s">
        <v>20657</v>
      </c>
    </row>
    <row r="8730" spans="1:3">
      <c r="A8730" s="345" t="s">
        <v>5129</v>
      </c>
      <c r="B8730" s="332">
        <v>343.19002999999998</v>
      </c>
      <c r="C8730" t="s">
        <v>15767</v>
      </c>
    </row>
    <row r="8731" spans="1:3">
      <c r="A8731" s="345" t="s">
        <v>5130</v>
      </c>
      <c r="B8731" s="332">
        <v>358.05070999999998</v>
      </c>
      <c r="C8731" t="s">
        <v>15768</v>
      </c>
    </row>
    <row r="8732" spans="1:3">
      <c r="A8732" s="345" t="s">
        <v>9965</v>
      </c>
      <c r="B8732" s="332">
        <v>386.96258</v>
      </c>
      <c r="C8732" t="s">
        <v>15767</v>
      </c>
    </row>
    <row r="8733" spans="1:3">
      <c r="A8733" s="345" t="s">
        <v>9966</v>
      </c>
      <c r="B8733" s="332">
        <v>403.84431000000001</v>
      </c>
      <c r="C8733" t="s">
        <v>15768</v>
      </c>
    </row>
    <row r="8734" spans="1:3">
      <c r="A8734" s="345" t="s">
        <v>7302</v>
      </c>
      <c r="B8734" s="332">
        <v>80.129170000000002</v>
      </c>
      <c r="C8734" t="s">
        <v>15769</v>
      </c>
    </row>
    <row r="8735" spans="1:3">
      <c r="A8735" s="345" t="s">
        <v>5131</v>
      </c>
      <c r="B8735" s="332">
        <v>303.17685999999998</v>
      </c>
      <c r="C8735" t="s">
        <v>15770</v>
      </c>
    </row>
    <row r="8736" spans="1:3">
      <c r="A8736" s="345" t="s">
        <v>5132</v>
      </c>
      <c r="B8736" s="332">
        <v>465.85935000000001</v>
      </c>
      <c r="C8736" t="s">
        <v>15771</v>
      </c>
    </row>
    <row r="8737" spans="1:3">
      <c r="A8737" s="345" t="s">
        <v>7303</v>
      </c>
      <c r="B8737" s="332">
        <v>366.85273999999998</v>
      </c>
      <c r="C8737" t="s">
        <v>15772</v>
      </c>
    </row>
    <row r="8738" spans="1:3">
      <c r="A8738" s="345" t="s">
        <v>7304</v>
      </c>
      <c r="B8738" s="332">
        <v>75.037610000000001</v>
      </c>
      <c r="C8738" t="s">
        <v>15773</v>
      </c>
    </row>
    <row r="8739" spans="1:3">
      <c r="A8739" s="345" t="s">
        <v>7305</v>
      </c>
      <c r="B8739" s="332">
        <v>18.78509</v>
      </c>
      <c r="C8739" t="s">
        <v>15774</v>
      </c>
    </row>
    <row r="8740" spans="1:3">
      <c r="A8740" s="345" t="s">
        <v>5133</v>
      </c>
      <c r="B8740" s="332">
        <v>69.98312</v>
      </c>
      <c r="C8740" t="s">
        <v>15775</v>
      </c>
    </row>
    <row r="8741" spans="1:3">
      <c r="A8741" s="345" t="s">
        <v>5134</v>
      </c>
      <c r="B8741" s="332">
        <v>115.21084</v>
      </c>
      <c r="C8741" t="s">
        <v>15776</v>
      </c>
    </row>
    <row r="8742" spans="1:3">
      <c r="A8742" s="345" t="s">
        <v>5135</v>
      </c>
      <c r="B8742" s="332">
        <v>144.01817</v>
      </c>
      <c r="C8742" t="s">
        <v>20658</v>
      </c>
    </row>
    <row r="8743" spans="1:3">
      <c r="A8743" s="345" t="s">
        <v>5136</v>
      </c>
      <c r="B8743" s="332">
        <v>720.09133999999995</v>
      </c>
      <c r="C8743" t="s">
        <v>15777</v>
      </c>
    </row>
    <row r="8744" spans="1:3">
      <c r="A8744" s="345" t="s">
        <v>7306</v>
      </c>
      <c r="B8744" s="332">
        <v>36.388100000000001</v>
      </c>
      <c r="C8744" t="s">
        <v>15778</v>
      </c>
    </row>
    <row r="8745" spans="1:3">
      <c r="A8745" s="345" t="s">
        <v>7307</v>
      </c>
      <c r="B8745" s="332">
        <v>32.867489999999997</v>
      </c>
      <c r="C8745" t="s">
        <v>15779</v>
      </c>
    </row>
    <row r="8746" spans="1:3">
      <c r="A8746" s="345" t="s">
        <v>7308</v>
      </c>
      <c r="B8746" s="332">
        <v>49.262709999999998</v>
      </c>
      <c r="C8746" t="s">
        <v>15780</v>
      </c>
    </row>
    <row r="8747" spans="1:3">
      <c r="A8747" s="345" t="s">
        <v>7309</v>
      </c>
      <c r="B8747" s="332">
        <v>44.405819999999999</v>
      </c>
      <c r="C8747" t="s">
        <v>15781</v>
      </c>
    </row>
    <row r="8748" spans="1:3">
      <c r="A8748" s="345" t="s">
        <v>5137</v>
      </c>
      <c r="B8748" s="332">
        <v>37.291110000000003</v>
      </c>
      <c r="C8748" t="s">
        <v>15782</v>
      </c>
    </row>
    <row r="8749" spans="1:3">
      <c r="A8749" s="345" t="s">
        <v>5138</v>
      </c>
      <c r="B8749" s="332">
        <v>41.076259999999998</v>
      </c>
      <c r="C8749" t="s">
        <v>15783</v>
      </c>
    </row>
    <row r="8750" spans="1:3">
      <c r="A8750" s="345" t="s">
        <v>5139</v>
      </c>
      <c r="B8750" s="332">
        <v>57.96902</v>
      </c>
      <c r="C8750" t="s">
        <v>20659</v>
      </c>
    </row>
    <row r="8751" spans="1:3">
      <c r="A8751" s="345" t="s">
        <v>5140</v>
      </c>
      <c r="B8751" s="332">
        <v>54.29777</v>
      </c>
      <c r="C8751" t="s">
        <v>15784</v>
      </c>
    </row>
    <row r="8752" spans="1:3">
      <c r="A8752" s="345" t="s">
        <v>5141</v>
      </c>
      <c r="B8752" s="332">
        <v>36.736420000000003</v>
      </c>
      <c r="C8752" t="s">
        <v>15785</v>
      </c>
    </row>
    <row r="8753" spans="1:3">
      <c r="A8753" s="345" t="s">
        <v>5142</v>
      </c>
      <c r="B8753" s="332">
        <v>18.7761</v>
      </c>
      <c r="C8753" t="s">
        <v>15786</v>
      </c>
    </row>
    <row r="8754" spans="1:3">
      <c r="A8754" s="345" t="s">
        <v>5143</v>
      </c>
      <c r="B8754" s="332">
        <v>39.5214</v>
      </c>
      <c r="C8754" t="s">
        <v>15787</v>
      </c>
    </row>
    <row r="8755" spans="1:3">
      <c r="A8755" s="345" t="s">
        <v>5144</v>
      </c>
      <c r="B8755" s="332">
        <v>38.91337</v>
      </c>
      <c r="C8755" t="s">
        <v>20660</v>
      </c>
    </row>
    <row r="8756" spans="1:3">
      <c r="A8756" s="345" t="s">
        <v>9967</v>
      </c>
      <c r="B8756" s="332">
        <v>63.025750000000002</v>
      </c>
      <c r="C8756" t="s">
        <v>15773</v>
      </c>
    </row>
    <row r="8757" spans="1:3">
      <c r="A8757" s="345" t="s">
        <v>9968</v>
      </c>
      <c r="B8757" s="332">
        <v>36.810459999999999</v>
      </c>
      <c r="C8757" t="s">
        <v>20661</v>
      </c>
    </row>
    <row r="8758" spans="1:3">
      <c r="A8758" s="345" t="s">
        <v>7310</v>
      </c>
      <c r="B8758" s="332">
        <v>882.82263999999998</v>
      </c>
      <c r="C8758" t="s">
        <v>15788</v>
      </c>
    </row>
    <row r="8759" spans="1:3">
      <c r="A8759" s="345" t="s">
        <v>7311</v>
      </c>
      <c r="B8759" s="332">
        <v>11.43552</v>
      </c>
      <c r="C8759" t="s">
        <v>15789</v>
      </c>
    </row>
    <row r="8760" spans="1:3">
      <c r="A8760" s="345" t="s">
        <v>5145</v>
      </c>
      <c r="B8760" s="332">
        <v>32.424669999999999</v>
      </c>
      <c r="C8760" t="s">
        <v>15790</v>
      </c>
    </row>
    <row r="8761" spans="1:3">
      <c r="A8761" s="345" t="s">
        <v>7312</v>
      </c>
      <c r="B8761" s="332">
        <v>307.19164000000001</v>
      </c>
      <c r="C8761" t="s">
        <v>15791</v>
      </c>
    </row>
    <row r="8762" spans="1:3">
      <c r="A8762" s="345" t="s">
        <v>7313</v>
      </c>
      <c r="B8762" s="332">
        <v>429.89870999999999</v>
      </c>
      <c r="C8762" t="s">
        <v>15792</v>
      </c>
    </row>
    <row r="8763" spans="1:3">
      <c r="A8763" s="345" t="s">
        <v>7314</v>
      </c>
      <c r="B8763" s="332">
        <v>737.24454000000003</v>
      </c>
      <c r="C8763" t="s">
        <v>15793</v>
      </c>
    </row>
    <row r="8764" spans="1:3">
      <c r="A8764" s="345" t="s">
        <v>7315</v>
      </c>
      <c r="B8764" s="332">
        <v>549.49631999999997</v>
      </c>
      <c r="C8764" t="s">
        <v>15794</v>
      </c>
    </row>
    <row r="8765" spans="1:3">
      <c r="A8765" s="345" t="s">
        <v>7316</v>
      </c>
      <c r="B8765" s="332">
        <v>131.26443</v>
      </c>
      <c r="C8765" t="s">
        <v>15795</v>
      </c>
    </row>
    <row r="8766" spans="1:3">
      <c r="A8766" s="345" t="s">
        <v>7317</v>
      </c>
      <c r="B8766" s="332">
        <v>183.81644</v>
      </c>
      <c r="C8766" t="s">
        <v>15796</v>
      </c>
    </row>
    <row r="8767" spans="1:3">
      <c r="A8767" s="345" t="s">
        <v>7318</v>
      </c>
      <c r="B8767" s="332">
        <v>315.10656999999998</v>
      </c>
      <c r="C8767" t="s">
        <v>15797</v>
      </c>
    </row>
    <row r="8768" spans="1:3">
      <c r="A8768" s="345" t="s">
        <v>7319</v>
      </c>
      <c r="B8768" s="332">
        <v>281.44243999999998</v>
      </c>
      <c r="C8768" t="s">
        <v>15798</v>
      </c>
    </row>
    <row r="8769" spans="1:3">
      <c r="A8769" s="345" t="s">
        <v>5146</v>
      </c>
      <c r="B8769" s="332">
        <v>68.764740000000003</v>
      </c>
      <c r="C8769" t="s">
        <v>15799</v>
      </c>
    </row>
    <row r="8770" spans="1:3">
      <c r="A8770" s="345" t="s">
        <v>5147</v>
      </c>
      <c r="B8770" s="332">
        <v>96.341710000000006</v>
      </c>
      <c r="C8770" t="s">
        <v>15800</v>
      </c>
    </row>
    <row r="8771" spans="1:3">
      <c r="A8771" s="345" t="s">
        <v>5148</v>
      </c>
      <c r="B8771" s="332">
        <v>165.10646</v>
      </c>
      <c r="C8771" t="s">
        <v>15801</v>
      </c>
    </row>
    <row r="8772" spans="1:3">
      <c r="A8772" s="345" t="s">
        <v>7320</v>
      </c>
      <c r="B8772" s="332">
        <v>89.479780000000005</v>
      </c>
      <c r="C8772" t="s">
        <v>15802</v>
      </c>
    </row>
    <row r="8773" spans="1:3">
      <c r="A8773" s="345" t="s">
        <v>7321</v>
      </c>
      <c r="B8773" s="332">
        <v>124.94276000000001</v>
      </c>
      <c r="C8773" t="s">
        <v>15803</v>
      </c>
    </row>
    <row r="8774" spans="1:3">
      <c r="A8774" s="345" t="s">
        <v>7322</v>
      </c>
      <c r="B8774" s="332">
        <v>214.42254</v>
      </c>
      <c r="C8774" t="s">
        <v>15804</v>
      </c>
    </row>
    <row r="8775" spans="1:3">
      <c r="A8775" s="345" t="s">
        <v>5149</v>
      </c>
      <c r="B8775" s="332">
        <v>38.633499999999998</v>
      </c>
      <c r="C8775" t="s">
        <v>15802</v>
      </c>
    </row>
    <row r="8776" spans="1:3">
      <c r="A8776" s="345" t="s">
        <v>5150</v>
      </c>
      <c r="B8776" s="332">
        <v>54.183900000000001</v>
      </c>
      <c r="C8776" t="s">
        <v>15803</v>
      </c>
    </row>
    <row r="8777" spans="1:3">
      <c r="A8777" s="345" t="s">
        <v>5151</v>
      </c>
      <c r="B8777" s="332">
        <v>92.817670000000007</v>
      </c>
      <c r="C8777" t="s">
        <v>15804</v>
      </c>
    </row>
    <row r="8778" spans="1:3">
      <c r="A8778" s="345" t="s">
        <v>5152</v>
      </c>
      <c r="B8778" s="332">
        <v>66.881690000000006</v>
      </c>
      <c r="C8778" t="s">
        <v>15805</v>
      </c>
    </row>
    <row r="8779" spans="1:3">
      <c r="A8779" s="345" t="s">
        <v>5153</v>
      </c>
      <c r="B8779" s="332">
        <v>62.835470000000001</v>
      </c>
      <c r="C8779" t="s">
        <v>15806</v>
      </c>
    </row>
    <row r="8780" spans="1:3">
      <c r="A8780" s="345" t="s">
        <v>7323</v>
      </c>
      <c r="B8780" s="332">
        <v>126.92149000000001</v>
      </c>
      <c r="C8780" t="s">
        <v>15807</v>
      </c>
    </row>
    <row r="8781" spans="1:3">
      <c r="A8781" s="345" t="s">
        <v>7324</v>
      </c>
      <c r="B8781" s="332">
        <v>100.91531000000001</v>
      </c>
      <c r="C8781" t="s">
        <v>15808</v>
      </c>
    </row>
    <row r="8782" spans="1:3">
      <c r="A8782" s="345" t="s">
        <v>7325</v>
      </c>
      <c r="B8782" s="332">
        <v>36.408149999999999</v>
      </c>
      <c r="C8782" t="s">
        <v>15809</v>
      </c>
    </row>
    <row r="8783" spans="1:3">
      <c r="A8783" s="345" t="s">
        <v>7326</v>
      </c>
      <c r="B8783" s="332">
        <v>174.47214</v>
      </c>
      <c r="C8783" t="s">
        <v>15810</v>
      </c>
    </row>
    <row r="8784" spans="1:3">
      <c r="A8784" s="345" t="s">
        <v>7831</v>
      </c>
      <c r="B8784" s="332">
        <v>146.13334</v>
      </c>
      <c r="C8784" t="s">
        <v>15811</v>
      </c>
    </row>
    <row r="8785" spans="1:3">
      <c r="A8785" s="345" t="s">
        <v>7832</v>
      </c>
      <c r="B8785" s="332">
        <v>146.13334</v>
      </c>
      <c r="C8785" t="s">
        <v>15812</v>
      </c>
    </row>
    <row r="8786" spans="1:3">
      <c r="A8786" s="345" t="s">
        <v>7833</v>
      </c>
      <c r="B8786" s="332">
        <v>146.13334</v>
      </c>
      <c r="C8786" t="s">
        <v>15813</v>
      </c>
    </row>
    <row r="8787" spans="1:3">
      <c r="A8787" s="345" t="s">
        <v>7834</v>
      </c>
      <c r="B8787" s="332">
        <v>133.44741999999999</v>
      </c>
      <c r="C8787" t="s">
        <v>15814</v>
      </c>
    </row>
    <row r="8788" spans="1:3">
      <c r="A8788" s="345" t="s">
        <v>7835</v>
      </c>
      <c r="B8788" s="332">
        <v>133.44741999999999</v>
      </c>
      <c r="C8788" t="s">
        <v>15815</v>
      </c>
    </row>
    <row r="8789" spans="1:3">
      <c r="A8789" s="345" t="s">
        <v>7836</v>
      </c>
      <c r="B8789" s="332">
        <v>133.44741999999999</v>
      </c>
      <c r="C8789" t="s">
        <v>15816</v>
      </c>
    </row>
    <row r="8790" spans="1:3">
      <c r="A8790" s="345" t="s">
        <v>7837</v>
      </c>
      <c r="B8790" s="332">
        <v>8.0140999999999991</v>
      </c>
      <c r="C8790" t="s">
        <v>15817</v>
      </c>
    </row>
    <row r="8791" spans="1:3">
      <c r="A8791" s="345" t="s">
        <v>9587</v>
      </c>
      <c r="B8791" s="332">
        <v>20.144159999999999</v>
      </c>
      <c r="C8791" t="s">
        <v>20662</v>
      </c>
    </row>
    <row r="8792" spans="1:3">
      <c r="A8792" s="345" t="s">
        <v>9588</v>
      </c>
      <c r="B8792" s="332">
        <v>22.480070000000001</v>
      </c>
      <c r="C8792" t="s">
        <v>20663</v>
      </c>
    </row>
    <row r="8793" spans="1:3">
      <c r="A8793" s="345" t="s">
        <v>5154</v>
      </c>
      <c r="B8793" s="332">
        <v>70.490979999999993</v>
      </c>
      <c r="C8793" t="s">
        <v>15818</v>
      </c>
    </row>
    <row r="8794" spans="1:3">
      <c r="A8794" s="345" t="s">
        <v>5155</v>
      </c>
      <c r="B8794" s="332">
        <v>70.490979999999993</v>
      </c>
      <c r="C8794" t="s">
        <v>15819</v>
      </c>
    </row>
    <row r="8795" spans="1:3">
      <c r="A8795" s="345" t="s">
        <v>5156</v>
      </c>
      <c r="B8795" s="332">
        <v>72.683269999999993</v>
      </c>
      <c r="C8795" t="s">
        <v>15820</v>
      </c>
    </row>
    <row r="8796" spans="1:3">
      <c r="A8796" s="345" t="s">
        <v>6947</v>
      </c>
      <c r="B8796" s="332">
        <v>74.369659999999996</v>
      </c>
      <c r="C8796" t="s">
        <v>15821</v>
      </c>
    </row>
    <row r="8797" spans="1:3">
      <c r="A8797" s="345" t="s">
        <v>6948</v>
      </c>
      <c r="B8797" s="332">
        <v>76.781189999999995</v>
      </c>
      <c r="C8797" t="s">
        <v>15822</v>
      </c>
    </row>
    <row r="8798" spans="1:3">
      <c r="A8798" s="345" t="s">
        <v>20664</v>
      </c>
      <c r="B8798" s="332">
        <v>0</v>
      </c>
      <c r="C8798" t="s">
        <v>20665</v>
      </c>
    </row>
    <row r="8799" spans="1:3">
      <c r="A8799" s="345" t="s">
        <v>20666</v>
      </c>
      <c r="B8799" s="332">
        <v>0</v>
      </c>
      <c r="C8799" t="s">
        <v>20667</v>
      </c>
    </row>
    <row r="8800" spans="1:3">
      <c r="A8800" s="345" t="s">
        <v>20668</v>
      </c>
      <c r="B8800" s="332">
        <v>0</v>
      </c>
      <c r="C8800" t="s">
        <v>20669</v>
      </c>
    </row>
    <row r="8801" spans="1:3">
      <c r="A8801" s="345" t="s">
        <v>20670</v>
      </c>
      <c r="B8801" s="332">
        <v>0</v>
      </c>
      <c r="C8801" t="s">
        <v>20671</v>
      </c>
    </row>
    <row r="8802" spans="1:3">
      <c r="A8802" s="345" t="s">
        <v>5157</v>
      </c>
      <c r="B8802" s="332">
        <v>62.716619999999999</v>
      </c>
      <c r="C8802" t="s">
        <v>15823</v>
      </c>
    </row>
    <row r="8803" spans="1:3">
      <c r="A8803" s="345" t="s">
        <v>5158</v>
      </c>
      <c r="B8803" s="332">
        <v>64.116380000000007</v>
      </c>
      <c r="C8803" t="s">
        <v>15824</v>
      </c>
    </row>
    <row r="8804" spans="1:3">
      <c r="A8804" s="345" t="s">
        <v>20672</v>
      </c>
      <c r="B8804" s="332">
        <v>0</v>
      </c>
      <c r="C8804" t="s">
        <v>20673</v>
      </c>
    </row>
    <row r="8805" spans="1:3">
      <c r="A8805" s="345" t="s">
        <v>5159</v>
      </c>
      <c r="B8805" s="332">
        <v>52.125349999999997</v>
      </c>
      <c r="C8805" t="s">
        <v>20674</v>
      </c>
    </row>
    <row r="8806" spans="1:3">
      <c r="A8806" s="345" t="s">
        <v>5160</v>
      </c>
      <c r="B8806" s="332">
        <v>54.223379999999999</v>
      </c>
      <c r="C8806" t="s">
        <v>20675</v>
      </c>
    </row>
    <row r="8807" spans="1:3">
      <c r="A8807" s="345" t="s">
        <v>5161</v>
      </c>
      <c r="B8807" s="332">
        <v>56.176740000000002</v>
      </c>
      <c r="C8807" t="s">
        <v>15825</v>
      </c>
    </row>
    <row r="8808" spans="1:3">
      <c r="A8808" s="345" t="s">
        <v>5162</v>
      </c>
      <c r="B8808" s="332">
        <v>57.587479999999999</v>
      </c>
      <c r="C8808" t="s">
        <v>20676</v>
      </c>
    </row>
    <row r="8809" spans="1:3">
      <c r="A8809" s="345" t="s">
        <v>5163</v>
      </c>
      <c r="B8809" s="332">
        <v>58.889719999999997</v>
      </c>
      <c r="C8809" t="s">
        <v>20677</v>
      </c>
    </row>
    <row r="8810" spans="1:3">
      <c r="A8810" s="345" t="s">
        <v>5164</v>
      </c>
      <c r="B8810" s="332">
        <v>59.984720000000003</v>
      </c>
      <c r="C8810" t="s">
        <v>15826</v>
      </c>
    </row>
    <row r="8811" spans="1:3">
      <c r="A8811" s="345" t="s">
        <v>5165</v>
      </c>
      <c r="B8811" s="332">
        <v>59.984720000000003</v>
      </c>
      <c r="C8811" t="s">
        <v>15827</v>
      </c>
    </row>
    <row r="8812" spans="1:3">
      <c r="A8812" s="345" t="s">
        <v>5166</v>
      </c>
      <c r="B8812" s="332">
        <v>59.984720000000003</v>
      </c>
      <c r="C8812" t="s">
        <v>20678</v>
      </c>
    </row>
    <row r="8813" spans="1:3">
      <c r="A8813" s="345" t="s">
        <v>5167</v>
      </c>
      <c r="B8813" s="332">
        <v>61.654400000000003</v>
      </c>
      <c r="C8813" t="s">
        <v>15828</v>
      </c>
    </row>
    <row r="8814" spans="1:3">
      <c r="A8814" s="345" t="s">
        <v>5168</v>
      </c>
      <c r="B8814" s="332">
        <v>62.91921</v>
      </c>
      <c r="C8814" t="s">
        <v>20679</v>
      </c>
    </row>
    <row r="8815" spans="1:3">
      <c r="A8815" s="345" t="s">
        <v>5169</v>
      </c>
      <c r="B8815" s="332">
        <v>64.858549999999994</v>
      </c>
      <c r="C8815" t="s">
        <v>20680</v>
      </c>
    </row>
    <row r="8816" spans="1:3">
      <c r="A8816" s="345" t="s">
        <v>5170</v>
      </c>
      <c r="B8816" s="332">
        <v>70.490979999999993</v>
      </c>
      <c r="C8816" t="s">
        <v>15829</v>
      </c>
    </row>
    <row r="8817" spans="1:3">
      <c r="A8817" s="345" t="s">
        <v>6949</v>
      </c>
      <c r="B8817" s="332">
        <v>70.490979999999993</v>
      </c>
      <c r="C8817" t="s">
        <v>15830</v>
      </c>
    </row>
    <row r="8818" spans="1:3">
      <c r="A8818" s="345" t="s">
        <v>5171</v>
      </c>
      <c r="B8818" s="332">
        <v>70.490979999999993</v>
      </c>
      <c r="C8818" t="s">
        <v>15831</v>
      </c>
    </row>
    <row r="8819" spans="1:3">
      <c r="A8819" s="345" t="s">
        <v>5172</v>
      </c>
      <c r="B8819" s="332">
        <v>72.683269999999993</v>
      </c>
      <c r="C8819" t="s">
        <v>15832</v>
      </c>
    </row>
    <row r="8820" spans="1:3">
      <c r="A8820" s="345" t="s">
        <v>6950</v>
      </c>
      <c r="B8820" s="332">
        <v>74.369659999999996</v>
      </c>
      <c r="C8820" t="s">
        <v>15833</v>
      </c>
    </row>
    <row r="8821" spans="1:3">
      <c r="A8821" s="345" t="s">
        <v>6951</v>
      </c>
      <c r="B8821" s="332">
        <v>76.781189999999995</v>
      </c>
      <c r="C8821" t="s">
        <v>15834</v>
      </c>
    </row>
    <row r="8822" spans="1:3">
      <c r="A8822" s="345" t="s">
        <v>20681</v>
      </c>
      <c r="B8822" s="332">
        <v>0</v>
      </c>
      <c r="C8822" t="s">
        <v>20682</v>
      </c>
    </row>
    <row r="8823" spans="1:3">
      <c r="A8823" s="345" t="s">
        <v>20683</v>
      </c>
      <c r="B8823" s="332">
        <v>0</v>
      </c>
      <c r="C8823" t="s">
        <v>20684</v>
      </c>
    </row>
    <row r="8824" spans="1:3">
      <c r="A8824" s="345" t="s">
        <v>20685</v>
      </c>
      <c r="B8824" s="332">
        <v>0</v>
      </c>
      <c r="C8824" t="s">
        <v>20686</v>
      </c>
    </row>
    <row r="8825" spans="1:3">
      <c r="A8825" s="345" t="s">
        <v>20687</v>
      </c>
      <c r="B8825" s="332">
        <v>0</v>
      </c>
      <c r="C8825" t="s">
        <v>20688</v>
      </c>
    </row>
    <row r="8826" spans="1:3">
      <c r="A8826" s="345" t="s">
        <v>20689</v>
      </c>
      <c r="B8826" s="332">
        <v>0</v>
      </c>
      <c r="C8826" t="s">
        <v>20690</v>
      </c>
    </row>
    <row r="8827" spans="1:3">
      <c r="A8827" s="345" t="s">
        <v>20691</v>
      </c>
      <c r="B8827" s="332">
        <v>0</v>
      </c>
      <c r="C8827" t="s">
        <v>20692</v>
      </c>
    </row>
    <row r="8828" spans="1:3">
      <c r="A8828" s="345" t="s">
        <v>5173</v>
      </c>
      <c r="B8828" s="332">
        <v>106.08098</v>
      </c>
      <c r="C8828" t="s">
        <v>15835</v>
      </c>
    </row>
    <row r="8829" spans="1:3">
      <c r="A8829" s="345" t="s">
        <v>5174</v>
      </c>
      <c r="B8829" s="332">
        <v>108.56789000000001</v>
      </c>
      <c r="C8829" t="s">
        <v>15836</v>
      </c>
    </row>
    <row r="8830" spans="1:3">
      <c r="A8830" s="345" t="s">
        <v>5175</v>
      </c>
      <c r="B8830" s="332">
        <v>0</v>
      </c>
      <c r="C8830" t="s">
        <v>15837</v>
      </c>
    </row>
    <row r="8831" spans="1:3">
      <c r="A8831" s="345" t="s">
        <v>5176</v>
      </c>
      <c r="B8831" s="332">
        <v>9.7680699999999998</v>
      </c>
      <c r="C8831" t="s">
        <v>15838</v>
      </c>
    </row>
    <row r="8832" spans="1:3">
      <c r="A8832" s="345" t="s">
        <v>5177</v>
      </c>
      <c r="B8832" s="332">
        <v>7.7513699999999996</v>
      </c>
      <c r="C8832" t="s">
        <v>15839</v>
      </c>
    </row>
    <row r="8833" spans="1:3">
      <c r="A8833" s="345" t="s">
        <v>5178</v>
      </c>
      <c r="B8833" s="332">
        <v>47.592700000000001</v>
      </c>
      <c r="C8833" t="s">
        <v>15840</v>
      </c>
    </row>
    <row r="8834" spans="1:3">
      <c r="A8834" s="345" t="s">
        <v>5179</v>
      </c>
      <c r="B8834" s="332">
        <v>54.223379999999999</v>
      </c>
      <c r="C8834" t="s">
        <v>20675</v>
      </c>
    </row>
    <row r="8835" spans="1:3">
      <c r="A8835" s="345" t="s">
        <v>5180</v>
      </c>
      <c r="B8835" s="332">
        <v>56.176740000000002</v>
      </c>
      <c r="C8835" t="s">
        <v>20693</v>
      </c>
    </row>
    <row r="8836" spans="1:3">
      <c r="A8836" s="345" t="s">
        <v>5181</v>
      </c>
      <c r="B8836" s="332">
        <v>52.579859999999996</v>
      </c>
      <c r="C8836" t="s">
        <v>15841</v>
      </c>
    </row>
    <row r="8837" spans="1:3">
      <c r="A8837" s="345" t="s">
        <v>5182</v>
      </c>
      <c r="B8837" s="332">
        <v>58.889719999999997</v>
      </c>
      <c r="C8837" t="s">
        <v>15842</v>
      </c>
    </row>
    <row r="8838" spans="1:3">
      <c r="A8838" s="345" t="s">
        <v>20694</v>
      </c>
      <c r="B8838" s="332">
        <v>71.540819999999997</v>
      </c>
      <c r="C8838" t="s">
        <v>20695</v>
      </c>
    </row>
    <row r="8839" spans="1:3">
      <c r="A8839" s="345" t="s">
        <v>9071</v>
      </c>
      <c r="B8839" s="332">
        <v>77.278289999999998</v>
      </c>
      <c r="C8839" t="s">
        <v>20696</v>
      </c>
    </row>
    <row r="8840" spans="1:3">
      <c r="A8840" s="345" t="s">
        <v>5183</v>
      </c>
      <c r="B8840" s="332">
        <v>68.980900000000005</v>
      </c>
      <c r="C8840" t="s">
        <v>20697</v>
      </c>
    </row>
    <row r="8841" spans="1:3">
      <c r="A8841" s="345" t="s">
        <v>5184</v>
      </c>
      <c r="B8841" s="332">
        <v>71.057299999999998</v>
      </c>
      <c r="C8841" t="s">
        <v>20698</v>
      </c>
    </row>
    <row r="8842" spans="1:3">
      <c r="A8842" s="345" t="s">
        <v>5185</v>
      </c>
      <c r="B8842" s="332">
        <v>72.756180000000001</v>
      </c>
      <c r="C8842" t="s">
        <v>20699</v>
      </c>
    </row>
    <row r="8843" spans="1:3">
      <c r="A8843" s="345" t="s">
        <v>5186</v>
      </c>
      <c r="B8843" s="332">
        <v>74.832579999999993</v>
      </c>
      <c r="C8843" t="s">
        <v>20700</v>
      </c>
    </row>
    <row r="8844" spans="1:3">
      <c r="A8844" s="345" t="s">
        <v>5187</v>
      </c>
      <c r="B8844" s="332">
        <v>76.637749999999997</v>
      </c>
      <c r="C8844" t="s">
        <v>20701</v>
      </c>
    </row>
    <row r="8845" spans="1:3">
      <c r="A8845" s="345" t="s">
        <v>5188</v>
      </c>
      <c r="B8845" s="332">
        <v>78.33663</v>
      </c>
      <c r="C8845" t="s">
        <v>20702</v>
      </c>
    </row>
    <row r="8846" spans="1:3">
      <c r="A8846" s="345" t="s">
        <v>17831</v>
      </c>
      <c r="B8846" s="332">
        <v>87.5</v>
      </c>
      <c r="C8846" t="s">
        <v>17832</v>
      </c>
    </row>
    <row r="8847" spans="1:3">
      <c r="A8847" s="345" t="s">
        <v>5189</v>
      </c>
      <c r="B8847" s="332">
        <v>68.980900000000005</v>
      </c>
      <c r="C8847" t="s">
        <v>15843</v>
      </c>
    </row>
    <row r="8848" spans="1:3">
      <c r="A8848" s="345" t="s">
        <v>5190</v>
      </c>
      <c r="B8848" s="332">
        <v>71.057299999999998</v>
      </c>
      <c r="C8848" t="s">
        <v>15844</v>
      </c>
    </row>
    <row r="8849" spans="1:3">
      <c r="A8849" s="345" t="s">
        <v>5191</v>
      </c>
      <c r="B8849" s="332">
        <v>72.756180000000001</v>
      </c>
      <c r="C8849" t="s">
        <v>15845</v>
      </c>
    </row>
    <row r="8850" spans="1:3">
      <c r="A8850" s="345" t="s">
        <v>5192</v>
      </c>
      <c r="B8850" s="332">
        <v>74.832579999999993</v>
      </c>
      <c r="C8850" t="s">
        <v>15846</v>
      </c>
    </row>
    <row r="8851" spans="1:3">
      <c r="A8851" s="345" t="s">
        <v>5193</v>
      </c>
      <c r="B8851" s="332">
        <v>76.637749999999997</v>
      </c>
      <c r="C8851" t="s">
        <v>15847</v>
      </c>
    </row>
    <row r="8852" spans="1:3">
      <c r="A8852" s="345" t="s">
        <v>5194</v>
      </c>
      <c r="B8852" s="332">
        <v>78.33663</v>
      </c>
      <c r="C8852" t="s">
        <v>15848</v>
      </c>
    </row>
    <row r="8853" spans="1:3">
      <c r="A8853" s="345" t="s">
        <v>5195</v>
      </c>
      <c r="B8853" s="332">
        <v>90.264309999999995</v>
      </c>
      <c r="C8853" t="s">
        <v>20703</v>
      </c>
    </row>
    <row r="8854" spans="1:3">
      <c r="A8854" s="345" t="s">
        <v>5196</v>
      </c>
      <c r="B8854" s="332">
        <v>92.552260000000004</v>
      </c>
      <c r="C8854" t="s">
        <v>15849</v>
      </c>
    </row>
    <row r="8855" spans="1:3">
      <c r="A8855" s="345" t="s">
        <v>5197</v>
      </c>
      <c r="B8855" s="332">
        <v>94.203639999999993</v>
      </c>
      <c r="C8855" t="s">
        <v>15850</v>
      </c>
    </row>
    <row r="8856" spans="1:3">
      <c r="A8856" s="345" t="s">
        <v>17401</v>
      </c>
      <c r="B8856" s="332">
        <v>18.891089999999998</v>
      </c>
      <c r="C8856" t="s">
        <v>6686</v>
      </c>
    </row>
    <row r="8857" spans="1:3">
      <c r="A8857" s="345" t="s">
        <v>17402</v>
      </c>
      <c r="B8857" s="332">
        <v>19.506029999999999</v>
      </c>
      <c r="C8857" t="s">
        <v>6687</v>
      </c>
    </row>
    <row r="8858" spans="1:3">
      <c r="A8858" s="345" t="s">
        <v>17833</v>
      </c>
      <c r="B8858" s="332">
        <v>18.922329999999999</v>
      </c>
      <c r="C8858" t="s">
        <v>6688</v>
      </c>
    </row>
    <row r="8859" spans="1:3">
      <c r="A8859" s="345" t="s">
        <v>17403</v>
      </c>
      <c r="B8859" s="332">
        <v>20.676390000000001</v>
      </c>
      <c r="C8859" t="s">
        <v>6689</v>
      </c>
    </row>
    <row r="8860" spans="1:3">
      <c r="A8860" s="345" t="s">
        <v>17404</v>
      </c>
      <c r="B8860" s="332">
        <v>19.992899999999999</v>
      </c>
      <c r="C8860" t="s">
        <v>6690</v>
      </c>
    </row>
    <row r="8861" spans="1:3">
      <c r="A8861" s="345" t="s">
        <v>17834</v>
      </c>
      <c r="B8861" s="332">
        <v>20.528179999999999</v>
      </c>
      <c r="C8861" t="s">
        <v>6691</v>
      </c>
    </row>
    <row r="8862" spans="1:3">
      <c r="A8862" s="345" t="s">
        <v>5198</v>
      </c>
      <c r="B8862" s="332">
        <v>57.944369999999999</v>
      </c>
      <c r="C8862" t="s">
        <v>20704</v>
      </c>
    </row>
    <row r="8863" spans="1:3">
      <c r="A8863" s="345" t="s">
        <v>5199</v>
      </c>
      <c r="B8863" s="332">
        <v>57.944369999999999</v>
      </c>
      <c r="C8863" t="s">
        <v>20705</v>
      </c>
    </row>
    <row r="8864" spans="1:3">
      <c r="A8864" s="345" t="s">
        <v>5200</v>
      </c>
      <c r="B8864" s="332">
        <v>59.17521</v>
      </c>
      <c r="C8864" t="s">
        <v>20706</v>
      </c>
    </row>
    <row r="8865" spans="1:3">
      <c r="A8865" s="345" t="s">
        <v>5201</v>
      </c>
      <c r="B8865" s="332">
        <v>60.507620000000003</v>
      </c>
      <c r="C8865" t="s">
        <v>20707</v>
      </c>
    </row>
    <row r="8866" spans="1:3">
      <c r="A8866" s="345" t="s">
        <v>5202</v>
      </c>
      <c r="B8866" s="332">
        <v>62.514319999999998</v>
      </c>
      <c r="C8866" t="s">
        <v>15851</v>
      </c>
    </row>
    <row r="8867" spans="1:3">
      <c r="A8867" s="345" t="s">
        <v>5203</v>
      </c>
      <c r="B8867" s="332">
        <v>57.780340000000002</v>
      </c>
      <c r="C8867" t="s">
        <v>15852</v>
      </c>
    </row>
    <row r="8868" spans="1:3">
      <c r="A8868" s="345" t="s">
        <v>5204</v>
      </c>
      <c r="B8868" s="332">
        <v>57.780340000000002</v>
      </c>
      <c r="C8868" t="s">
        <v>15853</v>
      </c>
    </row>
    <row r="8869" spans="1:3">
      <c r="A8869" s="345" t="s">
        <v>5205</v>
      </c>
      <c r="B8869" s="332">
        <v>65.594319999999996</v>
      </c>
      <c r="C8869" t="s">
        <v>15854</v>
      </c>
    </row>
    <row r="8870" spans="1:3">
      <c r="A8870" s="345" t="s">
        <v>5206</v>
      </c>
      <c r="B8870" s="332">
        <v>59.125309999999999</v>
      </c>
      <c r="C8870" t="s">
        <v>15855</v>
      </c>
    </row>
    <row r="8871" spans="1:3">
      <c r="A8871" s="345" t="s">
        <v>5207</v>
      </c>
      <c r="B8871" s="332">
        <v>60.657119999999999</v>
      </c>
      <c r="C8871" t="s">
        <v>15856</v>
      </c>
    </row>
    <row r="8872" spans="1:3">
      <c r="A8872" s="345" t="s">
        <v>5208</v>
      </c>
      <c r="B8872" s="332">
        <v>71.383939999999996</v>
      </c>
      <c r="C8872" t="s">
        <v>15857</v>
      </c>
    </row>
    <row r="8873" spans="1:3">
      <c r="A8873" s="345" t="s">
        <v>5209</v>
      </c>
      <c r="B8873" s="332">
        <v>66.410769999999999</v>
      </c>
      <c r="C8873" t="s">
        <v>15858</v>
      </c>
    </row>
    <row r="8874" spans="1:3">
      <c r="A8874" s="345" t="s">
        <v>5210</v>
      </c>
      <c r="B8874" s="332">
        <v>68.359930000000006</v>
      </c>
      <c r="C8874" t="s">
        <v>20708</v>
      </c>
    </row>
    <row r="8875" spans="1:3">
      <c r="A8875" s="345" t="s">
        <v>5211</v>
      </c>
      <c r="B8875" s="332">
        <v>68.359930000000006</v>
      </c>
      <c r="C8875" t="s">
        <v>20709</v>
      </c>
    </row>
    <row r="8876" spans="1:3">
      <c r="A8876" s="345" t="s">
        <v>5212</v>
      </c>
      <c r="B8876" s="332">
        <v>69.812020000000004</v>
      </c>
      <c r="C8876" t="s">
        <v>20710</v>
      </c>
    </row>
    <row r="8877" spans="1:3">
      <c r="A8877" s="345" t="s">
        <v>5213</v>
      </c>
      <c r="B8877" s="332">
        <v>66.410769999999999</v>
      </c>
      <c r="C8877" t="s">
        <v>15859</v>
      </c>
    </row>
    <row r="8878" spans="1:3">
      <c r="A8878" s="345" t="s">
        <v>5214</v>
      </c>
      <c r="B8878" s="332">
        <v>65.674099999999996</v>
      </c>
      <c r="C8878" t="s">
        <v>15860</v>
      </c>
    </row>
    <row r="8879" spans="1:3">
      <c r="A8879" s="345" t="s">
        <v>5215</v>
      </c>
      <c r="B8879" s="332">
        <v>65.674099999999996</v>
      </c>
      <c r="C8879" t="s">
        <v>15861</v>
      </c>
    </row>
    <row r="8880" spans="1:3">
      <c r="A8880" s="345" t="s">
        <v>5216</v>
      </c>
      <c r="B8880" s="332">
        <v>65.674099999999996</v>
      </c>
      <c r="C8880" t="s">
        <v>15862</v>
      </c>
    </row>
    <row r="8881" spans="1:3">
      <c r="A8881" s="345" t="s">
        <v>5217</v>
      </c>
      <c r="B8881" s="332">
        <v>67.205939999999998</v>
      </c>
      <c r="C8881" t="s">
        <v>15863</v>
      </c>
    </row>
    <row r="8882" spans="1:3">
      <c r="A8882" s="345" t="s">
        <v>5218</v>
      </c>
      <c r="B8882" s="332">
        <v>55.60013</v>
      </c>
      <c r="C8882" t="s">
        <v>15864</v>
      </c>
    </row>
    <row r="8883" spans="1:3">
      <c r="A8883" s="345" t="s">
        <v>5219</v>
      </c>
      <c r="B8883" s="332">
        <v>55.60013</v>
      </c>
      <c r="C8883" t="s">
        <v>15865</v>
      </c>
    </row>
    <row r="8884" spans="1:3">
      <c r="A8884" s="345" t="s">
        <v>5220</v>
      </c>
      <c r="B8884" s="332">
        <v>55.60013</v>
      </c>
      <c r="C8884" t="s">
        <v>15866</v>
      </c>
    </row>
    <row r="8885" spans="1:3">
      <c r="A8885" s="345" t="s">
        <v>5221</v>
      </c>
      <c r="B8885" s="332">
        <v>56.966200000000001</v>
      </c>
      <c r="C8885" t="s">
        <v>15867</v>
      </c>
    </row>
    <row r="8886" spans="1:3">
      <c r="A8886" s="345" t="s">
        <v>5222</v>
      </c>
      <c r="B8886" s="332">
        <v>58.433329999999998</v>
      </c>
      <c r="C8886" t="s">
        <v>15868</v>
      </c>
    </row>
    <row r="8887" spans="1:3">
      <c r="A8887" s="345" t="s">
        <v>5223</v>
      </c>
      <c r="B8887" s="332">
        <v>60.507620000000003</v>
      </c>
      <c r="C8887" t="s">
        <v>15869</v>
      </c>
    </row>
    <row r="8888" spans="1:3">
      <c r="A8888" s="345" t="s">
        <v>5224</v>
      </c>
      <c r="B8888" s="332">
        <v>0</v>
      </c>
      <c r="C8888" t="s">
        <v>15870</v>
      </c>
    </row>
    <row r="8889" spans="1:3">
      <c r="A8889" s="345" t="s">
        <v>8682</v>
      </c>
      <c r="B8889" s="332">
        <v>70.416250000000005</v>
      </c>
      <c r="C8889" t="s">
        <v>15871</v>
      </c>
    </row>
    <row r="8890" spans="1:3">
      <c r="A8890" s="345" t="s">
        <v>5225</v>
      </c>
      <c r="B8890" s="332">
        <v>40.057839999999999</v>
      </c>
      <c r="C8890" t="s">
        <v>15872</v>
      </c>
    </row>
    <row r="8891" spans="1:3">
      <c r="A8891" s="345" t="s">
        <v>5226</v>
      </c>
      <c r="B8891" s="332">
        <v>48.069839999999999</v>
      </c>
      <c r="C8891" t="s">
        <v>15873</v>
      </c>
    </row>
    <row r="8892" spans="1:3">
      <c r="A8892" s="345" t="s">
        <v>5227</v>
      </c>
      <c r="B8892" s="332">
        <v>57.835189999999997</v>
      </c>
      <c r="C8892" t="s">
        <v>15874</v>
      </c>
    </row>
    <row r="8893" spans="1:3">
      <c r="A8893" s="345" t="s">
        <v>5228</v>
      </c>
      <c r="B8893" s="332">
        <v>60.342129999999997</v>
      </c>
      <c r="C8893" t="s">
        <v>15875</v>
      </c>
    </row>
    <row r="8894" spans="1:3">
      <c r="A8894" s="345" t="s">
        <v>5229</v>
      </c>
      <c r="B8894" s="332">
        <v>62.888759999999998</v>
      </c>
      <c r="C8894" t="s">
        <v>15876</v>
      </c>
    </row>
    <row r="8895" spans="1:3">
      <c r="A8895" s="345" t="s">
        <v>5230</v>
      </c>
      <c r="B8895" s="332">
        <v>57.835189999999997</v>
      </c>
      <c r="C8895" t="s">
        <v>15877</v>
      </c>
    </row>
    <row r="8896" spans="1:3">
      <c r="A8896" s="345" t="s">
        <v>5231</v>
      </c>
      <c r="B8896" s="332">
        <v>60.342129999999997</v>
      </c>
      <c r="C8896" t="s">
        <v>15878</v>
      </c>
    </row>
    <row r="8897" spans="1:3">
      <c r="A8897" s="345" t="s">
        <v>5232</v>
      </c>
      <c r="B8897" s="332">
        <v>62.888759999999998</v>
      </c>
      <c r="C8897" t="s">
        <v>15879</v>
      </c>
    </row>
    <row r="8898" spans="1:3">
      <c r="A8898" s="345" t="s">
        <v>17835</v>
      </c>
      <c r="B8898" s="332">
        <v>35.061149999999998</v>
      </c>
      <c r="C8898" t="s">
        <v>6686</v>
      </c>
    </row>
    <row r="8899" spans="1:3">
      <c r="A8899" s="345" t="s">
        <v>17836</v>
      </c>
      <c r="B8899" s="332">
        <v>130.68978000000001</v>
      </c>
      <c r="C8899" t="s">
        <v>17837</v>
      </c>
    </row>
    <row r="8900" spans="1:3">
      <c r="A8900" s="345" t="s">
        <v>17838</v>
      </c>
      <c r="B8900" s="332">
        <v>132.75062</v>
      </c>
      <c r="C8900" t="s">
        <v>17839</v>
      </c>
    </row>
    <row r="8901" spans="1:3">
      <c r="A8901" s="345" t="s">
        <v>17840</v>
      </c>
      <c r="B8901" s="332">
        <v>134.81147999999999</v>
      </c>
      <c r="C8901" t="s">
        <v>17841</v>
      </c>
    </row>
    <row r="8902" spans="1:3">
      <c r="A8902" s="345" t="s">
        <v>17842</v>
      </c>
      <c r="B8902" s="332">
        <v>136.79203000000001</v>
      </c>
      <c r="C8902" t="s">
        <v>17843</v>
      </c>
    </row>
    <row r="8903" spans="1:3">
      <c r="A8903" s="345" t="s">
        <v>17844</v>
      </c>
      <c r="B8903" s="332">
        <v>138.90638999999999</v>
      </c>
      <c r="C8903" t="s">
        <v>17845</v>
      </c>
    </row>
    <row r="8904" spans="1:3">
      <c r="A8904" s="345" t="s">
        <v>5233</v>
      </c>
      <c r="B8904" s="332">
        <v>23.85764</v>
      </c>
      <c r="C8904" t="s">
        <v>6686</v>
      </c>
    </row>
    <row r="8905" spans="1:3">
      <c r="A8905" s="345" t="s">
        <v>5234</v>
      </c>
      <c r="B8905" s="332">
        <v>24.087039999999998</v>
      </c>
      <c r="C8905" t="s">
        <v>6687</v>
      </c>
    </row>
    <row r="8906" spans="1:3">
      <c r="A8906" s="345" t="s">
        <v>5235</v>
      </c>
      <c r="B8906" s="332">
        <v>22.94004</v>
      </c>
      <c r="C8906" t="s">
        <v>6688</v>
      </c>
    </row>
    <row r="8907" spans="1:3">
      <c r="A8907" s="345" t="s">
        <v>5236</v>
      </c>
      <c r="B8907" s="332">
        <v>24.35126</v>
      </c>
      <c r="C8907" t="s">
        <v>6689</v>
      </c>
    </row>
    <row r="8908" spans="1:3">
      <c r="A8908" s="345" t="s">
        <v>5237</v>
      </c>
      <c r="B8908" s="332">
        <v>25.668140000000001</v>
      </c>
      <c r="C8908" t="s">
        <v>6690</v>
      </c>
    </row>
    <row r="8909" spans="1:3">
      <c r="A8909" s="345" t="s">
        <v>5238</v>
      </c>
      <c r="B8909" s="332">
        <v>26.25215</v>
      </c>
      <c r="C8909" t="s">
        <v>6691</v>
      </c>
    </row>
    <row r="8910" spans="1:3">
      <c r="A8910" s="345" t="s">
        <v>5239</v>
      </c>
      <c r="B8910" s="332">
        <v>70.490979999999993</v>
      </c>
      <c r="C8910" t="s">
        <v>20711</v>
      </c>
    </row>
    <row r="8911" spans="1:3">
      <c r="A8911" s="345" t="s">
        <v>5240</v>
      </c>
      <c r="B8911" s="332">
        <v>47.004199999999997</v>
      </c>
      <c r="C8911" t="s">
        <v>20712</v>
      </c>
    </row>
    <row r="8912" spans="1:3">
      <c r="A8912" s="345" t="s">
        <v>5241</v>
      </c>
      <c r="B8912" s="332">
        <v>47.858020000000003</v>
      </c>
      <c r="C8912" t="s">
        <v>20713</v>
      </c>
    </row>
    <row r="8913" spans="1:3">
      <c r="A8913" s="345" t="s">
        <v>5242</v>
      </c>
      <c r="B8913" s="332">
        <v>49.855730000000001</v>
      </c>
      <c r="C8913" t="s">
        <v>20714</v>
      </c>
    </row>
    <row r="8914" spans="1:3">
      <c r="A8914" s="345" t="s">
        <v>5243</v>
      </c>
      <c r="B8914" s="332">
        <v>50.959539999999997</v>
      </c>
      <c r="C8914" t="s">
        <v>20715</v>
      </c>
    </row>
    <row r="8915" spans="1:3">
      <c r="A8915" s="345" t="s">
        <v>5244</v>
      </c>
      <c r="B8915" s="332">
        <v>76.781270000000006</v>
      </c>
      <c r="C8915" t="s">
        <v>20716</v>
      </c>
    </row>
    <row r="8916" spans="1:3">
      <c r="A8916" s="345" t="s">
        <v>5245</v>
      </c>
      <c r="B8916" s="332">
        <v>70.490979999999993</v>
      </c>
      <c r="C8916" t="s">
        <v>20717</v>
      </c>
    </row>
    <row r="8917" spans="1:3">
      <c r="A8917" s="345" t="s">
        <v>5246</v>
      </c>
      <c r="B8917" s="332">
        <v>48.322659999999999</v>
      </c>
      <c r="C8917" t="s">
        <v>20718</v>
      </c>
    </row>
    <row r="8918" spans="1:3">
      <c r="A8918" s="345" t="s">
        <v>5247</v>
      </c>
      <c r="B8918" s="332">
        <v>49.855730000000001</v>
      </c>
      <c r="C8918" t="s">
        <v>20719</v>
      </c>
    </row>
    <row r="8919" spans="1:3">
      <c r="A8919" s="345" t="s">
        <v>5248</v>
      </c>
      <c r="B8919" s="332">
        <v>74.369659999999996</v>
      </c>
      <c r="C8919" t="s">
        <v>20720</v>
      </c>
    </row>
    <row r="8920" spans="1:3">
      <c r="A8920" s="345" t="s">
        <v>5249</v>
      </c>
      <c r="B8920" s="332">
        <v>76.781270000000006</v>
      </c>
      <c r="C8920" t="s">
        <v>20721</v>
      </c>
    </row>
    <row r="8921" spans="1:3">
      <c r="A8921" s="345" t="s">
        <v>20722</v>
      </c>
      <c r="B8921" s="332">
        <v>0</v>
      </c>
      <c r="C8921" t="s">
        <v>20723</v>
      </c>
    </row>
    <row r="8922" spans="1:3">
      <c r="A8922" s="345" t="s">
        <v>17846</v>
      </c>
      <c r="B8922" s="332">
        <v>18.33351</v>
      </c>
      <c r="C8922" t="s">
        <v>17847</v>
      </c>
    </row>
    <row r="8923" spans="1:3">
      <c r="A8923" s="345" t="s">
        <v>17848</v>
      </c>
      <c r="B8923" s="332">
        <v>18.89555</v>
      </c>
      <c r="C8923" t="s">
        <v>17849</v>
      </c>
    </row>
    <row r="8924" spans="1:3">
      <c r="A8924" s="345" t="s">
        <v>17850</v>
      </c>
      <c r="B8924" s="332">
        <v>19.43084</v>
      </c>
      <c r="C8924" t="s">
        <v>17851</v>
      </c>
    </row>
    <row r="8925" spans="1:3">
      <c r="A8925" s="345" t="s">
        <v>17852</v>
      </c>
      <c r="B8925" s="332">
        <v>19.96612</v>
      </c>
      <c r="C8925" t="s">
        <v>17853</v>
      </c>
    </row>
    <row r="8926" spans="1:3">
      <c r="A8926" s="345" t="s">
        <v>17854</v>
      </c>
      <c r="B8926" s="332">
        <v>20.50141</v>
      </c>
      <c r="C8926" t="s">
        <v>17855</v>
      </c>
    </row>
    <row r="8927" spans="1:3">
      <c r="A8927" s="345" t="s">
        <v>8989</v>
      </c>
      <c r="B8927" s="332">
        <v>72.208500000000001</v>
      </c>
      <c r="C8927" t="s">
        <v>15880</v>
      </c>
    </row>
    <row r="8928" spans="1:3">
      <c r="A8928" s="345" t="s">
        <v>5250</v>
      </c>
      <c r="B8928" s="332">
        <v>35.702779999999997</v>
      </c>
      <c r="C8928" t="s">
        <v>15881</v>
      </c>
    </row>
    <row r="8929" spans="1:3">
      <c r="A8929" s="345" t="s">
        <v>5251</v>
      </c>
      <c r="B8929" s="332">
        <v>11.747949999999999</v>
      </c>
      <c r="C8929" t="s">
        <v>15882</v>
      </c>
    </row>
    <row r="8930" spans="1:3">
      <c r="A8930" s="345" t="s">
        <v>5252</v>
      </c>
      <c r="B8930" s="332">
        <v>13.81305</v>
      </c>
      <c r="C8930" t="s">
        <v>15883</v>
      </c>
    </row>
    <row r="8931" spans="1:3">
      <c r="A8931" s="345" t="s">
        <v>5253</v>
      </c>
      <c r="B8931" s="332">
        <v>19.825769999999999</v>
      </c>
      <c r="C8931" t="s">
        <v>15884</v>
      </c>
    </row>
    <row r="8932" spans="1:3">
      <c r="A8932" s="345" t="s">
        <v>5254</v>
      </c>
      <c r="B8932" s="332">
        <v>14.564249999999999</v>
      </c>
      <c r="C8932" t="s">
        <v>15885</v>
      </c>
    </row>
    <row r="8933" spans="1:3">
      <c r="A8933" s="345" t="s">
        <v>5255</v>
      </c>
      <c r="B8933" s="332">
        <v>17.707519999999999</v>
      </c>
      <c r="C8933" t="s">
        <v>15886</v>
      </c>
    </row>
    <row r="8934" spans="1:3">
      <c r="A8934" s="345" t="s">
        <v>5256</v>
      </c>
      <c r="B8934" s="332">
        <v>25.449120000000001</v>
      </c>
      <c r="C8934" t="s">
        <v>15887</v>
      </c>
    </row>
    <row r="8935" spans="1:3">
      <c r="A8935" s="345" t="s">
        <v>5257</v>
      </c>
      <c r="B8935" s="332">
        <v>6.1323100000000004</v>
      </c>
      <c r="C8935" t="s">
        <v>15885</v>
      </c>
    </row>
    <row r="8936" spans="1:3">
      <c r="A8936" s="345" t="s">
        <v>20724</v>
      </c>
      <c r="B8936" s="332">
        <v>0</v>
      </c>
      <c r="C8936" t="s">
        <v>20725</v>
      </c>
    </row>
    <row r="8937" spans="1:3">
      <c r="A8937" s="345" t="s">
        <v>5258</v>
      </c>
      <c r="B8937" s="332">
        <v>7.97201</v>
      </c>
      <c r="C8937" t="s">
        <v>15888</v>
      </c>
    </row>
    <row r="8938" spans="1:3">
      <c r="A8938" s="345" t="s">
        <v>5259</v>
      </c>
      <c r="B8938" s="332">
        <v>8.8712199999999992</v>
      </c>
      <c r="C8938" t="s">
        <v>15889</v>
      </c>
    </row>
    <row r="8939" spans="1:3">
      <c r="A8939" s="345" t="s">
        <v>5260</v>
      </c>
      <c r="B8939" s="332">
        <v>17.121770000000001</v>
      </c>
      <c r="C8939" t="s">
        <v>15890</v>
      </c>
    </row>
    <row r="8940" spans="1:3">
      <c r="A8940" s="345" t="s">
        <v>5261</v>
      </c>
      <c r="B8940" s="332">
        <v>21.1877</v>
      </c>
      <c r="C8940" t="s">
        <v>15885</v>
      </c>
    </row>
    <row r="8941" spans="1:3">
      <c r="A8941" s="345" t="s">
        <v>5262</v>
      </c>
      <c r="B8941" s="332">
        <v>33.91771</v>
      </c>
      <c r="C8941" t="s">
        <v>15885</v>
      </c>
    </row>
    <row r="8942" spans="1:3">
      <c r="A8942" s="345" t="s">
        <v>5263</v>
      </c>
      <c r="B8942" s="332">
        <v>139.10189</v>
      </c>
      <c r="C8942" t="s">
        <v>20726</v>
      </c>
    </row>
    <row r="8943" spans="1:3">
      <c r="A8943" s="345" t="s">
        <v>20727</v>
      </c>
      <c r="B8943" s="332">
        <v>0</v>
      </c>
      <c r="C8943" t="s">
        <v>18841</v>
      </c>
    </row>
    <row r="8944" spans="1:3">
      <c r="A8944" s="345" t="s">
        <v>5264</v>
      </c>
      <c r="B8944" s="332">
        <v>4.7044199999999998</v>
      </c>
      <c r="C8944" t="s">
        <v>20728</v>
      </c>
    </row>
    <row r="8945" spans="1:3">
      <c r="A8945" s="345" t="s">
        <v>5265</v>
      </c>
      <c r="B8945" s="332">
        <v>11.262269999999999</v>
      </c>
      <c r="C8945" t="s">
        <v>20729</v>
      </c>
    </row>
    <row r="8946" spans="1:3">
      <c r="A8946" s="345" t="s">
        <v>5266</v>
      </c>
      <c r="B8946" s="332">
        <v>18.374289999999998</v>
      </c>
      <c r="C8946" t="s">
        <v>6542</v>
      </c>
    </row>
    <row r="8947" spans="1:3">
      <c r="A8947" s="345" t="s">
        <v>5267</v>
      </c>
      <c r="B8947" s="332">
        <v>18.374289999999998</v>
      </c>
      <c r="C8947" t="s">
        <v>6541</v>
      </c>
    </row>
    <row r="8948" spans="1:3">
      <c r="A8948" s="345" t="s">
        <v>5268</v>
      </c>
      <c r="B8948" s="332">
        <v>18.017119999999998</v>
      </c>
      <c r="C8948" t="s">
        <v>6540</v>
      </c>
    </row>
    <row r="8949" spans="1:3">
      <c r="A8949" s="345" t="s">
        <v>5269</v>
      </c>
      <c r="B8949" s="332">
        <v>3.8054399999999999</v>
      </c>
      <c r="C8949" t="s">
        <v>6537</v>
      </c>
    </row>
    <row r="8950" spans="1:3">
      <c r="A8950" s="345" t="s">
        <v>5270</v>
      </c>
      <c r="B8950" s="332">
        <v>3.61022</v>
      </c>
      <c r="C8950" t="s">
        <v>6536</v>
      </c>
    </row>
    <row r="8951" spans="1:3">
      <c r="A8951" s="345" t="s">
        <v>5271</v>
      </c>
      <c r="B8951" s="332">
        <v>3.4159799999999998</v>
      </c>
      <c r="C8951" t="s">
        <v>6539</v>
      </c>
    </row>
    <row r="8952" spans="1:3">
      <c r="A8952" s="345" t="s">
        <v>5272</v>
      </c>
      <c r="B8952" s="332">
        <v>3.4159799999999998</v>
      </c>
      <c r="C8952" t="s">
        <v>15891</v>
      </c>
    </row>
    <row r="8953" spans="1:3">
      <c r="A8953" s="345" t="s">
        <v>5273</v>
      </c>
      <c r="B8953" s="332">
        <v>3.6449400000000001</v>
      </c>
      <c r="C8953" t="s">
        <v>6538</v>
      </c>
    </row>
    <row r="8954" spans="1:3">
      <c r="A8954" s="345" t="s">
        <v>9589</v>
      </c>
      <c r="B8954" s="332">
        <v>47.303469999999997</v>
      </c>
      <c r="C8954" t="s">
        <v>15892</v>
      </c>
    </row>
    <row r="8955" spans="1:3">
      <c r="A8955" s="345" t="s">
        <v>5274</v>
      </c>
      <c r="B8955" s="332">
        <v>45.162030000000001</v>
      </c>
      <c r="C8955" t="s">
        <v>15893</v>
      </c>
    </row>
    <row r="8956" spans="1:3">
      <c r="A8956" s="345" t="s">
        <v>5275</v>
      </c>
      <c r="B8956" s="332">
        <v>51.329520000000002</v>
      </c>
      <c r="C8956" t="s">
        <v>15894</v>
      </c>
    </row>
    <row r="8957" spans="1:3">
      <c r="A8957" s="345" t="s">
        <v>5276</v>
      </c>
      <c r="B8957" s="332">
        <v>45.162030000000001</v>
      </c>
      <c r="C8957" t="s">
        <v>20730</v>
      </c>
    </row>
    <row r="8958" spans="1:3">
      <c r="A8958" s="345" t="s">
        <v>6952</v>
      </c>
      <c r="B8958" s="332">
        <v>98.151669999999996</v>
      </c>
      <c r="C8958" t="s">
        <v>15895</v>
      </c>
    </row>
    <row r="8959" spans="1:3">
      <c r="A8959" s="345" t="s">
        <v>6953</v>
      </c>
      <c r="B8959" s="332">
        <v>101.54289</v>
      </c>
      <c r="C8959" t="s">
        <v>15896</v>
      </c>
    </row>
    <row r="8960" spans="1:3">
      <c r="A8960" s="345" t="s">
        <v>6954</v>
      </c>
      <c r="B8960" s="332">
        <v>104.51424</v>
      </c>
      <c r="C8960" t="s">
        <v>15897</v>
      </c>
    </row>
    <row r="8961" spans="1:3">
      <c r="A8961" s="345" t="s">
        <v>5277</v>
      </c>
      <c r="B8961" s="332">
        <v>2.6317200000000001</v>
      </c>
      <c r="C8961" t="s">
        <v>15898</v>
      </c>
    </row>
    <row r="8962" spans="1:3">
      <c r="A8962" s="345" t="s">
        <v>5278</v>
      </c>
      <c r="B8962" s="332">
        <v>3.9421200000000001</v>
      </c>
      <c r="C8962" t="s">
        <v>20731</v>
      </c>
    </row>
    <row r="8963" spans="1:3">
      <c r="A8963" s="345" t="s">
        <v>5279</v>
      </c>
      <c r="B8963" s="332">
        <v>2.6317200000000001</v>
      </c>
      <c r="C8963" t="s">
        <v>20732</v>
      </c>
    </row>
    <row r="8964" spans="1:3">
      <c r="A8964" s="345" t="s">
        <v>5280</v>
      </c>
      <c r="B8964" s="332">
        <v>4.0840800000000002</v>
      </c>
      <c r="C8964" t="s">
        <v>20733</v>
      </c>
    </row>
    <row r="8965" spans="1:3">
      <c r="A8965" s="345" t="s">
        <v>5281</v>
      </c>
      <c r="B8965" s="332">
        <v>6.1261200000000002</v>
      </c>
      <c r="C8965" t="s">
        <v>20734</v>
      </c>
    </row>
    <row r="8966" spans="1:3">
      <c r="A8966" s="345" t="s">
        <v>5282</v>
      </c>
      <c r="B8966" s="332">
        <v>4.0840800000000002</v>
      </c>
      <c r="C8966" t="s">
        <v>20735</v>
      </c>
    </row>
    <row r="8967" spans="1:3">
      <c r="A8967" s="345" t="s">
        <v>5283</v>
      </c>
      <c r="B8967" s="332">
        <v>5.3180399999999999</v>
      </c>
      <c r="C8967" t="s">
        <v>20736</v>
      </c>
    </row>
    <row r="8968" spans="1:3">
      <c r="A8968" s="345" t="s">
        <v>5284</v>
      </c>
      <c r="B8968" s="332">
        <v>7.9497600000000004</v>
      </c>
      <c r="C8968" t="s">
        <v>20737</v>
      </c>
    </row>
    <row r="8969" spans="1:3">
      <c r="A8969" s="345" t="s">
        <v>5285</v>
      </c>
      <c r="B8969" s="332">
        <v>8.8250299999999999</v>
      </c>
      <c r="C8969" t="s">
        <v>20738</v>
      </c>
    </row>
    <row r="8970" spans="1:3">
      <c r="A8970" s="345" t="s">
        <v>5286</v>
      </c>
      <c r="B8970" s="332">
        <v>3.9851100000000002</v>
      </c>
      <c r="C8970" t="s">
        <v>20739</v>
      </c>
    </row>
    <row r="8971" spans="1:3">
      <c r="A8971" s="345" t="s">
        <v>5287</v>
      </c>
      <c r="B8971" s="332">
        <v>4.5973199999999999</v>
      </c>
      <c r="C8971" t="s">
        <v>15899</v>
      </c>
    </row>
    <row r="8972" spans="1:3">
      <c r="A8972" s="345" t="s">
        <v>5288</v>
      </c>
      <c r="B8972" s="332">
        <v>3.0685199999999999</v>
      </c>
      <c r="C8972" t="s">
        <v>20740</v>
      </c>
    </row>
    <row r="8973" spans="1:3">
      <c r="A8973" s="345" t="s">
        <v>5289</v>
      </c>
      <c r="B8973" s="332">
        <v>5.2525199999999996</v>
      </c>
      <c r="C8973" t="s">
        <v>15900</v>
      </c>
    </row>
    <row r="8974" spans="1:3">
      <c r="A8974" s="345" t="s">
        <v>5290</v>
      </c>
      <c r="B8974" s="332">
        <v>10.28664</v>
      </c>
      <c r="C8974" t="s">
        <v>20741</v>
      </c>
    </row>
    <row r="8975" spans="1:3">
      <c r="A8975" s="345" t="s">
        <v>5291</v>
      </c>
      <c r="B8975" s="332">
        <v>6.8320499999999997</v>
      </c>
      <c r="C8975" t="s">
        <v>15901</v>
      </c>
    </row>
    <row r="8976" spans="1:3">
      <c r="A8976" s="345" t="s">
        <v>20742</v>
      </c>
      <c r="B8976" s="332">
        <v>5.2582899999999997</v>
      </c>
      <c r="C8976" t="s">
        <v>20743</v>
      </c>
    </row>
    <row r="8977" spans="1:3">
      <c r="A8977" s="345" t="s">
        <v>5292</v>
      </c>
      <c r="B8977" s="332">
        <v>6.7269399999999999</v>
      </c>
      <c r="C8977" t="s">
        <v>15902</v>
      </c>
    </row>
    <row r="8978" spans="1:3">
      <c r="A8978" s="345" t="s">
        <v>5293</v>
      </c>
      <c r="B8978" s="332">
        <v>9.2129600000000007</v>
      </c>
      <c r="C8978" t="s">
        <v>15903</v>
      </c>
    </row>
    <row r="8979" spans="1:3">
      <c r="A8979" s="345" t="s">
        <v>5294</v>
      </c>
      <c r="B8979" s="332">
        <v>3.4268900000000002</v>
      </c>
      <c r="C8979" t="s">
        <v>15904</v>
      </c>
    </row>
    <row r="8980" spans="1:3">
      <c r="A8980" s="345" t="s">
        <v>5295</v>
      </c>
      <c r="B8980" s="332">
        <v>7.7678099999999999</v>
      </c>
      <c r="C8980" t="s">
        <v>15905</v>
      </c>
    </row>
    <row r="8981" spans="1:3">
      <c r="A8981" s="345" t="s">
        <v>5296</v>
      </c>
      <c r="B8981" s="332">
        <v>0.65393999999999997</v>
      </c>
      <c r="C8981" t="s">
        <v>15906</v>
      </c>
    </row>
    <row r="8982" spans="1:3">
      <c r="A8982" s="345" t="s">
        <v>5297</v>
      </c>
      <c r="B8982" s="332">
        <v>3.4443000000000001</v>
      </c>
      <c r="C8982" t="s">
        <v>15907</v>
      </c>
    </row>
    <row r="8983" spans="1:3">
      <c r="A8983" s="345" t="s">
        <v>5298</v>
      </c>
      <c r="B8983" s="332">
        <v>5.6000699999999997</v>
      </c>
      <c r="C8983" t="s">
        <v>15908</v>
      </c>
    </row>
    <row r="8984" spans="1:3">
      <c r="A8984" s="345" t="s">
        <v>5299</v>
      </c>
      <c r="B8984" s="332">
        <v>6.6481899999999996</v>
      </c>
      <c r="C8984" t="s">
        <v>15909</v>
      </c>
    </row>
    <row r="8985" spans="1:3">
      <c r="A8985" s="345" t="s">
        <v>5300</v>
      </c>
      <c r="B8985" s="332">
        <v>9.2129600000000007</v>
      </c>
      <c r="C8985" t="s">
        <v>15910</v>
      </c>
    </row>
    <row r="8986" spans="1:3">
      <c r="A8986" s="345" t="s">
        <v>5301</v>
      </c>
      <c r="B8986" s="332">
        <v>26.744019999999999</v>
      </c>
      <c r="C8986" t="s">
        <v>15911</v>
      </c>
    </row>
    <row r="8987" spans="1:3">
      <c r="A8987" s="345" t="s">
        <v>5302</v>
      </c>
      <c r="B8987" s="332">
        <v>40.032620000000001</v>
      </c>
      <c r="C8987" t="s">
        <v>15912</v>
      </c>
    </row>
    <row r="8988" spans="1:3">
      <c r="A8988" s="345" t="s">
        <v>17405</v>
      </c>
      <c r="B8988" s="332">
        <v>14.85046</v>
      </c>
      <c r="C8988" t="s">
        <v>17406</v>
      </c>
    </row>
    <row r="8989" spans="1:3">
      <c r="A8989" s="345" t="s">
        <v>17407</v>
      </c>
      <c r="B8989" s="332">
        <v>24.40306</v>
      </c>
      <c r="C8989" t="s">
        <v>17408</v>
      </c>
    </row>
    <row r="8990" spans="1:3">
      <c r="A8990" s="345" t="s">
        <v>17409</v>
      </c>
      <c r="B8990" s="332">
        <v>19.4895</v>
      </c>
      <c r="C8990" t="s">
        <v>17410</v>
      </c>
    </row>
    <row r="8991" spans="1:3">
      <c r="A8991" s="345" t="s">
        <v>5303</v>
      </c>
      <c r="B8991" s="332">
        <v>17.472729999999999</v>
      </c>
      <c r="C8991" t="s">
        <v>15913</v>
      </c>
    </row>
    <row r="8992" spans="1:3">
      <c r="A8992" s="345" t="s">
        <v>5304</v>
      </c>
      <c r="B8992" s="332">
        <v>19.659400000000002</v>
      </c>
      <c r="C8992" t="s">
        <v>15913</v>
      </c>
    </row>
    <row r="8993" spans="1:3">
      <c r="A8993" s="345" t="s">
        <v>5305</v>
      </c>
      <c r="B8993" s="332">
        <v>0.68472</v>
      </c>
      <c r="C8993" t="s">
        <v>20744</v>
      </c>
    </row>
    <row r="8994" spans="1:3">
      <c r="A8994" s="345" t="s">
        <v>5306</v>
      </c>
      <c r="B8994" s="332">
        <v>0.68472</v>
      </c>
      <c r="C8994" t="s">
        <v>15914</v>
      </c>
    </row>
    <row r="8995" spans="1:3">
      <c r="A8995" s="345" t="s">
        <v>5307</v>
      </c>
      <c r="B8995" s="332">
        <v>0.68472</v>
      </c>
      <c r="C8995" t="s">
        <v>15915</v>
      </c>
    </row>
    <row r="8996" spans="1:3">
      <c r="A8996" s="345" t="s">
        <v>5308</v>
      </c>
      <c r="B8996" s="332">
        <v>0.68472</v>
      </c>
      <c r="C8996" t="s">
        <v>15916</v>
      </c>
    </row>
    <row r="8997" spans="1:3">
      <c r="A8997" s="345" t="s">
        <v>5309</v>
      </c>
      <c r="B8997" s="332">
        <v>0.71582000000000001</v>
      </c>
      <c r="C8997" t="s">
        <v>15917</v>
      </c>
    </row>
    <row r="8998" spans="1:3">
      <c r="A8998" s="345" t="s">
        <v>5310</v>
      </c>
      <c r="B8998" s="332">
        <v>0.68472</v>
      </c>
      <c r="C8998" t="s">
        <v>15918</v>
      </c>
    </row>
    <row r="8999" spans="1:3">
      <c r="A8999" s="345" t="s">
        <v>5311</v>
      </c>
      <c r="B8999" s="332">
        <v>0.68472</v>
      </c>
      <c r="C8999" t="s">
        <v>20744</v>
      </c>
    </row>
    <row r="9000" spans="1:3">
      <c r="A9000" s="345" t="s">
        <v>5312</v>
      </c>
      <c r="B9000" s="332">
        <v>0.68472</v>
      </c>
      <c r="C9000" t="s">
        <v>15919</v>
      </c>
    </row>
    <row r="9001" spans="1:3">
      <c r="A9001" s="345" t="s">
        <v>5313</v>
      </c>
      <c r="B9001" s="332">
        <v>0.68472</v>
      </c>
      <c r="C9001" t="s">
        <v>15915</v>
      </c>
    </row>
    <row r="9002" spans="1:3">
      <c r="A9002" s="345" t="s">
        <v>5314</v>
      </c>
      <c r="B9002" s="332">
        <v>0.68472</v>
      </c>
      <c r="C9002" t="s">
        <v>15916</v>
      </c>
    </row>
    <row r="9003" spans="1:3">
      <c r="A9003" s="345" t="s">
        <v>5315</v>
      </c>
      <c r="B9003" s="332">
        <v>0.68472</v>
      </c>
      <c r="C9003" t="s">
        <v>20745</v>
      </c>
    </row>
    <row r="9004" spans="1:3">
      <c r="A9004" s="345" t="s">
        <v>5316</v>
      </c>
      <c r="B9004" s="332">
        <v>0.68472</v>
      </c>
      <c r="C9004" t="s">
        <v>20746</v>
      </c>
    </row>
    <row r="9005" spans="1:3">
      <c r="A9005" s="345" t="s">
        <v>5317</v>
      </c>
      <c r="B9005" s="332">
        <v>0.94103000000000003</v>
      </c>
      <c r="C9005" t="s">
        <v>15920</v>
      </c>
    </row>
    <row r="9006" spans="1:3">
      <c r="A9006" s="345" t="s">
        <v>5318</v>
      </c>
      <c r="B9006" s="332">
        <v>0.81305000000000005</v>
      </c>
      <c r="C9006" t="s">
        <v>20747</v>
      </c>
    </row>
    <row r="9007" spans="1:3">
      <c r="A9007" s="345" t="s">
        <v>5319</v>
      </c>
      <c r="B9007" s="332">
        <v>0.81305000000000005</v>
      </c>
      <c r="C9007" t="s">
        <v>15921</v>
      </c>
    </row>
    <row r="9008" spans="1:3">
      <c r="A9008" s="345" t="s">
        <v>9296</v>
      </c>
      <c r="B9008" s="332">
        <v>0</v>
      </c>
      <c r="C9008" t="s">
        <v>20748</v>
      </c>
    </row>
    <row r="9009" spans="1:3">
      <c r="A9009" s="345" t="s">
        <v>9297</v>
      </c>
      <c r="B9009" s="332">
        <v>0</v>
      </c>
      <c r="C9009" t="s">
        <v>15922</v>
      </c>
    </row>
    <row r="9010" spans="1:3">
      <c r="A9010" s="345" t="s">
        <v>5320</v>
      </c>
      <c r="B9010" s="332">
        <v>1.29593</v>
      </c>
      <c r="C9010" t="s">
        <v>15923</v>
      </c>
    </row>
    <row r="9011" spans="1:3">
      <c r="A9011" s="345" t="s">
        <v>5321</v>
      </c>
      <c r="B9011" s="332">
        <v>1.29593</v>
      </c>
      <c r="C9011" t="s">
        <v>15924</v>
      </c>
    </row>
    <row r="9012" spans="1:3">
      <c r="A9012" s="345" t="s">
        <v>5322</v>
      </c>
      <c r="B9012" s="332">
        <v>1.3514999999999999</v>
      </c>
      <c r="C9012" t="s">
        <v>15925</v>
      </c>
    </row>
    <row r="9013" spans="1:3">
      <c r="A9013" s="345" t="s">
        <v>5323</v>
      </c>
      <c r="B9013" s="332">
        <v>1.29593</v>
      </c>
      <c r="C9013" t="s">
        <v>15926</v>
      </c>
    </row>
    <row r="9014" spans="1:3">
      <c r="A9014" s="345" t="s">
        <v>5324</v>
      </c>
      <c r="B9014" s="332">
        <v>1.5182599999999999</v>
      </c>
      <c r="C9014" t="s">
        <v>15927</v>
      </c>
    </row>
    <row r="9015" spans="1:3">
      <c r="A9015" s="345" t="s">
        <v>5325</v>
      </c>
      <c r="B9015" s="332">
        <v>1.5182599999999999</v>
      </c>
      <c r="C9015" t="s">
        <v>20749</v>
      </c>
    </row>
    <row r="9016" spans="1:3">
      <c r="A9016" s="345" t="s">
        <v>5326</v>
      </c>
      <c r="B9016" s="332">
        <v>2.7289099999999999</v>
      </c>
      <c r="C9016" t="s">
        <v>15928</v>
      </c>
    </row>
    <row r="9017" spans="1:3">
      <c r="A9017" s="345" t="s">
        <v>5327</v>
      </c>
      <c r="B9017" s="332">
        <v>2.6753999999999998</v>
      </c>
      <c r="C9017" t="s">
        <v>15929</v>
      </c>
    </row>
    <row r="9018" spans="1:3">
      <c r="A9018" s="345" t="s">
        <v>5328</v>
      </c>
      <c r="B9018" s="332">
        <v>3.01511</v>
      </c>
      <c r="C9018" t="s">
        <v>15930</v>
      </c>
    </row>
    <row r="9019" spans="1:3">
      <c r="A9019" s="345" t="s">
        <v>5329</v>
      </c>
      <c r="B9019" s="332">
        <v>3.01511</v>
      </c>
      <c r="C9019" t="s">
        <v>15931</v>
      </c>
    </row>
    <row r="9020" spans="1:3">
      <c r="A9020" s="345" t="s">
        <v>5330</v>
      </c>
      <c r="B9020" s="332">
        <v>3.01511</v>
      </c>
      <c r="C9020" t="s">
        <v>20750</v>
      </c>
    </row>
    <row r="9021" spans="1:3">
      <c r="A9021" s="345" t="s">
        <v>5331</v>
      </c>
      <c r="B9021" s="332">
        <v>3.01511</v>
      </c>
      <c r="C9021" t="s">
        <v>15932</v>
      </c>
    </row>
    <row r="9022" spans="1:3">
      <c r="A9022" s="345" t="s">
        <v>5332</v>
      </c>
      <c r="B9022" s="332">
        <v>3.01511</v>
      </c>
      <c r="C9022" t="s">
        <v>15933</v>
      </c>
    </row>
    <row r="9023" spans="1:3">
      <c r="A9023" s="345" t="s">
        <v>5333</v>
      </c>
      <c r="B9023" s="332">
        <v>3.2955000000000001</v>
      </c>
      <c r="C9023" t="s">
        <v>15934</v>
      </c>
    </row>
    <row r="9024" spans="1:3">
      <c r="A9024" s="345" t="s">
        <v>5334</v>
      </c>
      <c r="B9024" s="332">
        <v>3.2955000000000001</v>
      </c>
      <c r="C9024" t="s">
        <v>15935</v>
      </c>
    </row>
    <row r="9025" spans="1:3">
      <c r="A9025" s="345" t="s">
        <v>20751</v>
      </c>
      <c r="B9025" s="332">
        <v>268.74957999999998</v>
      </c>
      <c r="C9025" t="s">
        <v>20752</v>
      </c>
    </row>
    <row r="9026" spans="1:3">
      <c r="A9026" s="345" t="s">
        <v>5335</v>
      </c>
      <c r="B9026" s="332">
        <v>1.71356</v>
      </c>
      <c r="C9026" t="s">
        <v>15936</v>
      </c>
    </row>
    <row r="9027" spans="1:3">
      <c r="A9027" s="345" t="s">
        <v>5336</v>
      </c>
      <c r="B9027" s="332">
        <v>1.7875099999999999</v>
      </c>
      <c r="C9027" t="s">
        <v>20753</v>
      </c>
    </row>
    <row r="9028" spans="1:3">
      <c r="A9028" s="345" t="s">
        <v>5337</v>
      </c>
      <c r="B9028" s="332">
        <v>1.7875099999999999</v>
      </c>
      <c r="C9028" t="s">
        <v>20754</v>
      </c>
    </row>
    <row r="9029" spans="1:3">
      <c r="A9029" s="345" t="s">
        <v>5338</v>
      </c>
      <c r="B9029" s="332">
        <v>1.742</v>
      </c>
      <c r="C9029" t="s">
        <v>20755</v>
      </c>
    </row>
    <row r="9030" spans="1:3">
      <c r="A9030" s="345" t="s">
        <v>20756</v>
      </c>
      <c r="B9030" s="332">
        <v>1.4637500000000001</v>
      </c>
      <c r="C9030" t="s">
        <v>20757</v>
      </c>
    </row>
    <row r="9031" spans="1:3">
      <c r="A9031" s="345" t="s">
        <v>20758</v>
      </c>
      <c r="B9031" s="332">
        <v>1.4637500000000001</v>
      </c>
      <c r="C9031" t="s">
        <v>20759</v>
      </c>
    </row>
    <row r="9032" spans="1:3">
      <c r="A9032" s="345" t="s">
        <v>20760</v>
      </c>
      <c r="B9032" s="332">
        <v>1.4637500000000001</v>
      </c>
      <c r="C9032" t="s">
        <v>20761</v>
      </c>
    </row>
    <row r="9033" spans="1:3">
      <c r="A9033" s="345" t="s">
        <v>5339</v>
      </c>
      <c r="B9033" s="332">
        <v>1.44597</v>
      </c>
      <c r="C9033" t="s">
        <v>15937</v>
      </c>
    </row>
    <row r="9034" spans="1:3">
      <c r="A9034" s="345" t="s">
        <v>5340</v>
      </c>
      <c r="B9034" s="332">
        <v>2.4683999999999999</v>
      </c>
      <c r="C9034" t="s">
        <v>15938</v>
      </c>
    </row>
    <row r="9035" spans="1:3">
      <c r="A9035" s="345" t="s">
        <v>5341</v>
      </c>
      <c r="B9035" s="332">
        <v>2.4683999999999999</v>
      </c>
      <c r="C9035" t="s">
        <v>15939</v>
      </c>
    </row>
    <row r="9036" spans="1:3">
      <c r="A9036" s="345" t="s">
        <v>5342</v>
      </c>
      <c r="B9036" s="332">
        <v>2.4683999999999999</v>
      </c>
      <c r="C9036" t="s">
        <v>15940</v>
      </c>
    </row>
    <row r="9037" spans="1:3">
      <c r="A9037" s="345" t="s">
        <v>5343</v>
      </c>
      <c r="B9037" s="332">
        <v>1.6598299999999999</v>
      </c>
      <c r="C9037" t="s">
        <v>20762</v>
      </c>
    </row>
    <row r="9038" spans="1:3">
      <c r="A9038" s="345" t="s">
        <v>5344</v>
      </c>
      <c r="B9038" s="332">
        <v>1.67154</v>
      </c>
      <c r="C9038" t="s">
        <v>20763</v>
      </c>
    </row>
    <row r="9039" spans="1:3">
      <c r="A9039" s="345" t="s">
        <v>5345</v>
      </c>
      <c r="B9039" s="332">
        <v>1.67154</v>
      </c>
      <c r="C9039" t="s">
        <v>15941</v>
      </c>
    </row>
    <row r="9040" spans="1:3">
      <c r="A9040" s="345" t="s">
        <v>5346</v>
      </c>
      <c r="B9040" s="332">
        <v>1.0200100000000001</v>
      </c>
      <c r="C9040" t="s">
        <v>15942</v>
      </c>
    </row>
    <row r="9041" spans="1:3">
      <c r="A9041" s="345" t="s">
        <v>5347</v>
      </c>
      <c r="B9041" s="332">
        <v>1.17035</v>
      </c>
      <c r="C9041" t="s">
        <v>15943</v>
      </c>
    </row>
    <row r="9042" spans="1:3">
      <c r="A9042" s="345" t="s">
        <v>5348</v>
      </c>
      <c r="B9042" s="332">
        <v>1.40405</v>
      </c>
      <c r="C9042" t="s">
        <v>15944</v>
      </c>
    </row>
    <row r="9043" spans="1:3">
      <c r="A9043" s="345" t="s">
        <v>5349</v>
      </c>
      <c r="B9043" s="332">
        <v>2.7270799999999999</v>
      </c>
      <c r="C9043" t="s">
        <v>15945</v>
      </c>
    </row>
    <row r="9044" spans="1:3">
      <c r="A9044" s="345" t="s">
        <v>9299</v>
      </c>
      <c r="B9044" s="332">
        <v>0</v>
      </c>
      <c r="C9044" t="s">
        <v>15946</v>
      </c>
    </row>
    <row r="9045" spans="1:3">
      <c r="A9045" s="345" t="s">
        <v>8990</v>
      </c>
      <c r="B9045" s="332">
        <v>78.882800000000003</v>
      </c>
      <c r="C9045" t="s">
        <v>15947</v>
      </c>
    </row>
    <row r="9046" spans="1:3">
      <c r="A9046" s="345" t="s">
        <v>8991</v>
      </c>
      <c r="B9046" s="332">
        <v>78.882800000000003</v>
      </c>
      <c r="C9046" t="s">
        <v>15948</v>
      </c>
    </row>
    <row r="9047" spans="1:3">
      <c r="A9047" s="345" t="s">
        <v>8992</v>
      </c>
      <c r="B9047" s="332">
        <v>78.882800000000003</v>
      </c>
      <c r="C9047" t="s">
        <v>15949</v>
      </c>
    </row>
    <row r="9048" spans="1:3">
      <c r="A9048" s="345" t="s">
        <v>8993</v>
      </c>
      <c r="B9048" s="332">
        <v>78.882800000000003</v>
      </c>
      <c r="C9048" t="s">
        <v>15950</v>
      </c>
    </row>
    <row r="9049" spans="1:3">
      <c r="A9049" s="345" t="s">
        <v>8994</v>
      </c>
      <c r="B9049" s="332">
        <v>94.308890000000005</v>
      </c>
      <c r="C9049" t="s">
        <v>15951</v>
      </c>
    </row>
    <row r="9050" spans="1:3">
      <c r="A9050" s="345" t="s">
        <v>8995</v>
      </c>
      <c r="B9050" s="332">
        <v>94.308890000000005</v>
      </c>
      <c r="C9050" t="s">
        <v>15952</v>
      </c>
    </row>
    <row r="9051" spans="1:3">
      <c r="A9051" s="345" t="s">
        <v>8996</v>
      </c>
      <c r="B9051" s="332">
        <v>94.308890000000005</v>
      </c>
      <c r="C9051" t="s">
        <v>15953</v>
      </c>
    </row>
    <row r="9052" spans="1:3">
      <c r="A9052" s="345" t="s">
        <v>8997</v>
      </c>
      <c r="B9052" s="332">
        <v>87.988249999999994</v>
      </c>
      <c r="C9052" t="s">
        <v>15954</v>
      </c>
    </row>
    <row r="9053" spans="1:3">
      <c r="A9053" s="345" t="s">
        <v>8998</v>
      </c>
      <c r="B9053" s="332">
        <v>87.988249999999994</v>
      </c>
      <c r="C9053" t="s">
        <v>15955</v>
      </c>
    </row>
    <row r="9054" spans="1:3">
      <c r="A9054" s="345" t="s">
        <v>8999</v>
      </c>
      <c r="B9054" s="332">
        <v>87.988249999999994</v>
      </c>
      <c r="C9054" t="s">
        <v>15956</v>
      </c>
    </row>
    <row r="9055" spans="1:3">
      <c r="A9055" s="345" t="s">
        <v>9000</v>
      </c>
      <c r="B9055" s="332">
        <v>87.988249999999994</v>
      </c>
      <c r="C9055" t="s">
        <v>15957</v>
      </c>
    </row>
    <row r="9056" spans="1:3">
      <c r="A9056" s="345" t="s">
        <v>9300</v>
      </c>
      <c r="B9056" s="332">
        <v>0</v>
      </c>
      <c r="C9056" t="s">
        <v>15958</v>
      </c>
    </row>
    <row r="9057" spans="1:3">
      <c r="A9057" s="345" t="s">
        <v>9340</v>
      </c>
      <c r="B9057" s="332">
        <v>0.57386999999999999</v>
      </c>
      <c r="C9057" t="s">
        <v>9668</v>
      </c>
    </row>
    <row r="9058" spans="1:3">
      <c r="A9058" s="345" t="s">
        <v>9336</v>
      </c>
      <c r="B9058" s="332">
        <v>0.53012000000000004</v>
      </c>
      <c r="C9058" t="s">
        <v>20764</v>
      </c>
    </row>
    <row r="9059" spans="1:3">
      <c r="A9059" s="345" t="s">
        <v>9337</v>
      </c>
      <c r="B9059" s="332">
        <v>0.53012000000000004</v>
      </c>
      <c r="C9059" t="s">
        <v>9671</v>
      </c>
    </row>
    <row r="9060" spans="1:3">
      <c r="A9060" s="345" t="s">
        <v>9339</v>
      </c>
      <c r="B9060" s="332">
        <v>0.57386999999999999</v>
      </c>
      <c r="C9060" t="s">
        <v>15959</v>
      </c>
    </row>
    <row r="9061" spans="1:3">
      <c r="A9061" s="345" t="s">
        <v>5350</v>
      </c>
      <c r="B9061" s="332">
        <v>38.41769</v>
      </c>
      <c r="C9061" t="s">
        <v>15960</v>
      </c>
    </row>
    <row r="9062" spans="1:3">
      <c r="A9062" s="345" t="s">
        <v>5351</v>
      </c>
      <c r="B9062" s="332">
        <v>36.74738</v>
      </c>
      <c r="C9062" t="s">
        <v>15961</v>
      </c>
    </row>
    <row r="9063" spans="1:3">
      <c r="A9063" s="345" t="s">
        <v>9001</v>
      </c>
      <c r="B9063" s="332">
        <v>495.33733999999998</v>
      </c>
      <c r="C9063" t="s">
        <v>15962</v>
      </c>
    </row>
    <row r="9064" spans="1:3">
      <c r="A9064" s="345" t="s">
        <v>9002</v>
      </c>
      <c r="B9064" s="332">
        <v>472.94333</v>
      </c>
      <c r="C9064" t="s">
        <v>15963</v>
      </c>
    </row>
    <row r="9065" spans="1:3">
      <c r="A9065" s="345" t="s">
        <v>7327</v>
      </c>
      <c r="B9065" s="332">
        <v>41.879440000000002</v>
      </c>
      <c r="C9065" t="s">
        <v>15964</v>
      </c>
    </row>
    <row r="9066" spans="1:3">
      <c r="A9066" s="345" t="s">
        <v>6470</v>
      </c>
      <c r="B9066" s="332">
        <v>41.879440000000002</v>
      </c>
      <c r="C9066" t="s">
        <v>15965</v>
      </c>
    </row>
    <row r="9067" spans="1:3">
      <c r="A9067" s="345" t="s">
        <v>6955</v>
      </c>
      <c r="B9067" s="332">
        <v>43.064709999999998</v>
      </c>
      <c r="C9067" t="s">
        <v>15966</v>
      </c>
    </row>
    <row r="9068" spans="1:3">
      <c r="A9068" s="345" t="s">
        <v>7838</v>
      </c>
      <c r="B9068" s="332">
        <v>108.70242</v>
      </c>
      <c r="C9068" t="s">
        <v>20765</v>
      </c>
    </row>
    <row r="9069" spans="1:3">
      <c r="A9069" s="345" t="s">
        <v>6956</v>
      </c>
      <c r="B9069" s="332">
        <v>122.95578</v>
      </c>
      <c r="C9069" t="s">
        <v>15967</v>
      </c>
    </row>
    <row r="9070" spans="1:3">
      <c r="A9070" s="345" t="s">
        <v>7839</v>
      </c>
      <c r="B9070" s="332">
        <v>74.815049999999999</v>
      </c>
      <c r="C9070" t="s">
        <v>20766</v>
      </c>
    </row>
    <row r="9071" spans="1:3">
      <c r="A9071" s="345" t="s">
        <v>9345</v>
      </c>
      <c r="B9071" s="332">
        <v>0.84840000000000004</v>
      </c>
      <c r="C9071" t="s">
        <v>9663</v>
      </c>
    </row>
    <row r="9072" spans="1:3">
      <c r="A9072" s="345" t="s">
        <v>5352</v>
      </c>
      <c r="B9072" s="332">
        <v>18.431640000000002</v>
      </c>
      <c r="C9072" t="s">
        <v>15968</v>
      </c>
    </row>
    <row r="9073" spans="1:3">
      <c r="A9073" s="345" t="s">
        <v>6459</v>
      </c>
      <c r="B9073" s="332">
        <v>17.910520000000002</v>
      </c>
      <c r="C9073" t="s">
        <v>15969</v>
      </c>
    </row>
    <row r="9074" spans="1:3">
      <c r="A9074" s="345" t="s">
        <v>5353</v>
      </c>
      <c r="B9074" s="332">
        <v>18.431640000000002</v>
      </c>
      <c r="C9074" t="s">
        <v>15970</v>
      </c>
    </row>
    <row r="9075" spans="1:3">
      <c r="A9075" s="345" t="s">
        <v>6460</v>
      </c>
      <c r="B9075" s="332">
        <v>17.910520000000002</v>
      </c>
      <c r="C9075" t="s">
        <v>15971</v>
      </c>
    </row>
    <row r="9076" spans="1:3">
      <c r="A9076" s="345" t="s">
        <v>5354</v>
      </c>
      <c r="B9076" s="332">
        <v>18.431640000000002</v>
      </c>
      <c r="C9076" t="s">
        <v>15972</v>
      </c>
    </row>
    <row r="9077" spans="1:3">
      <c r="A9077" s="345" t="s">
        <v>5355</v>
      </c>
      <c r="B9077" s="332">
        <v>18.431640000000002</v>
      </c>
      <c r="C9077" t="s">
        <v>15973</v>
      </c>
    </row>
    <row r="9078" spans="1:3">
      <c r="A9078" s="345" t="s">
        <v>9346</v>
      </c>
      <c r="B9078" s="332">
        <v>0.84840000000000004</v>
      </c>
      <c r="C9078" t="s">
        <v>9662</v>
      </c>
    </row>
    <row r="9079" spans="1:3">
      <c r="A9079" s="345" t="s">
        <v>6461</v>
      </c>
      <c r="B9079" s="332">
        <v>14.909789999999999</v>
      </c>
      <c r="C9079" t="s">
        <v>15968</v>
      </c>
    </row>
    <row r="9080" spans="1:3">
      <c r="A9080" s="345" t="s">
        <v>5356</v>
      </c>
      <c r="B9080" s="332">
        <v>16.438459999999999</v>
      </c>
      <c r="C9080" t="s">
        <v>15969</v>
      </c>
    </row>
    <row r="9081" spans="1:3">
      <c r="A9081" s="345" t="s">
        <v>6462</v>
      </c>
      <c r="B9081" s="332">
        <v>16.405390000000001</v>
      </c>
      <c r="C9081" t="s">
        <v>15974</v>
      </c>
    </row>
    <row r="9082" spans="1:3">
      <c r="A9082" s="345" t="s">
        <v>6463</v>
      </c>
      <c r="B9082" s="332">
        <v>13.653650000000001</v>
      </c>
      <c r="C9082" t="s">
        <v>15975</v>
      </c>
    </row>
    <row r="9083" spans="1:3">
      <c r="A9083" s="345" t="s">
        <v>6464</v>
      </c>
      <c r="B9083" s="332">
        <v>14.909789999999999</v>
      </c>
      <c r="C9083" t="s">
        <v>15970</v>
      </c>
    </row>
    <row r="9084" spans="1:3">
      <c r="A9084" s="345" t="s">
        <v>6465</v>
      </c>
      <c r="B9084" s="332">
        <v>13.653650000000001</v>
      </c>
      <c r="C9084" t="s">
        <v>15976</v>
      </c>
    </row>
    <row r="9085" spans="1:3">
      <c r="A9085" s="345" t="s">
        <v>9290</v>
      </c>
      <c r="B9085" s="332">
        <v>0</v>
      </c>
      <c r="C9085" t="s">
        <v>20767</v>
      </c>
    </row>
    <row r="9086" spans="1:3">
      <c r="A9086" s="345" t="s">
        <v>7328</v>
      </c>
      <c r="B9086" s="332">
        <v>23.586600000000001</v>
      </c>
      <c r="C9086" t="s">
        <v>15977</v>
      </c>
    </row>
    <row r="9087" spans="1:3">
      <c r="A9087" s="345" t="s">
        <v>7329</v>
      </c>
      <c r="B9087" s="332">
        <v>23.586600000000001</v>
      </c>
      <c r="C9087" t="s">
        <v>15978</v>
      </c>
    </row>
    <row r="9088" spans="1:3">
      <c r="A9088" s="345" t="s">
        <v>7330</v>
      </c>
      <c r="B9088" s="332">
        <v>23.586600000000001</v>
      </c>
      <c r="C9088" t="s">
        <v>15979</v>
      </c>
    </row>
    <row r="9089" spans="1:3">
      <c r="A9089" s="345" t="s">
        <v>7331</v>
      </c>
      <c r="B9089" s="332">
        <v>23.586600000000001</v>
      </c>
      <c r="C9089" t="s">
        <v>15980</v>
      </c>
    </row>
    <row r="9090" spans="1:3">
      <c r="A9090" s="345" t="s">
        <v>7332</v>
      </c>
      <c r="B9090" s="332">
        <v>22.899609999999999</v>
      </c>
      <c r="C9090" t="s">
        <v>15981</v>
      </c>
    </row>
    <row r="9091" spans="1:3">
      <c r="A9091" s="345" t="s">
        <v>6471</v>
      </c>
      <c r="B9091" s="332">
        <v>21.292629999999999</v>
      </c>
      <c r="C9091" t="s">
        <v>15977</v>
      </c>
    </row>
    <row r="9092" spans="1:3">
      <c r="A9092" s="345" t="s">
        <v>6475</v>
      </c>
      <c r="B9092" s="332">
        <v>21.292629999999999</v>
      </c>
      <c r="C9092" t="s">
        <v>15978</v>
      </c>
    </row>
    <row r="9093" spans="1:3">
      <c r="A9093" s="345" t="s">
        <v>6474</v>
      </c>
      <c r="B9093" s="332">
        <v>21.087900000000001</v>
      </c>
      <c r="C9093" t="s">
        <v>20768</v>
      </c>
    </row>
    <row r="9094" spans="1:3">
      <c r="A9094" s="345" t="s">
        <v>6473</v>
      </c>
      <c r="B9094" s="332">
        <v>21.292629999999999</v>
      </c>
      <c r="C9094" t="s">
        <v>20769</v>
      </c>
    </row>
    <row r="9095" spans="1:3">
      <c r="A9095" s="345" t="s">
        <v>6472</v>
      </c>
      <c r="B9095" s="332">
        <v>20.672460000000001</v>
      </c>
      <c r="C9095" t="s">
        <v>15982</v>
      </c>
    </row>
    <row r="9096" spans="1:3">
      <c r="A9096" s="345" t="s">
        <v>6466</v>
      </c>
      <c r="B9096" s="332">
        <v>58.976619999999997</v>
      </c>
      <c r="C9096" t="s">
        <v>15977</v>
      </c>
    </row>
    <row r="9097" spans="1:3">
      <c r="A9097" s="345" t="s">
        <v>6467</v>
      </c>
      <c r="B9097" s="332">
        <v>63.02561</v>
      </c>
      <c r="C9097" t="s">
        <v>15983</v>
      </c>
    </row>
    <row r="9098" spans="1:3">
      <c r="A9098" s="345" t="s">
        <v>6468</v>
      </c>
      <c r="B9098" s="332">
        <v>63.02561</v>
      </c>
      <c r="C9098" t="s">
        <v>15984</v>
      </c>
    </row>
    <row r="9099" spans="1:3">
      <c r="A9099" s="345" t="s">
        <v>6469</v>
      </c>
      <c r="B9099" s="332">
        <v>63.02561</v>
      </c>
      <c r="C9099" t="s">
        <v>15985</v>
      </c>
    </row>
    <row r="9100" spans="1:3">
      <c r="A9100" s="345" t="s">
        <v>7840</v>
      </c>
      <c r="B9100" s="332">
        <v>31.765979999999999</v>
      </c>
      <c r="C9100" t="s">
        <v>20770</v>
      </c>
    </row>
    <row r="9101" spans="1:3">
      <c r="A9101" s="345" t="s">
        <v>5357</v>
      </c>
      <c r="B9101" s="332">
        <v>34.804699999999997</v>
      </c>
      <c r="C9101" t="s">
        <v>15978</v>
      </c>
    </row>
    <row r="9102" spans="1:3">
      <c r="A9102" s="345" t="s">
        <v>6584</v>
      </c>
      <c r="B9102" s="332">
        <v>30.74127</v>
      </c>
      <c r="C9102" t="s">
        <v>15986</v>
      </c>
    </row>
    <row r="9103" spans="1:3">
      <c r="A9103" s="345" t="s">
        <v>7841</v>
      </c>
      <c r="B9103" s="332">
        <v>31.765979999999999</v>
      </c>
      <c r="C9103" t="s">
        <v>20769</v>
      </c>
    </row>
    <row r="9104" spans="1:3">
      <c r="A9104" s="345" t="s">
        <v>9304</v>
      </c>
      <c r="B9104" s="332">
        <v>0</v>
      </c>
      <c r="C9104" t="s">
        <v>15987</v>
      </c>
    </row>
    <row r="9105" spans="1:3">
      <c r="A9105" s="345" t="s">
        <v>9003</v>
      </c>
      <c r="B9105" s="332">
        <v>34.941800000000001</v>
      </c>
      <c r="C9105" t="s">
        <v>15988</v>
      </c>
    </row>
    <row r="9106" spans="1:3">
      <c r="A9106" s="345" t="s">
        <v>9004</v>
      </c>
      <c r="B9106" s="332">
        <v>34.941800000000001</v>
      </c>
      <c r="C9106" t="s">
        <v>15989</v>
      </c>
    </row>
    <row r="9107" spans="1:3">
      <c r="A9107" s="345" t="s">
        <v>9005</v>
      </c>
      <c r="B9107" s="332">
        <v>34.941800000000001</v>
      </c>
      <c r="C9107" t="s">
        <v>15990</v>
      </c>
    </row>
    <row r="9108" spans="1:3">
      <c r="A9108" s="345" t="s">
        <v>9006</v>
      </c>
      <c r="B9108" s="332">
        <v>34.941800000000001</v>
      </c>
      <c r="C9108" t="s">
        <v>15991</v>
      </c>
    </row>
    <row r="9109" spans="1:3">
      <c r="A9109" s="345" t="s">
        <v>8514</v>
      </c>
      <c r="B9109" s="332">
        <v>34.529470000000003</v>
      </c>
      <c r="C9109" t="s">
        <v>15977</v>
      </c>
    </row>
    <row r="9110" spans="1:3">
      <c r="A9110" s="345" t="s">
        <v>5358</v>
      </c>
      <c r="B9110" s="332">
        <v>37.236330000000002</v>
      </c>
      <c r="C9110" t="s">
        <v>15978</v>
      </c>
    </row>
    <row r="9111" spans="1:3">
      <c r="A9111" s="345" t="s">
        <v>6585</v>
      </c>
      <c r="B9111" s="332">
        <v>34.529470000000003</v>
      </c>
      <c r="C9111" t="s">
        <v>15992</v>
      </c>
    </row>
    <row r="9112" spans="1:3">
      <c r="A9112" s="345" t="s">
        <v>8515</v>
      </c>
      <c r="B9112" s="332">
        <v>34.529470000000003</v>
      </c>
      <c r="C9112" t="s">
        <v>15980</v>
      </c>
    </row>
    <row r="9113" spans="1:3">
      <c r="A9113" s="345" t="s">
        <v>9298</v>
      </c>
      <c r="B9113" s="332">
        <v>0.59543000000000001</v>
      </c>
      <c r="C9113" t="s">
        <v>15993</v>
      </c>
    </row>
    <row r="9114" spans="1:3">
      <c r="A9114" s="345" t="s">
        <v>9305</v>
      </c>
      <c r="B9114" s="332">
        <v>0</v>
      </c>
      <c r="C9114" t="s">
        <v>15994</v>
      </c>
    </row>
    <row r="9115" spans="1:3">
      <c r="A9115" s="345" t="s">
        <v>9306</v>
      </c>
      <c r="B9115" s="332">
        <v>0</v>
      </c>
      <c r="C9115" t="s">
        <v>15995</v>
      </c>
    </row>
    <row r="9116" spans="1:3">
      <c r="A9116" s="345" t="s">
        <v>9307</v>
      </c>
      <c r="B9116" s="332">
        <v>0</v>
      </c>
      <c r="C9116" t="s">
        <v>15996</v>
      </c>
    </row>
    <row r="9117" spans="1:3">
      <c r="A9117" s="345" t="s">
        <v>9291</v>
      </c>
      <c r="B9117" s="332">
        <v>0</v>
      </c>
      <c r="C9117" t="s">
        <v>20771</v>
      </c>
    </row>
    <row r="9118" spans="1:3">
      <c r="A9118" s="345" t="s">
        <v>9288</v>
      </c>
      <c r="B9118" s="332">
        <v>0</v>
      </c>
      <c r="C9118" t="s">
        <v>9321</v>
      </c>
    </row>
    <row r="9119" spans="1:3">
      <c r="A9119" s="345" t="s">
        <v>8395</v>
      </c>
      <c r="B9119" s="332">
        <v>71.279240000000001</v>
      </c>
      <c r="C9119" t="s">
        <v>15997</v>
      </c>
    </row>
    <row r="9120" spans="1:3">
      <c r="A9120" s="345" t="s">
        <v>5359</v>
      </c>
      <c r="B9120" s="332">
        <v>70.274820000000005</v>
      </c>
      <c r="C9120" t="s">
        <v>15983</v>
      </c>
    </row>
    <row r="9121" spans="1:3">
      <c r="A9121" s="345" t="s">
        <v>8396</v>
      </c>
      <c r="B9121" s="332">
        <v>71.279240000000001</v>
      </c>
      <c r="C9121" t="s">
        <v>15998</v>
      </c>
    </row>
    <row r="9122" spans="1:3">
      <c r="A9122" s="345" t="s">
        <v>9007</v>
      </c>
      <c r="B9122" s="332">
        <v>68.979900000000001</v>
      </c>
      <c r="C9122" t="s">
        <v>15999</v>
      </c>
    </row>
    <row r="9123" spans="1:3">
      <c r="A9123" s="345" t="s">
        <v>9008</v>
      </c>
      <c r="B9123" s="332">
        <v>71.279240000000001</v>
      </c>
      <c r="C9123" t="s">
        <v>16000</v>
      </c>
    </row>
    <row r="9124" spans="1:3">
      <c r="A9124" s="345" t="s">
        <v>6957</v>
      </c>
      <c r="B9124" s="332">
        <v>70.490920000000003</v>
      </c>
      <c r="C9124" t="s">
        <v>15997</v>
      </c>
    </row>
    <row r="9125" spans="1:3">
      <c r="A9125" s="345" t="s">
        <v>6958</v>
      </c>
      <c r="B9125" s="332">
        <v>70.490920000000003</v>
      </c>
      <c r="C9125" t="s">
        <v>16001</v>
      </c>
    </row>
    <row r="9126" spans="1:3">
      <c r="A9126" s="345" t="s">
        <v>6959</v>
      </c>
      <c r="B9126" s="332">
        <v>70.490920000000003</v>
      </c>
      <c r="C9126" t="s">
        <v>15998</v>
      </c>
    </row>
    <row r="9127" spans="1:3">
      <c r="A9127" s="345" t="s">
        <v>6960</v>
      </c>
      <c r="B9127" s="332">
        <v>70.490920000000003</v>
      </c>
      <c r="C9127" t="s">
        <v>16002</v>
      </c>
    </row>
    <row r="9128" spans="1:3">
      <c r="A9128" s="345" t="s">
        <v>6961</v>
      </c>
      <c r="B9128" s="332">
        <v>70.490920000000003</v>
      </c>
      <c r="C9128" t="s">
        <v>16003</v>
      </c>
    </row>
    <row r="9129" spans="1:3">
      <c r="A9129" s="345" t="s">
        <v>9009</v>
      </c>
      <c r="B9129" s="332">
        <v>87.800529999999995</v>
      </c>
      <c r="C9129" t="s">
        <v>16004</v>
      </c>
    </row>
    <row r="9130" spans="1:3">
      <c r="A9130" s="345" t="s">
        <v>5360</v>
      </c>
      <c r="B9130" s="332">
        <v>86.553340000000006</v>
      </c>
      <c r="C9130" t="s">
        <v>16005</v>
      </c>
    </row>
    <row r="9131" spans="1:3">
      <c r="A9131" s="345" t="s">
        <v>7842</v>
      </c>
      <c r="B9131" s="332">
        <v>87.800529999999995</v>
      </c>
      <c r="C9131" t="s">
        <v>15998</v>
      </c>
    </row>
    <row r="9132" spans="1:3">
      <c r="A9132" s="345" t="s">
        <v>9010</v>
      </c>
      <c r="B9132" s="332">
        <v>87.800529999999995</v>
      </c>
      <c r="C9132" t="s">
        <v>16006</v>
      </c>
    </row>
    <row r="9133" spans="1:3">
      <c r="A9133" s="345" t="s">
        <v>9011</v>
      </c>
      <c r="B9133" s="332">
        <v>87.800529999999995</v>
      </c>
      <c r="C9133" t="s">
        <v>16007</v>
      </c>
    </row>
    <row r="9134" spans="1:3">
      <c r="A9134" s="345" t="s">
        <v>7843</v>
      </c>
      <c r="B9134" s="332">
        <v>286.58211</v>
      </c>
      <c r="C9134" t="s">
        <v>16008</v>
      </c>
    </row>
    <row r="9135" spans="1:3">
      <c r="A9135" s="345" t="s">
        <v>20772</v>
      </c>
      <c r="B9135" s="332">
        <v>332.50520999999998</v>
      </c>
      <c r="C9135" t="s">
        <v>20773</v>
      </c>
    </row>
    <row r="9136" spans="1:3">
      <c r="A9136" s="345" t="s">
        <v>9342</v>
      </c>
      <c r="B9136" s="332">
        <v>0.53800999999999999</v>
      </c>
      <c r="C9136" t="s">
        <v>9666</v>
      </c>
    </row>
    <row r="9137" spans="1:3">
      <c r="A9137" s="345" t="s">
        <v>9343</v>
      </c>
      <c r="B9137" s="332">
        <v>0.51239000000000001</v>
      </c>
      <c r="C9137" t="s">
        <v>9665</v>
      </c>
    </row>
    <row r="9138" spans="1:3">
      <c r="A9138" s="345" t="s">
        <v>9341</v>
      </c>
      <c r="B9138" s="332">
        <v>0.53800999999999999</v>
      </c>
      <c r="C9138" t="s">
        <v>9667</v>
      </c>
    </row>
    <row r="9139" spans="1:3">
      <c r="A9139" s="345" t="s">
        <v>9350</v>
      </c>
      <c r="B9139" s="332">
        <v>0.87697000000000003</v>
      </c>
      <c r="C9139" t="s">
        <v>9659</v>
      </c>
    </row>
    <row r="9140" spans="1:3">
      <c r="A9140" s="345" t="s">
        <v>9348</v>
      </c>
      <c r="B9140" s="332">
        <v>0.87697000000000003</v>
      </c>
      <c r="C9140" t="s">
        <v>9660</v>
      </c>
    </row>
    <row r="9141" spans="1:3">
      <c r="A9141" s="345" t="s">
        <v>9349</v>
      </c>
      <c r="B9141" s="332">
        <v>0.87697000000000003</v>
      </c>
      <c r="C9141" t="s">
        <v>9658</v>
      </c>
    </row>
    <row r="9142" spans="1:3">
      <c r="A9142" s="345" t="s">
        <v>9320</v>
      </c>
      <c r="B9142" s="332">
        <v>0.43041000000000001</v>
      </c>
      <c r="C9142" t="s">
        <v>9321</v>
      </c>
    </row>
    <row r="9143" spans="1:3">
      <c r="A9143" s="345" t="s">
        <v>9322</v>
      </c>
      <c r="B9143" s="332">
        <v>0.43041000000000001</v>
      </c>
      <c r="C9143" t="s">
        <v>9323</v>
      </c>
    </row>
    <row r="9144" spans="1:3">
      <c r="A9144" s="345" t="s">
        <v>9324</v>
      </c>
      <c r="B9144" s="332">
        <v>0.43041000000000001</v>
      </c>
      <c r="C9144" t="s">
        <v>20767</v>
      </c>
    </row>
    <row r="9145" spans="1:3">
      <c r="A9145" s="345" t="s">
        <v>9326</v>
      </c>
      <c r="B9145" s="332">
        <v>0.43041000000000001</v>
      </c>
      <c r="C9145" t="s">
        <v>20771</v>
      </c>
    </row>
    <row r="9146" spans="1:3">
      <c r="A9146" s="345" t="s">
        <v>9338</v>
      </c>
      <c r="B9146" s="332">
        <v>0.57252999999999998</v>
      </c>
      <c r="C9146" t="s">
        <v>16009</v>
      </c>
    </row>
    <row r="9147" spans="1:3">
      <c r="A9147" s="345" t="s">
        <v>9289</v>
      </c>
      <c r="B9147" s="332">
        <v>0</v>
      </c>
      <c r="C9147" t="s">
        <v>9323</v>
      </c>
    </row>
    <row r="9148" spans="1:3">
      <c r="A9148" s="345" t="s">
        <v>9347</v>
      </c>
      <c r="B9148" s="332">
        <v>0.84840000000000004</v>
      </c>
      <c r="C9148" t="s">
        <v>9661</v>
      </c>
    </row>
    <row r="9149" spans="1:3">
      <c r="A9149" s="345" t="s">
        <v>9344</v>
      </c>
      <c r="B9149" s="332">
        <v>0.53800999999999999</v>
      </c>
      <c r="C9149" t="s">
        <v>9664</v>
      </c>
    </row>
    <row r="9150" spans="1:3">
      <c r="A9150" s="345" t="s">
        <v>9302</v>
      </c>
      <c r="B9150" s="332">
        <v>0</v>
      </c>
      <c r="C9150" t="s">
        <v>16010</v>
      </c>
    </row>
    <row r="9151" spans="1:3">
      <c r="A9151" s="345" t="s">
        <v>9303</v>
      </c>
      <c r="B9151" s="332">
        <v>0</v>
      </c>
      <c r="C9151" t="s">
        <v>16011</v>
      </c>
    </row>
    <row r="9152" spans="1:3">
      <c r="A9152" s="345" t="s">
        <v>9301</v>
      </c>
      <c r="B9152" s="332">
        <v>0</v>
      </c>
      <c r="C9152" t="s">
        <v>16012</v>
      </c>
    </row>
    <row r="9153" spans="1:3">
      <c r="A9153" s="345" t="s">
        <v>9310</v>
      </c>
      <c r="B9153" s="332">
        <v>0</v>
      </c>
      <c r="C9153" t="s">
        <v>16013</v>
      </c>
    </row>
    <row r="9154" spans="1:3">
      <c r="A9154" s="345" t="s">
        <v>9308</v>
      </c>
      <c r="B9154" s="332">
        <v>0</v>
      </c>
      <c r="C9154" t="s">
        <v>16014</v>
      </c>
    </row>
    <row r="9155" spans="1:3">
      <c r="A9155" s="345" t="s">
        <v>9309</v>
      </c>
      <c r="B9155" s="332">
        <v>0</v>
      </c>
      <c r="C9155" t="s">
        <v>16015</v>
      </c>
    </row>
    <row r="9156" spans="1:3">
      <c r="A9156" s="345" t="s">
        <v>5361</v>
      </c>
      <c r="B9156" s="332">
        <v>70.868549999999999</v>
      </c>
      <c r="C9156" t="s">
        <v>16016</v>
      </c>
    </row>
    <row r="9157" spans="1:3">
      <c r="A9157" s="345" t="s">
        <v>9969</v>
      </c>
      <c r="B9157" s="332">
        <v>72.652969999999996</v>
      </c>
      <c r="C9157" t="s">
        <v>16017</v>
      </c>
    </row>
    <row r="9158" spans="1:3">
      <c r="A9158" s="345" t="s">
        <v>5362</v>
      </c>
      <c r="B9158" s="332">
        <v>77.097710000000006</v>
      </c>
      <c r="C9158" t="s">
        <v>16018</v>
      </c>
    </row>
    <row r="9159" spans="1:3">
      <c r="A9159" s="345" t="s">
        <v>9970</v>
      </c>
      <c r="B9159" s="332">
        <v>77.38</v>
      </c>
      <c r="C9159" t="s">
        <v>16019</v>
      </c>
    </row>
    <row r="9160" spans="1:3">
      <c r="A9160" s="345" t="s">
        <v>20774</v>
      </c>
      <c r="B9160" s="332">
        <v>74.05677</v>
      </c>
      <c r="C9160" t="s">
        <v>20775</v>
      </c>
    </row>
    <row r="9161" spans="1:3">
      <c r="A9161" s="345" t="s">
        <v>5363</v>
      </c>
      <c r="B9161" s="332">
        <v>78.607830000000007</v>
      </c>
      <c r="C9161" t="s">
        <v>16016</v>
      </c>
    </row>
    <row r="9162" spans="1:3">
      <c r="A9162" s="345" t="s">
        <v>9971</v>
      </c>
      <c r="B9162" s="332">
        <v>82.794579999999996</v>
      </c>
      <c r="C9162" t="s">
        <v>16019</v>
      </c>
    </row>
    <row r="9163" spans="1:3">
      <c r="A9163" s="345" t="s">
        <v>5364</v>
      </c>
      <c r="B9163" s="332">
        <v>96.162779999999998</v>
      </c>
      <c r="C9163" t="s">
        <v>16020</v>
      </c>
    </row>
    <row r="9164" spans="1:3">
      <c r="A9164" s="345" t="s">
        <v>5365</v>
      </c>
      <c r="B9164" s="332">
        <v>96.162779999999998</v>
      </c>
      <c r="C9164" t="s">
        <v>16021</v>
      </c>
    </row>
    <row r="9165" spans="1:3">
      <c r="A9165" s="345" t="s">
        <v>5366</v>
      </c>
      <c r="B9165" s="332">
        <v>70.679770000000005</v>
      </c>
      <c r="C9165" t="s">
        <v>16022</v>
      </c>
    </row>
    <row r="9166" spans="1:3">
      <c r="A9166" s="345" t="s">
        <v>5367</v>
      </c>
      <c r="B9166" s="332">
        <v>72.756180000000001</v>
      </c>
      <c r="C9166" t="s">
        <v>16023</v>
      </c>
    </row>
    <row r="9167" spans="1:3">
      <c r="A9167" s="345" t="s">
        <v>5368</v>
      </c>
      <c r="B9167" s="332">
        <v>74.643810000000002</v>
      </c>
      <c r="C9167" t="s">
        <v>16024</v>
      </c>
    </row>
    <row r="9168" spans="1:3">
      <c r="A9168" s="345" t="s">
        <v>5369</v>
      </c>
      <c r="B9168" s="332">
        <v>78.985349999999997</v>
      </c>
      <c r="C9168" t="s">
        <v>16025</v>
      </c>
    </row>
    <row r="9169" spans="1:3">
      <c r="A9169" s="345" t="s">
        <v>5370</v>
      </c>
      <c r="B9169" s="332">
        <v>81.545599999999993</v>
      </c>
      <c r="C9169" t="s">
        <v>16026</v>
      </c>
    </row>
    <row r="9170" spans="1:3">
      <c r="A9170" s="345" t="s">
        <v>5371</v>
      </c>
      <c r="B9170" s="332">
        <v>70.679770000000005</v>
      </c>
      <c r="C9170" t="s">
        <v>16027</v>
      </c>
    </row>
    <row r="9171" spans="1:3">
      <c r="A9171" s="345" t="s">
        <v>5372</v>
      </c>
      <c r="B9171" s="332">
        <v>72.756180000000001</v>
      </c>
      <c r="C9171" t="s">
        <v>16028</v>
      </c>
    </row>
    <row r="9172" spans="1:3">
      <c r="A9172" s="345" t="s">
        <v>5373</v>
      </c>
      <c r="B9172" s="332">
        <v>74.643810000000002</v>
      </c>
      <c r="C9172" t="s">
        <v>16029</v>
      </c>
    </row>
    <row r="9173" spans="1:3">
      <c r="A9173" s="345" t="s">
        <v>5374</v>
      </c>
      <c r="B9173" s="332">
        <v>78.985349999999997</v>
      </c>
      <c r="C9173" t="s">
        <v>16030</v>
      </c>
    </row>
    <row r="9174" spans="1:3">
      <c r="A9174" s="345" t="s">
        <v>5375</v>
      </c>
      <c r="B9174" s="332">
        <v>81.545599999999993</v>
      </c>
      <c r="C9174" t="s">
        <v>16031</v>
      </c>
    </row>
    <row r="9175" spans="1:3">
      <c r="A9175" s="345" t="s">
        <v>9972</v>
      </c>
      <c r="B9175" s="332">
        <v>121.26036000000001</v>
      </c>
      <c r="C9175" t="s">
        <v>20776</v>
      </c>
    </row>
    <row r="9176" spans="1:3">
      <c r="A9176" s="345" t="s">
        <v>9999</v>
      </c>
      <c r="B9176" s="332">
        <v>126.71296</v>
      </c>
      <c r="C9176" t="s">
        <v>16032</v>
      </c>
    </row>
    <row r="9177" spans="1:3">
      <c r="A9177" s="345" t="s">
        <v>17411</v>
      </c>
      <c r="B9177" s="332">
        <v>126.71296</v>
      </c>
      <c r="C9177" t="s">
        <v>17412</v>
      </c>
    </row>
    <row r="9178" spans="1:3">
      <c r="A9178" s="345" t="s">
        <v>9330</v>
      </c>
      <c r="B9178" s="332">
        <v>0.41504000000000002</v>
      </c>
      <c r="C9178" t="s">
        <v>20777</v>
      </c>
    </row>
    <row r="9179" spans="1:3">
      <c r="A9179" s="345" t="s">
        <v>10042</v>
      </c>
      <c r="B9179" s="332">
        <v>14.07</v>
      </c>
      <c r="C9179" t="s">
        <v>6677</v>
      </c>
    </row>
    <row r="9180" spans="1:3">
      <c r="A9180" s="345" t="s">
        <v>10043</v>
      </c>
      <c r="B9180" s="332">
        <v>14.6328</v>
      </c>
      <c r="C9180" t="s">
        <v>6679</v>
      </c>
    </row>
    <row r="9181" spans="1:3">
      <c r="A9181" s="345" t="s">
        <v>10044</v>
      </c>
      <c r="B9181" s="332">
        <v>14.63644</v>
      </c>
      <c r="C9181" t="s">
        <v>16033</v>
      </c>
    </row>
    <row r="9182" spans="1:3">
      <c r="A9182" s="345" t="s">
        <v>10045</v>
      </c>
      <c r="B9182" s="332">
        <v>14.6328</v>
      </c>
      <c r="C9182" t="s">
        <v>16034</v>
      </c>
    </row>
    <row r="9183" spans="1:3">
      <c r="A9183" s="345" t="s">
        <v>10046</v>
      </c>
      <c r="B9183" s="332">
        <v>14.073499999999999</v>
      </c>
      <c r="C9183" t="s">
        <v>16035</v>
      </c>
    </row>
    <row r="9184" spans="1:3">
      <c r="A9184" s="345" t="s">
        <v>10047</v>
      </c>
      <c r="B9184" s="332">
        <v>14.63644</v>
      </c>
      <c r="C9184" t="s">
        <v>6681</v>
      </c>
    </row>
    <row r="9185" spans="1:3">
      <c r="A9185" s="345" t="s">
        <v>10000</v>
      </c>
      <c r="B9185" s="332">
        <v>10.905329999999999</v>
      </c>
      <c r="C9185" t="s">
        <v>20778</v>
      </c>
    </row>
    <row r="9186" spans="1:3">
      <c r="A9186" s="345" t="s">
        <v>17552</v>
      </c>
      <c r="B9186" s="332">
        <v>9.8941300000000005</v>
      </c>
      <c r="C9186" t="s">
        <v>20779</v>
      </c>
    </row>
    <row r="9187" spans="1:3">
      <c r="A9187" s="345" t="s">
        <v>17413</v>
      </c>
      <c r="B9187" s="332">
        <v>10.905329999999999</v>
      </c>
      <c r="C9187" t="s">
        <v>20780</v>
      </c>
    </row>
    <row r="9188" spans="1:3">
      <c r="A9188" s="345" t="s">
        <v>9332</v>
      </c>
      <c r="B9188" s="332">
        <v>0.41504000000000002</v>
      </c>
      <c r="C9188" t="s">
        <v>20781</v>
      </c>
    </row>
    <row r="9189" spans="1:3">
      <c r="A9189" s="345" t="s">
        <v>5376</v>
      </c>
      <c r="B9189" s="332">
        <v>0.58545999999999998</v>
      </c>
      <c r="C9189" t="s">
        <v>6677</v>
      </c>
    </row>
    <row r="9190" spans="1:3">
      <c r="A9190" s="345" t="s">
        <v>5377</v>
      </c>
      <c r="B9190" s="332">
        <v>0.57982999999999996</v>
      </c>
      <c r="C9190" t="s">
        <v>6679</v>
      </c>
    </row>
    <row r="9191" spans="1:3">
      <c r="A9191" s="345" t="s">
        <v>5378</v>
      </c>
      <c r="B9191" s="332">
        <v>0.58545999999999998</v>
      </c>
      <c r="C9191" t="s">
        <v>16036</v>
      </c>
    </row>
    <row r="9192" spans="1:3">
      <c r="A9192" s="345" t="s">
        <v>5379</v>
      </c>
      <c r="B9192" s="332">
        <v>0.58545999999999998</v>
      </c>
      <c r="C9192" t="s">
        <v>6680</v>
      </c>
    </row>
    <row r="9193" spans="1:3">
      <c r="A9193" s="345" t="s">
        <v>5380</v>
      </c>
      <c r="B9193" s="332">
        <v>0.57982999999999996</v>
      </c>
      <c r="C9193" t="s">
        <v>16037</v>
      </c>
    </row>
    <row r="9194" spans="1:3">
      <c r="A9194" s="345" t="s">
        <v>5381</v>
      </c>
      <c r="B9194" s="332">
        <v>0.57982999999999996</v>
      </c>
      <c r="C9194" t="s">
        <v>6681</v>
      </c>
    </row>
    <row r="9195" spans="1:3">
      <c r="A9195" s="345" t="s">
        <v>9072</v>
      </c>
      <c r="B9195" s="332">
        <v>1.2408300000000001</v>
      </c>
      <c r="C9195" t="s">
        <v>16038</v>
      </c>
    </row>
    <row r="9196" spans="1:3">
      <c r="A9196" s="345" t="s">
        <v>5382</v>
      </c>
      <c r="B9196" s="332">
        <v>0.90461000000000003</v>
      </c>
      <c r="C9196" t="s">
        <v>6682</v>
      </c>
    </row>
    <row r="9197" spans="1:3">
      <c r="A9197" s="345" t="s">
        <v>5383</v>
      </c>
      <c r="B9197" s="332">
        <v>0.90461000000000003</v>
      </c>
      <c r="C9197" t="s">
        <v>6683</v>
      </c>
    </row>
    <row r="9198" spans="1:3">
      <c r="A9198" s="345" t="s">
        <v>5384</v>
      </c>
      <c r="B9198" s="332">
        <v>0.90461000000000003</v>
      </c>
      <c r="C9198" t="s">
        <v>6684</v>
      </c>
    </row>
    <row r="9199" spans="1:3">
      <c r="A9199" s="345" t="s">
        <v>5385</v>
      </c>
      <c r="B9199" s="332">
        <v>0.90461000000000003</v>
      </c>
      <c r="C9199" t="s">
        <v>20782</v>
      </c>
    </row>
    <row r="9200" spans="1:3">
      <c r="A9200" s="345" t="s">
        <v>5386</v>
      </c>
      <c r="B9200" s="332">
        <v>0.90461000000000003</v>
      </c>
      <c r="C9200" t="s">
        <v>16039</v>
      </c>
    </row>
    <row r="9201" spans="1:3">
      <c r="A9201" s="345" t="s">
        <v>5387</v>
      </c>
      <c r="B9201" s="332">
        <v>0.12787999999999999</v>
      </c>
      <c r="C9201" t="s">
        <v>16040</v>
      </c>
    </row>
    <row r="9202" spans="1:3">
      <c r="A9202" s="345" t="s">
        <v>5388</v>
      </c>
      <c r="B9202" s="332">
        <v>0.54313999999999996</v>
      </c>
      <c r="C9202" t="s">
        <v>16041</v>
      </c>
    </row>
    <row r="9203" spans="1:3">
      <c r="A9203" s="345" t="s">
        <v>5389</v>
      </c>
      <c r="B9203" s="332">
        <v>0.62575000000000003</v>
      </c>
      <c r="C9203" t="s">
        <v>16042</v>
      </c>
    </row>
    <row r="9204" spans="1:3">
      <c r="A9204" s="345" t="s">
        <v>5390</v>
      </c>
      <c r="B9204" s="332">
        <v>0.56477999999999995</v>
      </c>
      <c r="C9204" t="s">
        <v>16043</v>
      </c>
    </row>
    <row r="9205" spans="1:3">
      <c r="A9205" s="345" t="s">
        <v>20783</v>
      </c>
      <c r="B9205" s="332">
        <v>0.59850999999999999</v>
      </c>
      <c r="C9205" t="s">
        <v>20784</v>
      </c>
    </row>
    <row r="9206" spans="1:3">
      <c r="A9206" s="345" t="s">
        <v>5391</v>
      </c>
      <c r="B9206" s="332">
        <v>0.56528999999999996</v>
      </c>
      <c r="C9206" t="s">
        <v>16044</v>
      </c>
    </row>
    <row r="9207" spans="1:3">
      <c r="A9207" s="345" t="s">
        <v>20785</v>
      </c>
      <c r="B9207" s="332">
        <v>0</v>
      </c>
      <c r="C9207" t="s">
        <v>20786</v>
      </c>
    </row>
    <row r="9208" spans="1:3">
      <c r="A9208" s="345" t="s">
        <v>5392</v>
      </c>
      <c r="B9208" s="332">
        <v>0.56528999999999996</v>
      </c>
      <c r="C9208" t="s">
        <v>16045</v>
      </c>
    </row>
    <row r="9209" spans="1:3">
      <c r="A9209" s="345" t="s">
        <v>5393</v>
      </c>
      <c r="B9209" s="332">
        <v>0.61617</v>
      </c>
      <c r="C9209" t="s">
        <v>16046</v>
      </c>
    </row>
    <row r="9210" spans="1:3">
      <c r="A9210" s="345" t="s">
        <v>20787</v>
      </c>
      <c r="B9210" s="332">
        <v>0.59938000000000002</v>
      </c>
      <c r="C9210" t="s">
        <v>20784</v>
      </c>
    </row>
    <row r="9211" spans="1:3">
      <c r="A9211" s="345" t="s">
        <v>20788</v>
      </c>
      <c r="B9211" s="332">
        <v>0</v>
      </c>
      <c r="C9211" t="s">
        <v>20789</v>
      </c>
    </row>
    <row r="9212" spans="1:3">
      <c r="A9212" s="345" t="s">
        <v>20790</v>
      </c>
      <c r="B9212" s="332">
        <v>0.57025000000000003</v>
      </c>
      <c r="C9212" t="s">
        <v>20791</v>
      </c>
    </row>
    <row r="9213" spans="1:3">
      <c r="A9213" s="345" t="s">
        <v>5394</v>
      </c>
      <c r="B9213" s="332">
        <v>0.57803000000000004</v>
      </c>
      <c r="C9213" t="s">
        <v>16041</v>
      </c>
    </row>
    <row r="9214" spans="1:3">
      <c r="A9214" s="345" t="s">
        <v>5395</v>
      </c>
      <c r="B9214" s="332">
        <v>0.57025000000000003</v>
      </c>
      <c r="C9214" t="s">
        <v>16047</v>
      </c>
    </row>
    <row r="9215" spans="1:3">
      <c r="A9215" s="345" t="s">
        <v>20792</v>
      </c>
      <c r="B9215" s="332">
        <v>0.57025000000000003</v>
      </c>
      <c r="C9215" t="s">
        <v>16043</v>
      </c>
    </row>
    <row r="9216" spans="1:3">
      <c r="A9216" s="345" t="s">
        <v>5396</v>
      </c>
      <c r="B9216" s="332">
        <v>0.54547000000000001</v>
      </c>
      <c r="C9216" t="s">
        <v>16048</v>
      </c>
    </row>
    <row r="9217" spans="1:3">
      <c r="A9217" s="345" t="s">
        <v>20793</v>
      </c>
      <c r="B9217" s="332">
        <v>0.64007000000000003</v>
      </c>
      <c r="C9217" t="s">
        <v>20794</v>
      </c>
    </row>
    <row r="9218" spans="1:3">
      <c r="A9218" s="345" t="s">
        <v>20795</v>
      </c>
      <c r="B9218" s="332">
        <v>1.39446</v>
      </c>
      <c r="C9218" t="s">
        <v>20796</v>
      </c>
    </row>
    <row r="9219" spans="1:3">
      <c r="A9219" s="345" t="s">
        <v>20797</v>
      </c>
      <c r="B9219" s="332">
        <v>1.39446</v>
      </c>
      <c r="C9219" t="s">
        <v>16043</v>
      </c>
    </row>
    <row r="9220" spans="1:3">
      <c r="A9220" s="345" t="s">
        <v>20798</v>
      </c>
      <c r="B9220" s="332">
        <v>1.36246</v>
      </c>
      <c r="C9220" t="s">
        <v>20799</v>
      </c>
    </row>
    <row r="9221" spans="1:3">
      <c r="A9221" s="345" t="s">
        <v>5397</v>
      </c>
      <c r="B9221" s="332">
        <v>1.5561</v>
      </c>
      <c r="C9221" t="s">
        <v>20800</v>
      </c>
    </row>
    <row r="9222" spans="1:3">
      <c r="A9222" s="345" t="s">
        <v>5398</v>
      </c>
      <c r="B9222" s="332">
        <v>1.6690400000000001</v>
      </c>
      <c r="C9222" t="s">
        <v>6685</v>
      </c>
    </row>
    <row r="9223" spans="1:3">
      <c r="A9223" s="345" t="s">
        <v>5399</v>
      </c>
      <c r="B9223" s="332">
        <v>1.5561</v>
      </c>
      <c r="C9223" t="s">
        <v>16049</v>
      </c>
    </row>
    <row r="9224" spans="1:3">
      <c r="A9224" s="345" t="s">
        <v>9334</v>
      </c>
      <c r="B9224" s="332">
        <v>0.41504000000000002</v>
      </c>
      <c r="C9224" t="s">
        <v>20801</v>
      </c>
    </row>
    <row r="9225" spans="1:3">
      <c r="A9225" s="345" t="s">
        <v>9973</v>
      </c>
      <c r="B9225" s="332">
        <v>121.26036000000001</v>
      </c>
      <c r="C9225" t="s">
        <v>16050</v>
      </c>
    </row>
    <row r="9226" spans="1:3">
      <c r="A9226" s="345" t="s">
        <v>9974</v>
      </c>
      <c r="B9226" s="332">
        <v>130.93280999999999</v>
      </c>
      <c r="C9226" t="s">
        <v>16051</v>
      </c>
    </row>
    <row r="9227" spans="1:3">
      <c r="A9227" s="345" t="s">
        <v>5400</v>
      </c>
      <c r="B9227" s="332">
        <v>121.87795</v>
      </c>
      <c r="C9227" t="s">
        <v>16052</v>
      </c>
    </row>
    <row r="9228" spans="1:3">
      <c r="A9228" s="345" t="s">
        <v>6962</v>
      </c>
      <c r="B9228" s="332">
        <v>134.93835999999999</v>
      </c>
      <c r="C9228" t="s">
        <v>16053</v>
      </c>
    </row>
    <row r="9229" spans="1:3">
      <c r="A9229" s="345" t="s">
        <v>9975</v>
      </c>
      <c r="B9229" s="332">
        <v>127.10355</v>
      </c>
      <c r="C9229" t="s">
        <v>16054</v>
      </c>
    </row>
    <row r="9230" spans="1:3">
      <c r="A9230" s="345" t="s">
        <v>8397</v>
      </c>
      <c r="B9230" s="332">
        <v>137.91564</v>
      </c>
      <c r="C9230" t="s">
        <v>16055</v>
      </c>
    </row>
    <row r="9231" spans="1:3">
      <c r="A9231" s="345" t="s">
        <v>9976</v>
      </c>
      <c r="B9231" s="332">
        <v>117.43107000000001</v>
      </c>
      <c r="C9231" t="s">
        <v>16056</v>
      </c>
    </row>
    <row r="9232" spans="1:3">
      <c r="A9232" s="345" t="s">
        <v>6963</v>
      </c>
      <c r="B9232" s="332">
        <v>134.93835999999999</v>
      </c>
      <c r="C9232" t="s">
        <v>16057</v>
      </c>
    </row>
    <row r="9233" spans="1:3">
      <c r="A9233" s="345" t="s">
        <v>9977</v>
      </c>
      <c r="B9233" s="332">
        <v>121.26036000000001</v>
      </c>
      <c r="C9233" t="s">
        <v>20802</v>
      </c>
    </row>
    <row r="9234" spans="1:3">
      <c r="A9234" s="345" t="s">
        <v>20803</v>
      </c>
      <c r="B9234" s="332">
        <v>123.49019</v>
      </c>
      <c r="C9234" t="s">
        <v>20804</v>
      </c>
    </row>
    <row r="9235" spans="1:3">
      <c r="A9235" s="345" t="s">
        <v>9978</v>
      </c>
      <c r="B9235" s="332">
        <v>117.43107000000001</v>
      </c>
      <c r="C9235" t="s">
        <v>16058</v>
      </c>
    </row>
    <row r="9236" spans="1:3">
      <c r="A9236" s="345" t="s">
        <v>10048</v>
      </c>
      <c r="B9236" s="332">
        <v>184.95563999999999</v>
      </c>
      <c r="C9236" t="s">
        <v>16059</v>
      </c>
    </row>
    <row r="9237" spans="1:3">
      <c r="A9237" s="345" t="s">
        <v>10049</v>
      </c>
      <c r="B9237" s="332">
        <v>184.95563999999999</v>
      </c>
      <c r="C9237" t="s">
        <v>16060</v>
      </c>
    </row>
    <row r="9238" spans="1:3">
      <c r="A9238" s="345" t="s">
        <v>9590</v>
      </c>
      <c r="B9238" s="332">
        <v>29.953610000000001</v>
      </c>
      <c r="C9238" t="s">
        <v>16061</v>
      </c>
    </row>
    <row r="9239" spans="1:3">
      <c r="A9239" s="345" t="s">
        <v>9295</v>
      </c>
      <c r="B9239" s="332">
        <v>0</v>
      </c>
      <c r="C9239" t="s">
        <v>20801</v>
      </c>
    </row>
    <row r="9240" spans="1:3">
      <c r="A9240" s="345" t="s">
        <v>9292</v>
      </c>
      <c r="B9240" s="332">
        <v>0</v>
      </c>
      <c r="C9240" t="s">
        <v>20805</v>
      </c>
    </row>
    <row r="9241" spans="1:3">
      <c r="A9241" s="345" t="s">
        <v>9328</v>
      </c>
      <c r="B9241" s="332">
        <v>0.41504000000000002</v>
      </c>
      <c r="C9241" t="s">
        <v>20805</v>
      </c>
    </row>
    <row r="9242" spans="1:3">
      <c r="A9242" s="345" t="s">
        <v>9293</v>
      </c>
      <c r="B9242" s="332">
        <v>0</v>
      </c>
      <c r="C9242" t="s">
        <v>20777</v>
      </c>
    </row>
    <row r="9243" spans="1:3">
      <c r="A9243" s="345" t="s">
        <v>9294</v>
      </c>
      <c r="B9243" s="332">
        <v>0</v>
      </c>
      <c r="C9243" t="s">
        <v>20781</v>
      </c>
    </row>
    <row r="9244" spans="1:3">
      <c r="A9244" s="345" t="s">
        <v>5401</v>
      </c>
      <c r="B9244" s="332">
        <v>2.1629399999999999</v>
      </c>
      <c r="C9244" t="s">
        <v>16062</v>
      </c>
    </row>
    <row r="9245" spans="1:3">
      <c r="A9245" s="345" t="s">
        <v>5402</v>
      </c>
      <c r="B9245" s="332">
        <v>23.030090000000001</v>
      </c>
      <c r="C9245" t="s">
        <v>16062</v>
      </c>
    </row>
    <row r="9246" spans="1:3">
      <c r="A9246" s="345" t="s">
        <v>5403</v>
      </c>
      <c r="B9246" s="332">
        <v>44.253639999999997</v>
      </c>
      <c r="C9246" t="s">
        <v>20806</v>
      </c>
    </row>
    <row r="9247" spans="1:3">
      <c r="A9247" s="345" t="s">
        <v>5404</v>
      </c>
      <c r="B9247" s="332">
        <v>39.817520000000002</v>
      </c>
      <c r="C9247" t="s">
        <v>16062</v>
      </c>
    </row>
    <row r="9248" spans="1:3">
      <c r="A9248" s="345" t="s">
        <v>5405</v>
      </c>
      <c r="B9248" s="332">
        <v>5.0269300000000001</v>
      </c>
      <c r="C9248" t="s">
        <v>16063</v>
      </c>
    </row>
    <row r="9249" spans="1:3">
      <c r="A9249" s="345" t="s">
        <v>5406</v>
      </c>
      <c r="B9249" s="332">
        <v>4.9116</v>
      </c>
      <c r="C9249" t="s">
        <v>16064</v>
      </c>
    </row>
    <row r="9250" spans="1:3">
      <c r="A9250" s="345" t="s">
        <v>8516</v>
      </c>
      <c r="B9250" s="332">
        <v>3.4807600000000001</v>
      </c>
      <c r="C9250" t="s">
        <v>20807</v>
      </c>
    </row>
    <row r="9251" spans="1:3">
      <c r="A9251" s="345" t="s">
        <v>5407</v>
      </c>
      <c r="B9251" s="332">
        <v>9.0347200000000001</v>
      </c>
      <c r="C9251" t="s">
        <v>16065</v>
      </c>
    </row>
    <row r="9252" spans="1:3">
      <c r="A9252" s="345" t="s">
        <v>5408</v>
      </c>
      <c r="B9252" s="332">
        <v>9.0347200000000001</v>
      </c>
      <c r="C9252" t="s">
        <v>16066</v>
      </c>
    </row>
    <row r="9253" spans="1:3">
      <c r="A9253" s="345" t="s">
        <v>5409</v>
      </c>
      <c r="B9253" s="332">
        <v>7.6387900000000002</v>
      </c>
      <c r="C9253" t="s">
        <v>16067</v>
      </c>
    </row>
    <row r="9254" spans="1:3">
      <c r="A9254" s="345" t="s">
        <v>5410</v>
      </c>
      <c r="B9254" s="332">
        <v>7.6387900000000002</v>
      </c>
      <c r="C9254" t="s">
        <v>16068</v>
      </c>
    </row>
    <row r="9255" spans="1:3">
      <c r="A9255" s="345" t="s">
        <v>5411</v>
      </c>
      <c r="B9255" s="332">
        <v>12.88475</v>
      </c>
      <c r="C9255" t="s">
        <v>16069</v>
      </c>
    </row>
    <row r="9256" spans="1:3">
      <c r="A9256" s="345" t="s">
        <v>5412</v>
      </c>
      <c r="B9256" s="332">
        <v>12.88475</v>
      </c>
      <c r="C9256" t="s">
        <v>16070</v>
      </c>
    </row>
    <row r="9257" spans="1:3">
      <c r="A9257" s="345" t="s">
        <v>5413</v>
      </c>
      <c r="B9257" s="332">
        <v>12.788500000000001</v>
      </c>
      <c r="C9257" t="s">
        <v>16071</v>
      </c>
    </row>
    <row r="9258" spans="1:3">
      <c r="A9258" s="345" t="s">
        <v>5414</v>
      </c>
      <c r="B9258" s="332">
        <v>12.788500000000001</v>
      </c>
      <c r="C9258" t="s">
        <v>16072</v>
      </c>
    </row>
    <row r="9259" spans="1:3">
      <c r="A9259" s="345" t="s">
        <v>5415</v>
      </c>
      <c r="B9259" s="332">
        <v>4.1910800000000004</v>
      </c>
      <c r="C9259" t="s">
        <v>16073</v>
      </c>
    </row>
    <row r="9260" spans="1:3">
      <c r="A9260" s="345" t="s">
        <v>5416</v>
      </c>
      <c r="B9260" s="332">
        <v>4.8524599999999998</v>
      </c>
      <c r="C9260" t="s">
        <v>16074</v>
      </c>
    </row>
    <row r="9261" spans="1:3">
      <c r="A9261" s="345" t="s">
        <v>8683</v>
      </c>
      <c r="B9261" s="332">
        <v>2.1537000000000002</v>
      </c>
      <c r="C9261" t="s">
        <v>20808</v>
      </c>
    </row>
    <row r="9262" spans="1:3">
      <c r="A9262" s="345" t="s">
        <v>9012</v>
      </c>
      <c r="B9262" s="332">
        <v>6.7488799999999998</v>
      </c>
      <c r="C9262" t="s">
        <v>16075</v>
      </c>
    </row>
    <row r="9263" spans="1:3">
      <c r="A9263" s="345" t="s">
        <v>20809</v>
      </c>
      <c r="B9263" s="332">
        <v>5.08521</v>
      </c>
      <c r="C9263" t="s">
        <v>20810</v>
      </c>
    </row>
    <row r="9264" spans="1:3">
      <c r="A9264" s="345" t="s">
        <v>17856</v>
      </c>
      <c r="B9264" s="332">
        <v>68.703810000000004</v>
      </c>
      <c r="C9264" t="s">
        <v>17857</v>
      </c>
    </row>
    <row r="9265" spans="1:3">
      <c r="A9265" s="345" t="s">
        <v>9013</v>
      </c>
      <c r="B9265" s="332">
        <v>87.091279999999998</v>
      </c>
      <c r="C9265" t="s">
        <v>16076</v>
      </c>
    </row>
    <row r="9266" spans="1:3">
      <c r="A9266" s="345" t="s">
        <v>5417</v>
      </c>
      <c r="B9266" s="332">
        <v>5.2379899999999999</v>
      </c>
      <c r="C9266" t="s">
        <v>16077</v>
      </c>
    </row>
    <row r="9267" spans="1:3">
      <c r="A9267" s="345" t="s">
        <v>5418</v>
      </c>
      <c r="B9267" s="332">
        <v>5.2214700000000001</v>
      </c>
      <c r="C9267" t="s">
        <v>16078</v>
      </c>
    </row>
    <row r="9268" spans="1:3">
      <c r="A9268" s="345" t="s">
        <v>5419</v>
      </c>
      <c r="B9268" s="332">
        <v>9.5637899999999991</v>
      </c>
      <c r="C9268" t="s">
        <v>16079</v>
      </c>
    </row>
    <row r="9269" spans="1:3">
      <c r="A9269" s="345" t="s">
        <v>5420</v>
      </c>
      <c r="B9269" s="332">
        <v>9.2727299999999993</v>
      </c>
      <c r="C9269" t="s">
        <v>20811</v>
      </c>
    </row>
    <row r="9270" spans="1:3">
      <c r="A9270" s="345" t="s">
        <v>5421</v>
      </c>
      <c r="B9270" s="332">
        <v>13.79881</v>
      </c>
      <c r="C9270" t="s">
        <v>16080</v>
      </c>
    </row>
    <row r="9271" spans="1:3">
      <c r="A9271" s="345" t="s">
        <v>5422</v>
      </c>
      <c r="B9271" s="332">
        <v>13.79881</v>
      </c>
      <c r="C9271" t="s">
        <v>20812</v>
      </c>
    </row>
    <row r="9272" spans="1:3">
      <c r="A9272" s="345" t="s">
        <v>5423</v>
      </c>
      <c r="B9272" s="332">
        <v>5.7009600000000002</v>
      </c>
      <c r="C9272" t="s">
        <v>16081</v>
      </c>
    </row>
    <row r="9273" spans="1:3">
      <c r="A9273" s="345" t="s">
        <v>5424</v>
      </c>
      <c r="B9273" s="332">
        <v>5.7009600000000002</v>
      </c>
      <c r="C9273" t="s">
        <v>20813</v>
      </c>
    </row>
    <row r="9274" spans="1:3">
      <c r="A9274" s="345" t="s">
        <v>5425</v>
      </c>
      <c r="B9274" s="332">
        <v>10.52631</v>
      </c>
      <c r="C9274" t="s">
        <v>16082</v>
      </c>
    </row>
    <row r="9275" spans="1:3">
      <c r="A9275" s="345" t="s">
        <v>5426</v>
      </c>
      <c r="B9275" s="332">
        <v>10.52631</v>
      </c>
      <c r="C9275" t="s">
        <v>20814</v>
      </c>
    </row>
    <row r="9276" spans="1:3">
      <c r="A9276" s="345" t="s">
        <v>5427</v>
      </c>
      <c r="B9276" s="332">
        <v>15.242570000000001</v>
      </c>
      <c r="C9276" t="s">
        <v>16083</v>
      </c>
    </row>
    <row r="9277" spans="1:3">
      <c r="A9277" s="345" t="s">
        <v>5428</v>
      </c>
      <c r="B9277" s="332">
        <v>14.77866</v>
      </c>
      <c r="C9277" t="s">
        <v>20815</v>
      </c>
    </row>
    <row r="9278" spans="1:3">
      <c r="A9278" s="345" t="s">
        <v>8684</v>
      </c>
      <c r="B9278" s="332">
        <v>2.3114499999999998</v>
      </c>
      <c r="C9278" t="s">
        <v>20816</v>
      </c>
    </row>
    <row r="9279" spans="1:3">
      <c r="A9279" s="345" t="s">
        <v>7640</v>
      </c>
      <c r="B9279" s="332">
        <v>59.816380000000002</v>
      </c>
      <c r="C9279" t="s">
        <v>16084</v>
      </c>
    </row>
    <row r="9280" spans="1:3">
      <c r="A9280" s="345" t="s">
        <v>8517</v>
      </c>
      <c r="B9280" s="332">
        <v>59.880119999999998</v>
      </c>
      <c r="C9280" t="s">
        <v>16085</v>
      </c>
    </row>
    <row r="9281" spans="1:3">
      <c r="A9281" s="345" t="s">
        <v>8518</v>
      </c>
      <c r="B9281" s="332">
        <v>61.37791</v>
      </c>
      <c r="C9281" t="s">
        <v>16086</v>
      </c>
    </row>
    <row r="9282" spans="1:3">
      <c r="A9282" s="345" t="s">
        <v>8519</v>
      </c>
      <c r="B9282" s="332">
        <v>61.44164</v>
      </c>
      <c r="C9282" t="s">
        <v>16087</v>
      </c>
    </row>
    <row r="9283" spans="1:3">
      <c r="A9283" s="345" t="s">
        <v>8520</v>
      </c>
      <c r="B9283" s="332">
        <v>22.40326</v>
      </c>
      <c r="C9283" t="s">
        <v>20817</v>
      </c>
    </row>
    <row r="9284" spans="1:3">
      <c r="A9284" s="345" t="s">
        <v>8521</v>
      </c>
      <c r="B9284" s="332">
        <v>22.40326</v>
      </c>
      <c r="C9284" t="s">
        <v>20818</v>
      </c>
    </row>
    <row r="9285" spans="1:3">
      <c r="A9285" s="345" t="s">
        <v>8522</v>
      </c>
      <c r="B9285" s="332">
        <v>18.451630000000002</v>
      </c>
      <c r="C9285" t="s">
        <v>16088</v>
      </c>
    </row>
    <row r="9286" spans="1:3">
      <c r="A9286" s="345" t="s">
        <v>8523</v>
      </c>
      <c r="B9286" s="332">
        <v>18.451630000000002</v>
      </c>
      <c r="C9286" t="s">
        <v>16089</v>
      </c>
    </row>
    <row r="9287" spans="1:3">
      <c r="A9287" s="345" t="s">
        <v>8524</v>
      </c>
      <c r="B9287" s="332">
        <v>38.97466</v>
      </c>
      <c r="C9287" t="s">
        <v>16090</v>
      </c>
    </row>
    <row r="9288" spans="1:3">
      <c r="A9288" s="345" t="s">
        <v>8525</v>
      </c>
      <c r="B9288" s="332">
        <v>36.488959999999999</v>
      </c>
      <c r="C9288" t="s">
        <v>16091</v>
      </c>
    </row>
    <row r="9289" spans="1:3">
      <c r="A9289" s="345" t="s">
        <v>8526</v>
      </c>
      <c r="B9289" s="332">
        <v>14.37252</v>
      </c>
      <c r="C9289" t="s">
        <v>16092</v>
      </c>
    </row>
    <row r="9290" spans="1:3">
      <c r="A9290" s="345" t="s">
        <v>8527</v>
      </c>
      <c r="B9290" s="332">
        <v>14.37252</v>
      </c>
      <c r="C9290" t="s">
        <v>16093</v>
      </c>
    </row>
    <row r="9291" spans="1:3">
      <c r="A9291" s="345" t="s">
        <v>8528</v>
      </c>
      <c r="B9291" s="332">
        <v>2.8502800000000001</v>
      </c>
      <c r="C9291" t="s">
        <v>20819</v>
      </c>
    </row>
    <row r="9292" spans="1:3">
      <c r="A9292" s="345" t="s">
        <v>8529</v>
      </c>
      <c r="B9292" s="332">
        <v>247.67865</v>
      </c>
      <c r="C9292" t="s">
        <v>16094</v>
      </c>
    </row>
    <row r="9293" spans="1:3">
      <c r="A9293" s="345" t="s">
        <v>8530</v>
      </c>
      <c r="B9293" s="332">
        <v>247.67865</v>
      </c>
      <c r="C9293" t="s">
        <v>16095</v>
      </c>
    </row>
    <row r="9294" spans="1:3">
      <c r="A9294" s="345" t="s">
        <v>8531</v>
      </c>
      <c r="B9294" s="332">
        <v>251.82148000000001</v>
      </c>
      <c r="C9294" t="s">
        <v>16096</v>
      </c>
    </row>
    <row r="9295" spans="1:3">
      <c r="A9295" s="345" t="s">
        <v>8532</v>
      </c>
      <c r="B9295" s="332">
        <v>251.82148000000001</v>
      </c>
      <c r="C9295" t="s">
        <v>16097</v>
      </c>
    </row>
    <row r="9296" spans="1:3">
      <c r="A9296" s="345" t="s">
        <v>8533</v>
      </c>
      <c r="B9296" s="332">
        <v>84.163589999999999</v>
      </c>
      <c r="C9296" t="s">
        <v>20820</v>
      </c>
    </row>
    <row r="9297" spans="1:3">
      <c r="A9297" s="345" t="s">
        <v>8534</v>
      </c>
      <c r="B9297" s="332">
        <v>72.372399999999999</v>
      </c>
      <c r="C9297" t="s">
        <v>16098</v>
      </c>
    </row>
    <row r="9298" spans="1:3">
      <c r="A9298" s="345" t="s">
        <v>8535</v>
      </c>
      <c r="B9298" s="332">
        <v>72.372399999999999</v>
      </c>
      <c r="C9298" t="s">
        <v>16099</v>
      </c>
    </row>
    <row r="9299" spans="1:3">
      <c r="A9299" s="345" t="s">
        <v>5429</v>
      </c>
      <c r="B9299" s="332">
        <v>26.818090000000002</v>
      </c>
      <c r="C9299" t="s">
        <v>16100</v>
      </c>
    </row>
    <row r="9300" spans="1:3">
      <c r="A9300" s="345" t="s">
        <v>5430</v>
      </c>
      <c r="B9300" s="332">
        <v>48.770099999999999</v>
      </c>
      <c r="C9300" t="s">
        <v>16101</v>
      </c>
    </row>
    <row r="9301" spans="1:3">
      <c r="A9301" s="345" t="s">
        <v>5431</v>
      </c>
      <c r="B9301" s="332">
        <v>43.575069999999997</v>
      </c>
      <c r="C9301" t="s">
        <v>16102</v>
      </c>
    </row>
    <row r="9302" spans="1:3">
      <c r="A9302" s="345" t="s">
        <v>5432</v>
      </c>
      <c r="B9302" s="332">
        <v>87.150090000000006</v>
      </c>
      <c r="C9302" t="s">
        <v>20821</v>
      </c>
    </row>
    <row r="9303" spans="1:3">
      <c r="A9303" s="345" t="s">
        <v>5433</v>
      </c>
      <c r="B9303" s="332">
        <v>59.161110000000001</v>
      </c>
      <c r="C9303" t="s">
        <v>16103</v>
      </c>
    </row>
    <row r="9304" spans="1:3">
      <c r="A9304" s="345" t="s">
        <v>5434</v>
      </c>
      <c r="B9304" s="332">
        <v>118.32191</v>
      </c>
      <c r="C9304" t="s">
        <v>16104</v>
      </c>
    </row>
    <row r="9305" spans="1:3">
      <c r="A9305" s="345" t="s">
        <v>9014</v>
      </c>
      <c r="B9305" s="332">
        <v>233.94932</v>
      </c>
      <c r="C9305" t="s">
        <v>20822</v>
      </c>
    </row>
    <row r="9306" spans="1:3">
      <c r="A9306" s="345" t="s">
        <v>9015</v>
      </c>
      <c r="B9306" s="332">
        <v>73.333079999999995</v>
      </c>
      <c r="C9306" t="s">
        <v>20823</v>
      </c>
    </row>
    <row r="9307" spans="1:3">
      <c r="A9307" s="345" t="s">
        <v>5435</v>
      </c>
      <c r="B9307" s="332">
        <v>119.31128</v>
      </c>
      <c r="C9307" t="s">
        <v>16105</v>
      </c>
    </row>
    <row r="9308" spans="1:3">
      <c r="A9308" s="345" t="s">
        <v>5436</v>
      </c>
      <c r="B9308" s="332">
        <v>119.31128</v>
      </c>
      <c r="C9308" t="s">
        <v>16106</v>
      </c>
    </row>
    <row r="9309" spans="1:3">
      <c r="A9309" s="345" t="s">
        <v>5437</v>
      </c>
      <c r="B9309" s="332">
        <v>125.8767</v>
      </c>
      <c r="C9309" t="s">
        <v>16107</v>
      </c>
    </row>
    <row r="9310" spans="1:3">
      <c r="A9310" s="345" t="s">
        <v>5438</v>
      </c>
      <c r="B9310" s="332">
        <v>131.46735000000001</v>
      </c>
      <c r="C9310" t="s">
        <v>16108</v>
      </c>
    </row>
    <row r="9311" spans="1:3">
      <c r="A9311" s="345" t="s">
        <v>5439</v>
      </c>
      <c r="B9311" s="332">
        <v>138.96777</v>
      </c>
      <c r="C9311" t="s">
        <v>16109</v>
      </c>
    </row>
    <row r="9312" spans="1:3">
      <c r="A9312" s="345" t="s">
        <v>5440</v>
      </c>
      <c r="B9312" s="332">
        <v>129.71651</v>
      </c>
      <c r="C9312" t="s">
        <v>16110</v>
      </c>
    </row>
    <row r="9313" spans="1:3">
      <c r="A9313" s="345" t="s">
        <v>5441</v>
      </c>
      <c r="B9313" s="332">
        <v>129.71651</v>
      </c>
      <c r="C9313" t="s">
        <v>16111</v>
      </c>
    </row>
    <row r="9314" spans="1:3">
      <c r="A9314" s="345" t="s">
        <v>5442</v>
      </c>
      <c r="B9314" s="332">
        <v>135.88400999999999</v>
      </c>
      <c r="C9314" t="s">
        <v>16112</v>
      </c>
    </row>
    <row r="9315" spans="1:3">
      <c r="A9315" s="345" t="s">
        <v>5443</v>
      </c>
      <c r="B9315" s="332">
        <v>141.45464999999999</v>
      </c>
      <c r="C9315" t="s">
        <v>16113</v>
      </c>
    </row>
    <row r="9316" spans="1:3">
      <c r="A9316" s="345" t="s">
        <v>5444</v>
      </c>
      <c r="B9316" s="332">
        <v>149.15403000000001</v>
      </c>
      <c r="C9316" t="s">
        <v>16114</v>
      </c>
    </row>
    <row r="9317" spans="1:3">
      <c r="A9317" s="345" t="s">
        <v>5445</v>
      </c>
      <c r="B9317" s="332">
        <v>115.69041</v>
      </c>
      <c r="C9317" t="s">
        <v>16115</v>
      </c>
    </row>
    <row r="9318" spans="1:3">
      <c r="A9318" s="345" t="s">
        <v>5446</v>
      </c>
      <c r="B9318" s="332">
        <v>115.69041</v>
      </c>
      <c r="C9318" t="s">
        <v>16116</v>
      </c>
    </row>
    <row r="9319" spans="1:3">
      <c r="A9319" s="345" t="s">
        <v>5447</v>
      </c>
      <c r="B9319" s="332">
        <v>121.87795</v>
      </c>
      <c r="C9319" t="s">
        <v>16117</v>
      </c>
    </row>
    <row r="9320" spans="1:3">
      <c r="A9320" s="345" t="s">
        <v>5448</v>
      </c>
      <c r="B9320" s="332">
        <v>127.40854</v>
      </c>
      <c r="C9320" t="s">
        <v>16118</v>
      </c>
    </row>
    <row r="9321" spans="1:3">
      <c r="A9321" s="345" t="s">
        <v>5449</v>
      </c>
      <c r="B9321" s="332">
        <v>134.92898</v>
      </c>
      <c r="C9321" t="s">
        <v>16119</v>
      </c>
    </row>
    <row r="9322" spans="1:3">
      <c r="A9322" s="345" t="s">
        <v>5450</v>
      </c>
      <c r="B9322" s="332">
        <v>125.69775</v>
      </c>
      <c r="C9322" t="s">
        <v>16120</v>
      </c>
    </row>
    <row r="9323" spans="1:3">
      <c r="A9323" s="345" t="s">
        <v>5451</v>
      </c>
      <c r="B9323" s="332">
        <v>125.69775</v>
      </c>
      <c r="C9323" t="s">
        <v>16121</v>
      </c>
    </row>
    <row r="9324" spans="1:3">
      <c r="A9324" s="345" t="s">
        <v>5452</v>
      </c>
      <c r="B9324" s="332">
        <v>131.92499000000001</v>
      </c>
      <c r="C9324" t="s">
        <v>16122</v>
      </c>
    </row>
    <row r="9325" spans="1:3">
      <c r="A9325" s="345" t="s">
        <v>5453</v>
      </c>
      <c r="B9325" s="332">
        <v>137.4359</v>
      </c>
      <c r="C9325" t="s">
        <v>16123</v>
      </c>
    </row>
    <row r="9326" spans="1:3">
      <c r="A9326" s="345" t="s">
        <v>5454</v>
      </c>
      <c r="B9326" s="332">
        <v>144.39922999999999</v>
      </c>
      <c r="C9326" t="s">
        <v>16124</v>
      </c>
    </row>
    <row r="9327" spans="1:3">
      <c r="A9327" s="345" t="s">
        <v>5455</v>
      </c>
      <c r="B9327" s="332">
        <v>119.31128</v>
      </c>
      <c r="C9327" t="s">
        <v>16125</v>
      </c>
    </row>
    <row r="9328" spans="1:3">
      <c r="A9328" s="345" t="s">
        <v>5456</v>
      </c>
      <c r="B9328" s="332">
        <v>119.31128</v>
      </c>
      <c r="C9328" t="s">
        <v>16126</v>
      </c>
    </row>
    <row r="9329" spans="1:3">
      <c r="A9329" s="345" t="s">
        <v>5457</v>
      </c>
      <c r="B9329" s="332">
        <v>125.8767</v>
      </c>
      <c r="C9329" t="s">
        <v>16127</v>
      </c>
    </row>
    <row r="9330" spans="1:3">
      <c r="A9330" s="345" t="s">
        <v>5458</v>
      </c>
      <c r="B9330" s="332">
        <v>131.40759</v>
      </c>
      <c r="C9330" t="s">
        <v>16128</v>
      </c>
    </row>
    <row r="9331" spans="1:3">
      <c r="A9331" s="345" t="s">
        <v>5459</v>
      </c>
      <c r="B9331" s="332">
        <v>138.96777</v>
      </c>
      <c r="C9331" t="s">
        <v>16129</v>
      </c>
    </row>
    <row r="9332" spans="1:3">
      <c r="A9332" s="345" t="s">
        <v>5460</v>
      </c>
      <c r="B9332" s="332">
        <v>115.69041</v>
      </c>
      <c r="C9332" t="s">
        <v>16125</v>
      </c>
    </row>
    <row r="9333" spans="1:3">
      <c r="A9333" s="345" t="s">
        <v>5461</v>
      </c>
      <c r="B9333" s="332">
        <v>115.69041</v>
      </c>
      <c r="C9333" t="s">
        <v>16126</v>
      </c>
    </row>
    <row r="9334" spans="1:3">
      <c r="A9334" s="345" t="s">
        <v>5462</v>
      </c>
      <c r="B9334" s="332">
        <v>121.87795</v>
      </c>
      <c r="C9334" t="s">
        <v>16127</v>
      </c>
    </row>
    <row r="9335" spans="1:3">
      <c r="A9335" s="345" t="s">
        <v>5463</v>
      </c>
      <c r="B9335" s="332">
        <v>127.40854</v>
      </c>
      <c r="C9335" t="s">
        <v>16128</v>
      </c>
    </row>
    <row r="9336" spans="1:3">
      <c r="A9336" s="345" t="s">
        <v>5464</v>
      </c>
      <c r="B9336" s="332">
        <v>134.92898</v>
      </c>
      <c r="C9336" t="s">
        <v>16129</v>
      </c>
    </row>
    <row r="9337" spans="1:3">
      <c r="A9337" s="345" t="s">
        <v>5465</v>
      </c>
      <c r="B9337" s="332">
        <v>125.69775</v>
      </c>
      <c r="C9337" t="s">
        <v>16130</v>
      </c>
    </row>
    <row r="9338" spans="1:3">
      <c r="A9338" s="345" t="s">
        <v>5466</v>
      </c>
      <c r="B9338" s="332">
        <v>125.69775</v>
      </c>
      <c r="C9338" t="s">
        <v>16131</v>
      </c>
    </row>
    <row r="9339" spans="1:3">
      <c r="A9339" s="345" t="s">
        <v>5467</v>
      </c>
      <c r="B9339" s="332">
        <v>131.92499000000001</v>
      </c>
      <c r="C9339" t="s">
        <v>16132</v>
      </c>
    </row>
    <row r="9340" spans="1:3">
      <c r="A9340" s="345" t="s">
        <v>5468</v>
      </c>
      <c r="B9340" s="332">
        <v>137.4359</v>
      </c>
      <c r="C9340" t="s">
        <v>16133</v>
      </c>
    </row>
    <row r="9341" spans="1:3">
      <c r="A9341" s="345" t="s">
        <v>5469</v>
      </c>
      <c r="B9341" s="332">
        <v>144.39922999999999</v>
      </c>
      <c r="C9341" t="s">
        <v>16134</v>
      </c>
    </row>
    <row r="9342" spans="1:3">
      <c r="A9342" s="345" t="s">
        <v>5470</v>
      </c>
      <c r="B9342" s="332">
        <v>129.71651</v>
      </c>
      <c r="C9342" t="s">
        <v>16130</v>
      </c>
    </row>
    <row r="9343" spans="1:3">
      <c r="A9343" s="345" t="s">
        <v>5471</v>
      </c>
      <c r="B9343" s="332">
        <v>129.71651</v>
      </c>
      <c r="C9343" t="s">
        <v>16131</v>
      </c>
    </row>
    <row r="9344" spans="1:3">
      <c r="A9344" s="345" t="s">
        <v>5472</v>
      </c>
      <c r="B9344" s="332">
        <v>135.88400999999999</v>
      </c>
      <c r="C9344" t="s">
        <v>16132</v>
      </c>
    </row>
    <row r="9345" spans="1:3">
      <c r="A9345" s="345" t="s">
        <v>5473</v>
      </c>
      <c r="B9345" s="332">
        <v>141.45464999999999</v>
      </c>
      <c r="C9345" t="s">
        <v>16133</v>
      </c>
    </row>
    <row r="9346" spans="1:3">
      <c r="A9346" s="345" t="s">
        <v>5474</v>
      </c>
      <c r="B9346" s="332">
        <v>149.15403000000001</v>
      </c>
      <c r="C9346" t="s">
        <v>16134</v>
      </c>
    </row>
    <row r="9347" spans="1:3">
      <c r="A9347" s="345" t="s">
        <v>5475</v>
      </c>
      <c r="B9347" s="332">
        <v>73.870840000000001</v>
      </c>
      <c r="C9347" t="s">
        <v>20824</v>
      </c>
    </row>
    <row r="9348" spans="1:3">
      <c r="A9348" s="345" t="s">
        <v>5476</v>
      </c>
      <c r="B9348" s="332">
        <v>76.119069999999994</v>
      </c>
      <c r="C9348" t="s">
        <v>16135</v>
      </c>
    </row>
    <row r="9349" spans="1:3">
      <c r="A9349" s="345" t="s">
        <v>5477</v>
      </c>
      <c r="B9349" s="332">
        <v>89.468519999999998</v>
      </c>
      <c r="C9349" t="s">
        <v>16136</v>
      </c>
    </row>
    <row r="9350" spans="1:3">
      <c r="A9350" s="345" t="s">
        <v>8685</v>
      </c>
      <c r="B9350" s="332">
        <v>77.930269999999993</v>
      </c>
      <c r="C9350" t="s">
        <v>16137</v>
      </c>
    </row>
    <row r="9351" spans="1:3">
      <c r="A9351" s="345" t="s">
        <v>5478</v>
      </c>
      <c r="B9351" s="332">
        <v>255.1953</v>
      </c>
      <c r="C9351" t="s">
        <v>16138</v>
      </c>
    </row>
    <row r="9352" spans="1:3">
      <c r="A9352" s="345" t="s">
        <v>5479</v>
      </c>
      <c r="B9352" s="332">
        <v>261.99937</v>
      </c>
      <c r="C9352" t="s">
        <v>16139</v>
      </c>
    </row>
    <row r="9353" spans="1:3">
      <c r="A9353" s="345" t="s">
        <v>5480</v>
      </c>
      <c r="B9353" s="332">
        <v>273.4391</v>
      </c>
      <c r="C9353" t="s">
        <v>16140</v>
      </c>
    </row>
    <row r="9354" spans="1:3">
      <c r="A9354" s="345" t="s">
        <v>5481</v>
      </c>
      <c r="B9354" s="332">
        <v>274.29464000000002</v>
      </c>
      <c r="C9354" t="s">
        <v>16141</v>
      </c>
    </row>
    <row r="9355" spans="1:3">
      <c r="A9355" s="345" t="s">
        <v>5482</v>
      </c>
      <c r="B9355" s="332">
        <v>281.59611999999998</v>
      </c>
      <c r="C9355" t="s">
        <v>20825</v>
      </c>
    </row>
    <row r="9356" spans="1:3">
      <c r="A9356" s="345" t="s">
        <v>5483</v>
      </c>
      <c r="B9356" s="332">
        <v>54.751440000000002</v>
      </c>
      <c r="C9356" t="s">
        <v>20826</v>
      </c>
    </row>
    <row r="9357" spans="1:3">
      <c r="A9357" s="345" t="s">
        <v>5484</v>
      </c>
      <c r="B9357" s="332">
        <v>73.651859999999999</v>
      </c>
      <c r="C9357" t="s">
        <v>16142</v>
      </c>
    </row>
    <row r="9358" spans="1:3">
      <c r="A9358" s="345" t="s">
        <v>5485</v>
      </c>
      <c r="B9358" s="332">
        <v>41.143270000000001</v>
      </c>
      <c r="C9358" t="s">
        <v>16143</v>
      </c>
    </row>
    <row r="9359" spans="1:3">
      <c r="A9359" s="345" t="s">
        <v>5486</v>
      </c>
      <c r="B9359" s="332">
        <v>51.449039999999997</v>
      </c>
      <c r="C9359" t="s">
        <v>16144</v>
      </c>
    </row>
    <row r="9360" spans="1:3">
      <c r="A9360" s="345" t="s">
        <v>5487</v>
      </c>
      <c r="B9360" s="332">
        <v>89.324470000000005</v>
      </c>
      <c r="C9360" t="s">
        <v>16145</v>
      </c>
    </row>
    <row r="9361" spans="1:3">
      <c r="A9361" s="345" t="s">
        <v>5488</v>
      </c>
      <c r="B9361" s="332">
        <v>55.880490000000002</v>
      </c>
      <c r="C9361" t="s">
        <v>20827</v>
      </c>
    </row>
    <row r="9362" spans="1:3">
      <c r="A9362" s="345" t="s">
        <v>5489</v>
      </c>
      <c r="B9362" s="332">
        <v>35.965260000000001</v>
      </c>
      <c r="C9362" t="s">
        <v>16146</v>
      </c>
    </row>
    <row r="9363" spans="1:3">
      <c r="A9363" s="345" t="s">
        <v>5490</v>
      </c>
      <c r="B9363" s="332">
        <v>37.856349999999999</v>
      </c>
      <c r="C9363" t="s">
        <v>16147</v>
      </c>
    </row>
    <row r="9364" spans="1:3">
      <c r="A9364" s="345" t="s">
        <v>5491</v>
      </c>
      <c r="B9364" s="332">
        <v>41.63823</v>
      </c>
      <c r="C9364" t="s">
        <v>16148</v>
      </c>
    </row>
    <row r="9365" spans="1:3">
      <c r="A9365" s="345" t="s">
        <v>5492</v>
      </c>
      <c r="B9365" s="332">
        <v>20.373259999999998</v>
      </c>
      <c r="C9365" t="s">
        <v>16149</v>
      </c>
    </row>
    <row r="9366" spans="1:3">
      <c r="A9366" s="345" t="s">
        <v>5493</v>
      </c>
      <c r="B9366" s="332">
        <v>20.730060000000002</v>
      </c>
      <c r="C9366" t="s">
        <v>16150</v>
      </c>
    </row>
    <row r="9367" spans="1:3">
      <c r="A9367" s="345" t="s">
        <v>5494</v>
      </c>
      <c r="B9367" s="332">
        <v>21.479150000000001</v>
      </c>
      <c r="C9367" t="s">
        <v>16151</v>
      </c>
    </row>
    <row r="9368" spans="1:3">
      <c r="A9368" s="345" t="s">
        <v>9804</v>
      </c>
      <c r="B9368" s="332">
        <v>21.327629999999999</v>
      </c>
      <c r="C9368" t="s">
        <v>16152</v>
      </c>
    </row>
    <row r="9369" spans="1:3">
      <c r="A9369" s="345" t="s">
        <v>9805</v>
      </c>
      <c r="B9369" s="332">
        <v>25.067270000000001</v>
      </c>
      <c r="C9369" t="s">
        <v>16153</v>
      </c>
    </row>
    <row r="9370" spans="1:3">
      <c r="A9370" s="345" t="s">
        <v>9806</v>
      </c>
      <c r="B9370" s="332">
        <v>28.806930000000001</v>
      </c>
      <c r="C9370" t="s">
        <v>16154</v>
      </c>
    </row>
    <row r="9371" spans="1:3">
      <c r="A9371" s="345" t="s">
        <v>9807</v>
      </c>
      <c r="B9371" s="332">
        <v>32.517359999999996</v>
      </c>
      <c r="C9371" t="s">
        <v>16155</v>
      </c>
    </row>
    <row r="9372" spans="1:3">
      <c r="A9372" s="345" t="s">
        <v>9808</v>
      </c>
      <c r="B9372" s="332">
        <v>36.256999999999998</v>
      </c>
      <c r="C9372" t="s">
        <v>16156</v>
      </c>
    </row>
    <row r="9373" spans="1:3">
      <c r="A9373" s="345" t="s">
        <v>5495</v>
      </c>
      <c r="B9373" s="332">
        <v>1.8057300000000001</v>
      </c>
      <c r="C9373" t="s">
        <v>6481</v>
      </c>
    </row>
    <row r="9374" spans="1:3">
      <c r="A9374" s="345" t="s">
        <v>5496</v>
      </c>
      <c r="B9374" s="332">
        <v>3.1262300000000001</v>
      </c>
      <c r="C9374" t="s">
        <v>6482</v>
      </c>
    </row>
    <row r="9375" spans="1:3">
      <c r="A9375" s="345" t="s">
        <v>5497</v>
      </c>
      <c r="B9375" s="332">
        <v>6.3605999999999998</v>
      </c>
      <c r="C9375" t="s">
        <v>6484</v>
      </c>
    </row>
    <row r="9376" spans="1:3">
      <c r="A9376" s="345" t="s">
        <v>5498</v>
      </c>
      <c r="B9376" s="332">
        <v>6.6150200000000003</v>
      </c>
      <c r="C9376" t="s">
        <v>6485</v>
      </c>
    </row>
    <row r="9377" spans="1:3">
      <c r="A9377" s="345" t="s">
        <v>5499</v>
      </c>
      <c r="B9377" s="332">
        <v>6.7621599999999997</v>
      </c>
      <c r="C9377" t="s">
        <v>6635</v>
      </c>
    </row>
    <row r="9378" spans="1:3">
      <c r="A9378" s="345" t="s">
        <v>5500</v>
      </c>
      <c r="B9378" s="332">
        <v>7.1699299999999999</v>
      </c>
      <c r="C9378" t="s">
        <v>6636</v>
      </c>
    </row>
    <row r="9379" spans="1:3">
      <c r="A9379" s="345" t="s">
        <v>5501</v>
      </c>
      <c r="B9379" s="332">
        <v>3.1262300000000001</v>
      </c>
      <c r="C9379" t="s">
        <v>6483</v>
      </c>
    </row>
    <row r="9380" spans="1:3">
      <c r="A9380" s="345" t="s">
        <v>5502</v>
      </c>
      <c r="B9380" s="332">
        <v>6.4223499999999998</v>
      </c>
      <c r="C9380" t="s">
        <v>6486</v>
      </c>
    </row>
    <row r="9381" spans="1:3">
      <c r="A9381" s="345" t="s">
        <v>5503</v>
      </c>
      <c r="B9381" s="332">
        <v>6.7621599999999997</v>
      </c>
      <c r="C9381" t="s">
        <v>6637</v>
      </c>
    </row>
    <row r="9382" spans="1:3">
      <c r="A9382" s="345" t="s">
        <v>5504</v>
      </c>
      <c r="B9382" s="332">
        <v>25.54759</v>
      </c>
      <c r="C9382" t="s">
        <v>16157</v>
      </c>
    </row>
    <row r="9383" spans="1:3">
      <c r="A9383" s="345" t="s">
        <v>5505</v>
      </c>
      <c r="B9383" s="332">
        <v>28.879899999999999</v>
      </c>
      <c r="C9383" t="s">
        <v>16158</v>
      </c>
    </row>
    <row r="9384" spans="1:3">
      <c r="A9384" s="345" t="s">
        <v>5506</v>
      </c>
      <c r="B9384" s="332">
        <v>10.578239999999999</v>
      </c>
      <c r="C9384" t="s">
        <v>6653</v>
      </c>
    </row>
    <row r="9385" spans="1:3">
      <c r="A9385" s="345" t="s">
        <v>5507</v>
      </c>
      <c r="B9385" s="332">
        <v>10.578239999999999</v>
      </c>
      <c r="C9385" t="s">
        <v>6651</v>
      </c>
    </row>
    <row r="9386" spans="1:3">
      <c r="A9386" s="345" t="s">
        <v>5508</v>
      </c>
      <c r="B9386" s="332">
        <v>10.578239999999999</v>
      </c>
      <c r="C9386" t="s">
        <v>16159</v>
      </c>
    </row>
    <row r="9387" spans="1:3">
      <c r="A9387" s="345" t="s">
        <v>5509</v>
      </c>
      <c r="B9387" s="332">
        <v>45.223990000000001</v>
      </c>
      <c r="C9387" t="s">
        <v>16160</v>
      </c>
    </row>
    <row r="9388" spans="1:3">
      <c r="A9388" s="345" t="s">
        <v>5510</v>
      </c>
      <c r="B9388" s="332">
        <v>15.087440000000001</v>
      </c>
      <c r="C9388" t="s">
        <v>16161</v>
      </c>
    </row>
    <row r="9389" spans="1:3">
      <c r="A9389" s="345" t="s">
        <v>5511</v>
      </c>
      <c r="B9389" s="332">
        <v>15.087440000000001</v>
      </c>
      <c r="C9389" t="s">
        <v>16162</v>
      </c>
    </row>
    <row r="9390" spans="1:3">
      <c r="A9390" s="345" t="s">
        <v>5512</v>
      </c>
      <c r="B9390" s="332">
        <v>15.087440000000001</v>
      </c>
      <c r="C9390" t="s">
        <v>16163</v>
      </c>
    </row>
    <row r="9391" spans="1:3">
      <c r="A9391" s="345" t="s">
        <v>5513</v>
      </c>
      <c r="B9391" s="332">
        <v>13.889709999999999</v>
      </c>
      <c r="C9391" t="s">
        <v>6656</v>
      </c>
    </row>
    <row r="9392" spans="1:3">
      <c r="A9392" s="345" t="s">
        <v>5514</v>
      </c>
      <c r="B9392" s="332">
        <v>14.023260000000001</v>
      </c>
      <c r="C9392" t="s">
        <v>6654</v>
      </c>
    </row>
    <row r="9393" spans="1:3">
      <c r="A9393" s="345" t="s">
        <v>5515</v>
      </c>
      <c r="B9393" s="332">
        <v>13.889709999999999</v>
      </c>
      <c r="C9393" t="s">
        <v>6655</v>
      </c>
    </row>
    <row r="9394" spans="1:3">
      <c r="A9394" s="345" t="s">
        <v>9073</v>
      </c>
      <c r="B9394" s="332">
        <v>7.9654100000000003</v>
      </c>
      <c r="C9394" t="s">
        <v>16164</v>
      </c>
    </row>
    <row r="9395" spans="1:3">
      <c r="A9395" s="345" t="s">
        <v>9074</v>
      </c>
      <c r="B9395" s="332">
        <v>7.0490399999999998</v>
      </c>
      <c r="C9395" t="s">
        <v>16165</v>
      </c>
    </row>
    <row r="9396" spans="1:3">
      <c r="A9396" s="345" t="s">
        <v>9075</v>
      </c>
      <c r="B9396" s="332">
        <v>7.3303200000000004</v>
      </c>
      <c r="C9396" t="s">
        <v>16166</v>
      </c>
    </row>
    <row r="9397" spans="1:3">
      <c r="A9397" s="345" t="s">
        <v>9076</v>
      </c>
      <c r="B9397" s="332">
        <v>7.26051</v>
      </c>
      <c r="C9397" t="s">
        <v>16167</v>
      </c>
    </row>
    <row r="9398" spans="1:3">
      <c r="A9398" s="345" t="s">
        <v>17553</v>
      </c>
      <c r="B9398" s="332">
        <v>16.349509999999999</v>
      </c>
      <c r="C9398" t="s">
        <v>17554</v>
      </c>
    </row>
    <row r="9399" spans="1:3">
      <c r="A9399" s="345" t="s">
        <v>5516</v>
      </c>
      <c r="B9399" s="332">
        <v>6.0819000000000001</v>
      </c>
      <c r="C9399" t="s">
        <v>6641</v>
      </c>
    </row>
    <row r="9400" spans="1:3">
      <c r="A9400" s="345" t="s">
        <v>5517</v>
      </c>
      <c r="B9400" s="332">
        <v>11.402150000000001</v>
      </c>
      <c r="C9400" t="s">
        <v>16168</v>
      </c>
    </row>
    <row r="9401" spans="1:3">
      <c r="A9401" s="345" t="s">
        <v>5518</v>
      </c>
      <c r="B9401" s="332">
        <v>11.83929</v>
      </c>
      <c r="C9401" t="s">
        <v>6487</v>
      </c>
    </row>
    <row r="9402" spans="1:3">
      <c r="A9402" s="345" t="s">
        <v>5519</v>
      </c>
      <c r="B9402" s="332">
        <v>11.853289999999999</v>
      </c>
      <c r="C9402" t="s">
        <v>6643</v>
      </c>
    </row>
    <row r="9403" spans="1:3">
      <c r="A9403" s="345" t="s">
        <v>5520</v>
      </c>
      <c r="B9403" s="332">
        <v>13.353859999999999</v>
      </c>
      <c r="C9403" t="s">
        <v>6644</v>
      </c>
    </row>
    <row r="9404" spans="1:3">
      <c r="A9404" s="345" t="s">
        <v>5521</v>
      </c>
      <c r="B9404" s="332">
        <v>13.892569999999999</v>
      </c>
      <c r="C9404" t="s">
        <v>6645</v>
      </c>
    </row>
    <row r="9405" spans="1:3">
      <c r="A9405" s="345" t="s">
        <v>5522</v>
      </c>
      <c r="B9405" s="332">
        <v>10.1568</v>
      </c>
      <c r="C9405" t="s">
        <v>6638</v>
      </c>
    </row>
    <row r="9406" spans="1:3">
      <c r="A9406" s="345" t="s">
        <v>5523</v>
      </c>
      <c r="B9406" s="332">
        <v>10.998060000000001</v>
      </c>
      <c r="C9406" t="s">
        <v>6639</v>
      </c>
    </row>
    <row r="9407" spans="1:3">
      <c r="A9407" s="345" t="s">
        <v>5524</v>
      </c>
      <c r="B9407" s="332">
        <v>11.334540000000001</v>
      </c>
      <c r="C9407" t="s">
        <v>6640</v>
      </c>
    </row>
    <row r="9408" spans="1:3">
      <c r="A9408" s="345" t="s">
        <v>5525</v>
      </c>
      <c r="B9408" s="332">
        <v>30.383569999999999</v>
      </c>
      <c r="C9408" t="s">
        <v>6646</v>
      </c>
    </row>
    <row r="9409" spans="1:3">
      <c r="A9409" s="345" t="s">
        <v>5526</v>
      </c>
      <c r="B9409" s="332">
        <v>30.383569999999999</v>
      </c>
      <c r="C9409" t="s">
        <v>6647</v>
      </c>
    </row>
    <row r="9410" spans="1:3">
      <c r="A9410" s="345" t="s">
        <v>5527</v>
      </c>
      <c r="B9410" s="332">
        <v>31.447990000000001</v>
      </c>
      <c r="C9410" t="s">
        <v>6648</v>
      </c>
    </row>
    <row r="9411" spans="1:3">
      <c r="A9411" s="345" t="s">
        <v>5528</v>
      </c>
      <c r="B9411" s="332">
        <v>18.366340000000001</v>
      </c>
      <c r="C9411" t="s">
        <v>6649</v>
      </c>
    </row>
    <row r="9412" spans="1:3">
      <c r="A9412" s="345" t="s">
        <v>5529</v>
      </c>
      <c r="B9412" s="332">
        <v>33.2849</v>
      </c>
      <c r="C9412" t="s">
        <v>20828</v>
      </c>
    </row>
    <row r="9413" spans="1:3">
      <c r="A9413" s="345" t="s">
        <v>5530</v>
      </c>
      <c r="B9413" s="332">
        <v>34.152720000000002</v>
      </c>
      <c r="C9413" t="s">
        <v>16169</v>
      </c>
    </row>
    <row r="9414" spans="1:3">
      <c r="A9414" s="345" t="s">
        <v>5531</v>
      </c>
      <c r="B9414" s="332">
        <v>40.58305</v>
      </c>
      <c r="C9414" t="s">
        <v>16170</v>
      </c>
    </row>
    <row r="9415" spans="1:3">
      <c r="A9415" s="345" t="s">
        <v>9979</v>
      </c>
      <c r="B9415" s="332">
        <v>1.3527400000000001</v>
      </c>
      <c r="C9415" t="s">
        <v>16171</v>
      </c>
    </row>
    <row r="9416" spans="1:3">
      <c r="A9416" s="345" t="s">
        <v>5532</v>
      </c>
      <c r="B9416" s="332">
        <v>23.559529999999999</v>
      </c>
      <c r="C9416" t="s">
        <v>20829</v>
      </c>
    </row>
    <row r="9417" spans="1:3">
      <c r="A9417" s="345" t="s">
        <v>5533</v>
      </c>
      <c r="B9417" s="332">
        <v>4.45885</v>
      </c>
      <c r="C9417" t="s">
        <v>16172</v>
      </c>
    </row>
    <row r="9418" spans="1:3">
      <c r="A9418" s="345" t="s">
        <v>5534</v>
      </c>
      <c r="B9418" s="332">
        <v>4.6443399999999997</v>
      </c>
      <c r="C9418" t="s">
        <v>16173</v>
      </c>
    </row>
    <row r="9419" spans="1:3">
      <c r="A9419" s="345" t="s">
        <v>5535</v>
      </c>
      <c r="B9419" s="332">
        <v>4.50298</v>
      </c>
      <c r="C9419" t="s">
        <v>20830</v>
      </c>
    </row>
    <row r="9420" spans="1:3">
      <c r="A9420" s="345" t="s">
        <v>5536</v>
      </c>
      <c r="B9420" s="332">
        <v>4.50298</v>
      </c>
      <c r="C9420" t="s">
        <v>16174</v>
      </c>
    </row>
    <row r="9421" spans="1:3">
      <c r="A9421" s="345" t="s">
        <v>20831</v>
      </c>
      <c r="B9421" s="332">
        <v>4.6443399999999997</v>
      </c>
      <c r="C9421" t="s">
        <v>20832</v>
      </c>
    </row>
    <row r="9422" spans="1:3">
      <c r="A9422" s="345" t="s">
        <v>5537</v>
      </c>
      <c r="B9422" s="332">
        <v>7.3137999999999996</v>
      </c>
      <c r="C9422" t="s">
        <v>16175</v>
      </c>
    </row>
    <row r="9423" spans="1:3">
      <c r="A9423" s="345" t="s">
        <v>5538</v>
      </c>
      <c r="B9423" s="332">
        <v>4.6443399999999997</v>
      </c>
      <c r="C9423" t="s">
        <v>16176</v>
      </c>
    </row>
    <row r="9424" spans="1:3">
      <c r="A9424" s="345" t="s">
        <v>5539</v>
      </c>
      <c r="B9424" s="332">
        <v>23.725259999999999</v>
      </c>
      <c r="C9424" t="s">
        <v>16177</v>
      </c>
    </row>
    <row r="9425" spans="1:3">
      <c r="A9425" s="345" t="s">
        <v>5540</v>
      </c>
      <c r="B9425" s="332">
        <v>4.50298</v>
      </c>
      <c r="C9425" t="s">
        <v>16178</v>
      </c>
    </row>
    <row r="9426" spans="1:3">
      <c r="A9426" s="345" t="s">
        <v>5541</v>
      </c>
      <c r="B9426" s="332">
        <v>173.96302</v>
      </c>
      <c r="C9426" t="s">
        <v>16179</v>
      </c>
    </row>
    <row r="9427" spans="1:3">
      <c r="A9427" s="345" t="s">
        <v>5542</v>
      </c>
      <c r="B9427" s="332">
        <v>194.09899999999999</v>
      </c>
      <c r="C9427" t="s">
        <v>20833</v>
      </c>
    </row>
    <row r="9428" spans="1:3">
      <c r="A9428" s="345" t="s">
        <v>5543</v>
      </c>
      <c r="B9428" s="332">
        <v>150.16899000000001</v>
      </c>
      <c r="C9428" t="s">
        <v>20834</v>
      </c>
    </row>
    <row r="9429" spans="1:3">
      <c r="A9429" s="345" t="s">
        <v>5544</v>
      </c>
      <c r="B9429" s="332">
        <v>128.36032</v>
      </c>
      <c r="C9429" t="s">
        <v>20835</v>
      </c>
    </row>
    <row r="9430" spans="1:3">
      <c r="A9430" s="345" t="s">
        <v>5545</v>
      </c>
      <c r="B9430" s="332">
        <v>117.27063</v>
      </c>
      <c r="C9430" t="s">
        <v>16180</v>
      </c>
    </row>
    <row r="9431" spans="1:3">
      <c r="A9431" s="345" t="s">
        <v>5546</v>
      </c>
      <c r="B9431" s="332">
        <v>188.64841999999999</v>
      </c>
      <c r="C9431" t="s">
        <v>16181</v>
      </c>
    </row>
    <row r="9432" spans="1:3">
      <c r="A9432" s="345" t="s">
        <v>8398</v>
      </c>
      <c r="B9432" s="332">
        <v>91.207570000000004</v>
      </c>
      <c r="C9432" t="s">
        <v>16180</v>
      </c>
    </row>
    <row r="9433" spans="1:3">
      <c r="A9433" s="345" t="s">
        <v>8399</v>
      </c>
      <c r="B9433" s="332">
        <v>154.35580999999999</v>
      </c>
      <c r="C9433" t="s">
        <v>16182</v>
      </c>
    </row>
    <row r="9434" spans="1:3">
      <c r="A9434" s="345" t="s">
        <v>5547</v>
      </c>
      <c r="B9434" s="332">
        <v>105.71256</v>
      </c>
      <c r="C9434" t="s">
        <v>16183</v>
      </c>
    </row>
    <row r="9435" spans="1:3">
      <c r="A9435" s="345" t="s">
        <v>17858</v>
      </c>
      <c r="B9435" s="332">
        <v>7.7866799999999996</v>
      </c>
      <c r="C9435" t="s">
        <v>17859</v>
      </c>
    </row>
    <row r="9436" spans="1:3">
      <c r="A9436" s="345" t="s">
        <v>17555</v>
      </c>
      <c r="B9436" s="332">
        <v>9.4641800000000007</v>
      </c>
      <c r="C9436" t="s">
        <v>17556</v>
      </c>
    </row>
    <row r="9437" spans="1:3">
      <c r="A9437" s="345" t="s">
        <v>17860</v>
      </c>
      <c r="B9437" s="332">
        <v>6.2208199999999998</v>
      </c>
      <c r="C9437" t="s">
        <v>17861</v>
      </c>
    </row>
    <row r="9438" spans="1:3">
      <c r="A9438" s="345" t="s">
        <v>20836</v>
      </c>
      <c r="B9438" s="332">
        <v>21.201699999999999</v>
      </c>
      <c r="C9438" t="s">
        <v>20837</v>
      </c>
    </row>
    <row r="9439" spans="1:3">
      <c r="A9439" s="345" t="s">
        <v>7333</v>
      </c>
      <c r="B9439" s="332">
        <v>0.51881999999999995</v>
      </c>
      <c r="C9439" t="s">
        <v>16184</v>
      </c>
    </row>
    <row r="9440" spans="1:3">
      <c r="A9440" s="345" t="s">
        <v>7334</v>
      </c>
      <c r="B9440" s="332">
        <v>160.30842000000001</v>
      </c>
      <c r="C9440" t="s">
        <v>16185</v>
      </c>
    </row>
    <row r="9441" spans="1:3">
      <c r="A9441" s="345" t="s">
        <v>7335</v>
      </c>
      <c r="B9441" s="332">
        <v>163.48580000000001</v>
      </c>
      <c r="C9441" t="s">
        <v>16186</v>
      </c>
    </row>
    <row r="9442" spans="1:3">
      <c r="A9442" s="345" t="s">
        <v>7336</v>
      </c>
      <c r="B9442" s="332">
        <v>168.31183999999999</v>
      </c>
      <c r="C9442" t="s">
        <v>16187</v>
      </c>
    </row>
    <row r="9443" spans="1:3">
      <c r="A9443" s="345" t="s">
        <v>7337</v>
      </c>
      <c r="B9443" s="332">
        <v>196.42529999999999</v>
      </c>
      <c r="C9443" t="s">
        <v>16188</v>
      </c>
    </row>
    <row r="9444" spans="1:3">
      <c r="A9444" s="345" t="s">
        <v>5548</v>
      </c>
      <c r="B9444" s="332">
        <v>216.15047999999999</v>
      </c>
      <c r="C9444" t="s">
        <v>16189</v>
      </c>
    </row>
    <row r="9445" spans="1:3">
      <c r="A9445" s="345" t="s">
        <v>5549</v>
      </c>
      <c r="B9445" s="332">
        <v>146.50286</v>
      </c>
      <c r="C9445" t="s">
        <v>16190</v>
      </c>
    </row>
    <row r="9446" spans="1:3">
      <c r="A9446" s="345" t="s">
        <v>5550</v>
      </c>
      <c r="B9446" s="332">
        <v>159.95841999999999</v>
      </c>
      <c r="C9446" t="s">
        <v>16191</v>
      </c>
    </row>
    <row r="9447" spans="1:3">
      <c r="A9447" s="345" t="s">
        <v>5551</v>
      </c>
      <c r="B9447" s="332">
        <v>159.95841999999999</v>
      </c>
      <c r="C9447" t="s">
        <v>16192</v>
      </c>
    </row>
    <row r="9448" spans="1:3">
      <c r="A9448" s="345" t="s">
        <v>5552</v>
      </c>
      <c r="B9448" s="332">
        <v>86.235410000000002</v>
      </c>
      <c r="C9448" t="s">
        <v>16193</v>
      </c>
    </row>
    <row r="9449" spans="1:3">
      <c r="A9449" s="345" t="s">
        <v>5553</v>
      </c>
      <c r="B9449" s="332">
        <v>107.79449</v>
      </c>
      <c r="C9449" t="s">
        <v>16194</v>
      </c>
    </row>
    <row r="9450" spans="1:3">
      <c r="A9450" s="345" t="s">
        <v>5554</v>
      </c>
      <c r="B9450" s="332">
        <v>107.79449</v>
      </c>
      <c r="C9450" t="s">
        <v>16195</v>
      </c>
    </row>
    <row r="9451" spans="1:3">
      <c r="A9451" s="345" t="s">
        <v>5555</v>
      </c>
      <c r="B9451" s="332">
        <v>97.08175</v>
      </c>
      <c r="C9451" t="s">
        <v>16196</v>
      </c>
    </row>
    <row r="9452" spans="1:3">
      <c r="A9452" s="345" t="s">
        <v>5556</v>
      </c>
      <c r="B9452" s="332">
        <v>90.386499999999998</v>
      </c>
      <c r="C9452" t="s">
        <v>16197</v>
      </c>
    </row>
    <row r="9453" spans="1:3">
      <c r="A9453" s="345" t="s">
        <v>5557</v>
      </c>
      <c r="B9453" s="332">
        <v>148.10012</v>
      </c>
      <c r="C9453" t="s">
        <v>16198</v>
      </c>
    </row>
    <row r="9454" spans="1:3">
      <c r="A9454" s="345" t="s">
        <v>5558</v>
      </c>
      <c r="B9454" s="332">
        <v>95.624799999999993</v>
      </c>
      <c r="C9454" t="s">
        <v>16199</v>
      </c>
    </row>
    <row r="9455" spans="1:3">
      <c r="A9455" s="345" t="s">
        <v>5559</v>
      </c>
      <c r="B9455" s="332">
        <v>86.796440000000004</v>
      </c>
      <c r="C9455" t="s">
        <v>16200</v>
      </c>
    </row>
    <row r="9456" spans="1:3">
      <c r="A9456" s="345" t="s">
        <v>5560</v>
      </c>
      <c r="B9456" s="332">
        <v>148.10012</v>
      </c>
      <c r="C9456" t="s">
        <v>16201</v>
      </c>
    </row>
    <row r="9457" spans="1:3">
      <c r="A9457" s="345" t="s">
        <v>9591</v>
      </c>
      <c r="B9457" s="332">
        <v>82.03313</v>
      </c>
      <c r="C9457" t="s">
        <v>16202</v>
      </c>
    </row>
    <row r="9458" spans="1:3">
      <c r="A9458" s="345" t="s">
        <v>7338</v>
      </c>
      <c r="B9458" s="332">
        <v>90.256429999999995</v>
      </c>
      <c r="C9458" t="s">
        <v>16203</v>
      </c>
    </row>
    <row r="9459" spans="1:3">
      <c r="A9459" s="345" t="s">
        <v>7339</v>
      </c>
      <c r="B9459" s="332">
        <v>102.56282</v>
      </c>
      <c r="C9459" t="s">
        <v>20838</v>
      </c>
    </row>
    <row r="9460" spans="1:3">
      <c r="A9460" s="345" t="s">
        <v>9592</v>
      </c>
      <c r="B9460" s="332">
        <v>102.56282</v>
      </c>
      <c r="C9460" t="s">
        <v>16204</v>
      </c>
    </row>
    <row r="9461" spans="1:3">
      <c r="A9461" s="345" t="s">
        <v>5561</v>
      </c>
      <c r="B9461" s="332">
        <v>76.996020000000001</v>
      </c>
      <c r="C9461" t="s">
        <v>16205</v>
      </c>
    </row>
    <row r="9462" spans="1:3">
      <c r="A9462" s="345" t="s">
        <v>5562</v>
      </c>
      <c r="B9462" s="332">
        <v>150.20636999999999</v>
      </c>
      <c r="C9462" t="s">
        <v>16206</v>
      </c>
    </row>
    <row r="9463" spans="1:3">
      <c r="A9463" s="345" t="s">
        <v>5563</v>
      </c>
      <c r="B9463" s="332">
        <v>78.334879999999998</v>
      </c>
      <c r="C9463" t="s">
        <v>16207</v>
      </c>
    </row>
    <row r="9464" spans="1:3">
      <c r="A9464" s="345" t="s">
        <v>5564</v>
      </c>
      <c r="B9464" s="332">
        <v>121.8544</v>
      </c>
      <c r="C9464" t="s">
        <v>16208</v>
      </c>
    </row>
    <row r="9465" spans="1:3">
      <c r="A9465" s="345" t="s">
        <v>5565</v>
      </c>
      <c r="B9465" s="332">
        <v>67.622439999999997</v>
      </c>
      <c r="C9465" t="s">
        <v>16209</v>
      </c>
    </row>
    <row r="9466" spans="1:3">
      <c r="A9466" s="345" t="s">
        <v>5566</v>
      </c>
      <c r="B9466" s="332">
        <v>103.4825</v>
      </c>
      <c r="C9466" t="s">
        <v>16210</v>
      </c>
    </row>
    <row r="9467" spans="1:3">
      <c r="A9467" s="345" t="s">
        <v>5567</v>
      </c>
      <c r="B9467" s="332">
        <v>89.047619999999995</v>
      </c>
      <c r="C9467" t="s">
        <v>16211</v>
      </c>
    </row>
    <row r="9468" spans="1:3">
      <c r="A9468" s="345" t="s">
        <v>5568</v>
      </c>
      <c r="B9468" s="332">
        <v>82.352090000000004</v>
      </c>
      <c r="C9468" t="s">
        <v>16212</v>
      </c>
    </row>
    <row r="9469" spans="1:3">
      <c r="A9469" s="345" t="s">
        <v>5569</v>
      </c>
      <c r="B9469" s="332">
        <v>94.70496</v>
      </c>
      <c r="C9469" t="s">
        <v>16213</v>
      </c>
    </row>
    <row r="9470" spans="1:3">
      <c r="A9470" s="345" t="s">
        <v>5570</v>
      </c>
      <c r="B9470" s="332">
        <v>102.94018</v>
      </c>
      <c r="C9470" t="s">
        <v>16214</v>
      </c>
    </row>
    <row r="9471" spans="1:3">
      <c r="A9471" s="345" t="s">
        <v>5571</v>
      </c>
      <c r="B9471" s="332">
        <v>102.94018</v>
      </c>
      <c r="C9471" t="s">
        <v>16215</v>
      </c>
    </row>
    <row r="9472" spans="1:3">
      <c r="A9472" s="345" t="s">
        <v>7340</v>
      </c>
      <c r="B9472" s="332">
        <v>30.1325</v>
      </c>
      <c r="C9472" t="s">
        <v>16216</v>
      </c>
    </row>
    <row r="9473" spans="1:3">
      <c r="A9473" s="345" t="s">
        <v>7341</v>
      </c>
      <c r="B9473" s="332">
        <v>72.598100000000002</v>
      </c>
      <c r="C9473" t="s">
        <v>16217</v>
      </c>
    </row>
    <row r="9474" spans="1:3">
      <c r="A9474" s="345" t="s">
        <v>5572</v>
      </c>
      <c r="B9474" s="332">
        <v>38.748550000000002</v>
      </c>
      <c r="C9474" t="s">
        <v>16218</v>
      </c>
    </row>
    <row r="9475" spans="1:3">
      <c r="A9475" s="345" t="s">
        <v>5573</v>
      </c>
      <c r="B9475" s="332">
        <v>67.488560000000007</v>
      </c>
      <c r="C9475" t="s">
        <v>16219</v>
      </c>
    </row>
    <row r="9476" spans="1:3">
      <c r="A9476" s="345" t="s">
        <v>5574</v>
      </c>
      <c r="B9476" s="332">
        <v>84.360690000000005</v>
      </c>
      <c r="C9476" t="s">
        <v>16220</v>
      </c>
    </row>
    <row r="9477" spans="1:3">
      <c r="A9477" s="345" t="s">
        <v>5575</v>
      </c>
      <c r="B9477" s="332">
        <v>84.360690000000005</v>
      </c>
      <c r="C9477" t="s">
        <v>16221</v>
      </c>
    </row>
    <row r="9478" spans="1:3">
      <c r="A9478" s="345" t="s">
        <v>7342</v>
      </c>
      <c r="B9478" s="332">
        <v>96.623779999999996</v>
      </c>
      <c r="C9478" t="s">
        <v>20839</v>
      </c>
    </row>
    <row r="9479" spans="1:3">
      <c r="A9479" s="345" t="s">
        <v>7343</v>
      </c>
      <c r="B9479" s="332">
        <v>83.860519999999994</v>
      </c>
      <c r="C9479" t="s">
        <v>20840</v>
      </c>
    </row>
    <row r="9480" spans="1:3">
      <c r="A9480" s="345" t="s">
        <v>7344</v>
      </c>
      <c r="B9480" s="332">
        <v>142.22311999999999</v>
      </c>
      <c r="C9480" t="s">
        <v>16222</v>
      </c>
    </row>
    <row r="9481" spans="1:3">
      <c r="A9481" s="345" t="s">
        <v>7345</v>
      </c>
      <c r="B9481" s="332">
        <v>96.623779999999996</v>
      </c>
      <c r="C9481" t="s">
        <v>16223</v>
      </c>
    </row>
    <row r="9482" spans="1:3">
      <c r="A9482" s="345" t="s">
        <v>7346</v>
      </c>
      <c r="B9482" s="332">
        <v>83.860519999999994</v>
      </c>
      <c r="C9482" t="s">
        <v>16224</v>
      </c>
    </row>
    <row r="9483" spans="1:3">
      <c r="A9483" s="345" t="s">
        <v>7347</v>
      </c>
      <c r="B9483" s="332">
        <v>142.22311999999999</v>
      </c>
      <c r="C9483" t="s">
        <v>16222</v>
      </c>
    </row>
    <row r="9484" spans="1:3">
      <c r="A9484" s="345" t="s">
        <v>5576</v>
      </c>
      <c r="B9484" s="332">
        <v>166.47192999999999</v>
      </c>
      <c r="C9484" t="s">
        <v>16225</v>
      </c>
    </row>
    <row r="9485" spans="1:3">
      <c r="A9485" s="345" t="s">
        <v>5577</v>
      </c>
      <c r="B9485" s="332">
        <v>98.983159999999998</v>
      </c>
      <c r="C9485" t="s">
        <v>16226</v>
      </c>
    </row>
    <row r="9486" spans="1:3">
      <c r="A9486" s="345" t="s">
        <v>5578</v>
      </c>
      <c r="B9486" s="332">
        <v>112.48111</v>
      </c>
      <c r="C9486" t="s">
        <v>16227</v>
      </c>
    </row>
    <row r="9487" spans="1:3">
      <c r="A9487" s="345" t="s">
        <v>5579</v>
      </c>
      <c r="B9487" s="332">
        <v>112.48111</v>
      </c>
      <c r="C9487" t="s">
        <v>16228</v>
      </c>
    </row>
    <row r="9488" spans="1:3">
      <c r="A9488" s="345" t="s">
        <v>5580</v>
      </c>
      <c r="B9488" s="332">
        <v>97.483689999999996</v>
      </c>
      <c r="C9488" t="s">
        <v>16229</v>
      </c>
    </row>
    <row r="9489" spans="1:3">
      <c r="A9489" s="345" t="s">
        <v>5581</v>
      </c>
      <c r="B9489" s="332">
        <v>121.8544</v>
      </c>
      <c r="C9489" t="s">
        <v>16230</v>
      </c>
    </row>
    <row r="9490" spans="1:3">
      <c r="A9490" s="345" t="s">
        <v>5582</v>
      </c>
      <c r="B9490" s="332">
        <v>93.734260000000006</v>
      </c>
      <c r="C9490" t="s">
        <v>16231</v>
      </c>
    </row>
    <row r="9491" spans="1:3">
      <c r="A9491" s="345" t="s">
        <v>5583</v>
      </c>
      <c r="B9491" s="332">
        <v>117.16775</v>
      </c>
      <c r="C9491" t="s">
        <v>16232</v>
      </c>
    </row>
    <row r="9492" spans="1:3">
      <c r="A9492" s="345" t="s">
        <v>5584</v>
      </c>
      <c r="B9492" s="332">
        <v>59.99</v>
      </c>
      <c r="C9492" t="s">
        <v>16233</v>
      </c>
    </row>
    <row r="9493" spans="1:3">
      <c r="A9493" s="345" t="s">
        <v>5585</v>
      </c>
      <c r="B9493" s="332">
        <v>68.988339999999994</v>
      </c>
      <c r="C9493" t="s">
        <v>16234</v>
      </c>
    </row>
    <row r="9494" spans="1:3">
      <c r="A9494" s="345" t="s">
        <v>5586</v>
      </c>
      <c r="B9494" s="332">
        <v>80.611249999999998</v>
      </c>
      <c r="C9494" t="s">
        <v>16235</v>
      </c>
    </row>
    <row r="9495" spans="1:3">
      <c r="A9495" s="345" t="s">
        <v>7348</v>
      </c>
      <c r="B9495" s="332">
        <v>48.508270000000003</v>
      </c>
      <c r="C9495" t="s">
        <v>16236</v>
      </c>
    </row>
    <row r="9496" spans="1:3">
      <c r="A9496" s="345" t="s">
        <v>7349</v>
      </c>
      <c r="B9496" s="332">
        <v>56.203189999999999</v>
      </c>
      <c r="C9496" t="s">
        <v>16237</v>
      </c>
    </row>
    <row r="9497" spans="1:3">
      <c r="A9497" s="345" t="s">
        <v>7350</v>
      </c>
      <c r="B9497" s="332">
        <v>48.508270000000003</v>
      </c>
      <c r="C9497" t="s">
        <v>16238</v>
      </c>
    </row>
    <row r="9498" spans="1:3">
      <c r="A9498" s="345" t="s">
        <v>7351</v>
      </c>
      <c r="B9498" s="332">
        <v>24.016929999999999</v>
      </c>
      <c r="C9498" t="s">
        <v>16237</v>
      </c>
    </row>
    <row r="9499" spans="1:3">
      <c r="A9499" s="345" t="s">
        <v>7352</v>
      </c>
      <c r="B9499" s="332">
        <v>42.490110000000001</v>
      </c>
      <c r="C9499" t="s">
        <v>16239</v>
      </c>
    </row>
    <row r="9500" spans="1:3">
      <c r="A9500" s="345" t="s">
        <v>7353</v>
      </c>
      <c r="B9500" s="332">
        <v>25.133209999999998</v>
      </c>
      <c r="C9500" t="s">
        <v>16240</v>
      </c>
    </row>
    <row r="9501" spans="1:3">
      <c r="A9501" s="345" t="s">
        <v>7354</v>
      </c>
      <c r="B9501" s="332">
        <v>76.471850000000003</v>
      </c>
      <c r="C9501" t="s">
        <v>16241</v>
      </c>
    </row>
    <row r="9502" spans="1:3">
      <c r="A9502" s="345" t="s">
        <v>7355</v>
      </c>
      <c r="B9502" s="332">
        <v>93.07499</v>
      </c>
      <c r="C9502" t="s">
        <v>16242</v>
      </c>
    </row>
    <row r="9503" spans="1:3">
      <c r="A9503" s="345" t="s">
        <v>5587</v>
      </c>
      <c r="B9503" s="332">
        <v>67.488560000000007</v>
      </c>
      <c r="C9503" t="s">
        <v>16243</v>
      </c>
    </row>
    <row r="9504" spans="1:3">
      <c r="A9504" s="345" t="s">
        <v>5588</v>
      </c>
      <c r="B9504" s="332">
        <v>84.360690000000005</v>
      </c>
      <c r="C9504" t="s">
        <v>16244</v>
      </c>
    </row>
    <row r="9505" spans="1:3">
      <c r="A9505" s="345" t="s">
        <v>5589</v>
      </c>
      <c r="B9505" s="332">
        <v>84.360690000000005</v>
      </c>
      <c r="C9505" t="s">
        <v>16245</v>
      </c>
    </row>
    <row r="9506" spans="1:3">
      <c r="A9506" s="345" t="s">
        <v>5590</v>
      </c>
      <c r="B9506" s="332">
        <v>99.358099999999993</v>
      </c>
      <c r="C9506" t="s">
        <v>16246</v>
      </c>
    </row>
    <row r="9507" spans="1:3">
      <c r="A9507" s="345" t="s">
        <v>5591</v>
      </c>
      <c r="B9507" s="332">
        <v>86.235410000000002</v>
      </c>
      <c r="C9507" t="s">
        <v>16247</v>
      </c>
    </row>
    <row r="9508" spans="1:3">
      <c r="A9508" s="345" t="s">
        <v>5592</v>
      </c>
      <c r="B9508" s="332">
        <v>157.93285</v>
      </c>
      <c r="C9508" t="s">
        <v>16248</v>
      </c>
    </row>
    <row r="9509" spans="1:3">
      <c r="A9509" s="345" t="s">
        <v>7356</v>
      </c>
      <c r="B9509" s="332">
        <v>96.623779999999996</v>
      </c>
      <c r="C9509" t="s">
        <v>16223</v>
      </c>
    </row>
    <row r="9510" spans="1:3">
      <c r="A9510" s="345" t="s">
        <v>7357</v>
      </c>
      <c r="B9510" s="332">
        <v>83.860519999999994</v>
      </c>
      <c r="C9510" t="s">
        <v>16224</v>
      </c>
    </row>
    <row r="9511" spans="1:3">
      <c r="A9511" s="345" t="s">
        <v>7358</v>
      </c>
      <c r="B9511" s="332">
        <v>142.22311999999999</v>
      </c>
      <c r="C9511" t="s">
        <v>16222</v>
      </c>
    </row>
    <row r="9512" spans="1:3">
      <c r="A9512" s="345" t="s">
        <v>5593</v>
      </c>
      <c r="B9512" s="332">
        <v>89.984819999999999</v>
      </c>
      <c r="C9512" t="s">
        <v>16249</v>
      </c>
    </row>
    <row r="9513" spans="1:3">
      <c r="A9513" s="345" t="s">
        <v>5594</v>
      </c>
      <c r="B9513" s="332">
        <v>98.983159999999998</v>
      </c>
      <c r="C9513" t="s">
        <v>16250</v>
      </c>
    </row>
    <row r="9514" spans="1:3">
      <c r="A9514" s="345" t="s">
        <v>5595</v>
      </c>
      <c r="B9514" s="332">
        <v>112.48111</v>
      </c>
      <c r="C9514" t="s">
        <v>16251</v>
      </c>
    </row>
    <row r="9515" spans="1:3">
      <c r="A9515" s="345" t="s">
        <v>5596</v>
      </c>
      <c r="B9515" s="332">
        <v>112.48111</v>
      </c>
      <c r="C9515" t="s">
        <v>16252</v>
      </c>
    </row>
    <row r="9516" spans="1:3">
      <c r="A9516" s="345" t="s">
        <v>5597</v>
      </c>
      <c r="B9516" s="332">
        <v>97.483689999999996</v>
      </c>
      <c r="C9516" t="s">
        <v>16253</v>
      </c>
    </row>
    <row r="9517" spans="1:3">
      <c r="A9517" s="345" t="s">
        <v>5598</v>
      </c>
      <c r="B9517" s="332">
        <v>121.8544</v>
      </c>
      <c r="C9517" t="s">
        <v>16254</v>
      </c>
    </row>
    <row r="9518" spans="1:3">
      <c r="A9518" s="345" t="s">
        <v>5599</v>
      </c>
      <c r="B9518" s="332">
        <v>93.734260000000006</v>
      </c>
      <c r="C9518" t="s">
        <v>16255</v>
      </c>
    </row>
    <row r="9519" spans="1:3">
      <c r="A9519" s="345" t="s">
        <v>5600</v>
      </c>
      <c r="B9519" s="332">
        <v>117.16775</v>
      </c>
      <c r="C9519" t="s">
        <v>16256</v>
      </c>
    </row>
    <row r="9520" spans="1:3">
      <c r="A9520" s="345" t="s">
        <v>5601</v>
      </c>
      <c r="B9520" s="332">
        <v>63.73912</v>
      </c>
      <c r="C9520" t="s">
        <v>16257</v>
      </c>
    </row>
    <row r="9521" spans="1:3">
      <c r="A9521" s="345" t="s">
        <v>5602</v>
      </c>
      <c r="B9521" s="332">
        <v>73.300020000000004</v>
      </c>
      <c r="C9521" t="s">
        <v>16258</v>
      </c>
    </row>
    <row r="9522" spans="1:3">
      <c r="A9522" s="345" t="s">
        <v>5603</v>
      </c>
      <c r="B9522" s="332">
        <v>80.611249999999998</v>
      </c>
      <c r="C9522" t="s">
        <v>20841</v>
      </c>
    </row>
    <row r="9523" spans="1:3">
      <c r="A9523" s="345" t="s">
        <v>5604</v>
      </c>
      <c r="B9523" s="332">
        <v>103.4825</v>
      </c>
      <c r="C9523" t="s">
        <v>16259</v>
      </c>
    </row>
    <row r="9524" spans="1:3">
      <c r="A9524" s="345" t="s">
        <v>5605</v>
      </c>
      <c r="B9524" s="332">
        <v>183.70737</v>
      </c>
      <c r="C9524" t="s">
        <v>16260</v>
      </c>
    </row>
    <row r="9525" spans="1:3">
      <c r="A9525" s="345" t="s">
        <v>7359</v>
      </c>
      <c r="B9525" s="332">
        <v>252.51388</v>
      </c>
      <c r="C9525" t="s">
        <v>20842</v>
      </c>
    </row>
    <row r="9526" spans="1:3">
      <c r="A9526" s="345" t="s">
        <v>5606</v>
      </c>
      <c r="B9526" s="332">
        <v>277.92691000000002</v>
      </c>
      <c r="C9526" t="s">
        <v>16261</v>
      </c>
    </row>
    <row r="9527" spans="1:3">
      <c r="A9527" s="345" t="s">
        <v>5607</v>
      </c>
      <c r="B9527" s="332">
        <v>188.19667999999999</v>
      </c>
      <c r="C9527" t="s">
        <v>16262</v>
      </c>
    </row>
    <row r="9528" spans="1:3">
      <c r="A9528" s="345" t="s">
        <v>5608</v>
      </c>
      <c r="B9528" s="332">
        <v>205.49691000000001</v>
      </c>
      <c r="C9528" t="s">
        <v>16263</v>
      </c>
    </row>
    <row r="9529" spans="1:3">
      <c r="A9529" s="345" t="s">
        <v>5609</v>
      </c>
      <c r="B9529" s="332">
        <v>205.49691000000001</v>
      </c>
      <c r="C9529" t="s">
        <v>16264</v>
      </c>
    </row>
    <row r="9530" spans="1:3">
      <c r="A9530" s="345" t="s">
        <v>7360</v>
      </c>
      <c r="B9530" s="332">
        <v>121.69002</v>
      </c>
      <c r="C9530" t="s">
        <v>16265</v>
      </c>
    </row>
    <row r="9531" spans="1:3">
      <c r="A9531" s="345" t="s">
        <v>7361</v>
      </c>
      <c r="B9531" s="332">
        <v>107.41685</v>
      </c>
      <c r="C9531" t="s">
        <v>20843</v>
      </c>
    </row>
    <row r="9532" spans="1:3">
      <c r="A9532" s="345" t="s">
        <v>5610</v>
      </c>
      <c r="B9532" s="332">
        <v>127.04342</v>
      </c>
      <c r="C9532" t="s">
        <v>16266</v>
      </c>
    </row>
    <row r="9533" spans="1:3">
      <c r="A9533" s="345" t="s">
        <v>5611</v>
      </c>
      <c r="B9533" s="332">
        <v>138.09057999999999</v>
      </c>
      <c r="C9533" t="s">
        <v>16267</v>
      </c>
    </row>
    <row r="9534" spans="1:3">
      <c r="A9534" s="345" t="s">
        <v>5612</v>
      </c>
      <c r="B9534" s="332">
        <v>138.09057999999999</v>
      </c>
      <c r="C9534" t="s">
        <v>16268</v>
      </c>
    </row>
    <row r="9535" spans="1:3">
      <c r="A9535" s="345" t="s">
        <v>20844</v>
      </c>
      <c r="B9535" s="332">
        <v>0</v>
      </c>
      <c r="C9535" t="s">
        <v>20845</v>
      </c>
    </row>
    <row r="9536" spans="1:3">
      <c r="A9536" s="345" t="s">
        <v>7362</v>
      </c>
      <c r="B9536" s="332">
        <v>70.735169999999997</v>
      </c>
      <c r="C9536" t="s">
        <v>16269</v>
      </c>
    </row>
    <row r="9537" spans="1:3">
      <c r="A9537" s="345" t="s">
        <v>7363</v>
      </c>
      <c r="B9537" s="332">
        <v>78.017200000000003</v>
      </c>
      <c r="C9537" t="s">
        <v>16270</v>
      </c>
    </row>
    <row r="9538" spans="1:3">
      <c r="A9538" s="345" t="s">
        <v>5613</v>
      </c>
      <c r="B9538" s="332">
        <v>122.99316</v>
      </c>
      <c r="C9538" t="s">
        <v>20846</v>
      </c>
    </row>
    <row r="9539" spans="1:3">
      <c r="A9539" s="345" t="s">
        <v>5614</v>
      </c>
      <c r="B9539" s="332">
        <v>65.837500000000006</v>
      </c>
      <c r="C9539" t="s">
        <v>16271</v>
      </c>
    </row>
    <row r="9540" spans="1:3">
      <c r="A9540" s="345" t="s">
        <v>7364</v>
      </c>
      <c r="B9540" s="332">
        <v>97.970600000000005</v>
      </c>
      <c r="C9540" t="s">
        <v>16272</v>
      </c>
    </row>
    <row r="9541" spans="1:3">
      <c r="A9541" s="345" t="s">
        <v>7365</v>
      </c>
      <c r="B9541" s="332">
        <v>89.522660000000002</v>
      </c>
      <c r="C9541" t="s">
        <v>16273</v>
      </c>
    </row>
    <row r="9542" spans="1:3">
      <c r="A9542" s="345" t="s">
        <v>7366</v>
      </c>
      <c r="B9542" s="332">
        <v>85.285769999999999</v>
      </c>
      <c r="C9542" t="s">
        <v>16274</v>
      </c>
    </row>
    <row r="9543" spans="1:3">
      <c r="A9543" s="345" t="s">
        <v>7367</v>
      </c>
      <c r="B9543" s="332">
        <v>66.868179999999995</v>
      </c>
      <c r="C9543" t="s">
        <v>16275</v>
      </c>
    </row>
    <row r="9544" spans="1:3">
      <c r="A9544" s="345" t="s">
        <v>5615</v>
      </c>
      <c r="B9544" s="332">
        <v>72.751840000000001</v>
      </c>
      <c r="C9544" t="s">
        <v>16276</v>
      </c>
    </row>
    <row r="9545" spans="1:3">
      <c r="A9545" s="345" t="s">
        <v>7368</v>
      </c>
      <c r="B9545" s="332">
        <v>89.666780000000003</v>
      </c>
      <c r="C9545" t="s">
        <v>16277</v>
      </c>
    </row>
    <row r="9546" spans="1:3">
      <c r="A9546" s="345" t="s">
        <v>7369</v>
      </c>
      <c r="B9546" s="332">
        <v>94.220740000000006</v>
      </c>
      <c r="C9546" t="s">
        <v>16278</v>
      </c>
    </row>
    <row r="9547" spans="1:3">
      <c r="A9547" s="345" t="s">
        <v>7370</v>
      </c>
      <c r="B9547" s="332">
        <v>81.510009999999994</v>
      </c>
      <c r="C9547" t="s">
        <v>16279</v>
      </c>
    </row>
    <row r="9548" spans="1:3">
      <c r="A9548" s="345" t="s">
        <v>7371</v>
      </c>
      <c r="B9548" s="332">
        <v>107.56555</v>
      </c>
      <c r="C9548" t="s">
        <v>16280</v>
      </c>
    </row>
    <row r="9549" spans="1:3">
      <c r="A9549" s="345" t="s">
        <v>7372</v>
      </c>
      <c r="B9549" s="332">
        <v>42.426720000000003</v>
      </c>
      <c r="C9549" t="s">
        <v>16281</v>
      </c>
    </row>
    <row r="9550" spans="1:3">
      <c r="A9550" s="345" t="s">
        <v>7373</v>
      </c>
      <c r="B9550" s="332">
        <v>42.426720000000003</v>
      </c>
      <c r="C9550" t="s">
        <v>16282</v>
      </c>
    </row>
    <row r="9551" spans="1:3">
      <c r="A9551" s="345" t="s">
        <v>7374</v>
      </c>
      <c r="B9551" s="332">
        <v>63.421050000000001</v>
      </c>
      <c r="C9551" t="s">
        <v>16283</v>
      </c>
    </row>
    <row r="9552" spans="1:3">
      <c r="A9552" s="345" t="s">
        <v>5616</v>
      </c>
      <c r="B9552" s="332">
        <v>93.744770000000003</v>
      </c>
      <c r="C9552" t="s">
        <v>20847</v>
      </c>
    </row>
    <row r="9553" spans="1:3">
      <c r="A9553" s="345" t="s">
        <v>7375</v>
      </c>
      <c r="B9553" s="332">
        <v>47.220939999999999</v>
      </c>
      <c r="C9553" t="s">
        <v>16284</v>
      </c>
    </row>
    <row r="9554" spans="1:3">
      <c r="A9554" s="345" t="s">
        <v>7376</v>
      </c>
      <c r="B9554" s="332">
        <v>60.662219999999998</v>
      </c>
      <c r="C9554" t="s">
        <v>16285</v>
      </c>
    </row>
    <row r="9555" spans="1:3">
      <c r="A9555" s="345" t="s">
        <v>5617</v>
      </c>
      <c r="B9555" s="332">
        <v>95.048640000000006</v>
      </c>
      <c r="C9555" t="s">
        <v>20848</v>
      </c>
    </row>
    <row r="9556" spans="1:3">
      <c r="A9556" s="345" t="s">
        <v>5618</v>
      </c>
      <c r="B9556" s="332">
        <v>78.393469999999994</v>
      </c>
      <c r="C9556" t="s">
        <v>16286</v>
      </c>
    </row>
    <row r="9557" spans="1:3">
      <c r="A9557" s="345" t="s">
        <v>7377</v>
      </c>
      <c r="B9557" s="332">
        <v>107.30262999999999</v>
      </c>
      <c r="C9557" t="s">
        <v>20849</v>
      </c>
    </row>
    <row r="9558" spans="1:3">
      <c r="A9558" s="345" t="s">
        <v>7378</v>
      </c>
      <c r="B9558" s="332">
        <v>94.111099999999993</v>
      </c>
      <c r="C9558" t="s">
        <v>20849</v>
      </c>
    </row>
    <row r="9559" spans="1:3">
      <c r="A9559" s="345" t="s">
        <v>7379</v>
      </c>
      <c r="B9559" s="332">
        <v>102.22019</v>
      </c>
      <c r="C9559" t="s">
        <v>20849</v>
      </c>
    </row>
    <row r="9560" spans="1:3">
      <c r="A9560" s="345" t="s">
        <v>7380</v>
      </c>
      <c r="B9560" s="332">
        <v>32.8932</v>
      </c>
      <c r="C9560" t="s">
        <v>16287</v>
      </c>
    </row>
    <row r="9561" spans="1:3">
      <c r="A9561" s="345" t="s">
        <v>7381</v>
      </c>
      <c r="B9561" s="332">
        <v>0</v>
      </c>
      <c r="C9561" t="s">
        <v>20849</v>
      </c>
    </row>
    <row r="9562" spans="1:3">
      <c r="A9562" s="345" t="s">
        <v>7382</v>
      </c>
      <c r="B9562" s="332">
        <v>0</v>
      </c>
      <c r="C9562" t="s">
        <v>20849</v>
      </c>
    </row>
    <row r="9563" spans="1:3">
      <c r="A9563" s="345" t="s">
        <v>7383</v>
      </c>
      <c r="B9563" s="332">
        <v>0</v>
      </c>
      <c r="C9563" t="s">
        <v>20849</v>
      </c>
    </row>
    <row r="9564" spans="1:3">
      <c r="A9564" s="345" t="s">
        <v>9980</v>
      </c>
      <c r="B9564" s="332">
        <v>53.96669</v>
      </c>
      <c r="C9564" t="s">
        <v>16288</v>
      </c>
    </row>
    <row r="9565" spans="1:3">
      <c r="A9565" s="345" t="s">
        <v>9981</v>
      </c>
      <c r="B9565" s="332">
        <v>53.96669</v>
      </c>
      <c r="C9565" t="s">
        <v>16289</v>
      </c>
    </row>
    <row r="9566" spans="1:3">
      <c r="A9566" s="345" t="s">
        <v>9982</v>
      </c>
      <c r="B9566" s="332">
        <v>66.264290000000003</v>
      </c>
      <c r="C9566" t="s">
        <v>16290</v>
      </c>
    </row>
    <row r="9567" spans="1:3">
      <c r="A9567" s="345" t="s">
        <v>7384</v>
      </c>
      <c r="B9567" s="332">
        <v>96.737989999999996</v>
      </c>
      <c r="C9567" t="s">
        <v>20849</v>
      </c>
    </row>
    <row r="9568" spans="1:3">
      <c r="A9568" s="345" t="s">
        <v>7385</v>
      </c>
      <c r="B9568" s="332">
        <v>0</v>
      </c>
      <c r="C9568" t="s">
        <v>20850</v>
      </c>
    </row>
    <row r="9569" spans="1:3">
      <c r="A9569" s="345" t="s">
        <v>7386</v>
      </c>
      <c r="B9569" s="332">
        <v>87.229799999999997</v>
      </c>
      <c r="C9569" t="s">
        <v>20849</v>
      </c>
    </row>
    <row r="9570" spans="1:3">
      <c r="A9570" s="345" t="s">
        <v>7387</v>
      </c>
      <c r="B9570" s="332">
        <v>93.083179999999999</v>
      </c>
      <c r="C9570" t="s">
        <v>20849</v>
      </c>
    </row>
    <row r="9571" spans="1:3">
      <c r="A9571" s="345" t="s">
        <v>5619</v>
      </c>
      <c r="B9571" s="332">
        <v>162.77868000000001</v>
      </c>
      <c r="C9571" t="s">
        <v>16291</v>
      </c>
    </row>
    <row r="9572" spans="1:3">
      <c r="A9572" s="345" t="s">
        <v>7388</v>
      </c>
      <c r="B9572" s="332">
        <v>93.083179999999999</v>
      </c>
      <c r="C9572" t="s">
        <v>20849</v>
      </c>
    </row>
    <row r="9573" spans="1:3">
      <c r="A9573" s="345" t="s">
        <v>7389</v>
      </c>
      <c r="B9573" s="332">
        <v>93.083179999999999</v>
      </c>
      <c r="C9573" t="s">
        <v>20849</v>
      </c>
    </row>
    <row r="9574" spans="1:3">
      <c r="A9574" s="345" t="s">
        <v>7390</v>
      </c>
      <c r="B9574" s="332">
        <v>107.30262999999999</v>
      </c>
      <c r="C9574" t="s">
        <v>20849</v>
      </c>
    </row>
    <row r="9575" spans="1:3">
      <c r="A9575" s="345" t="s">
        <v>7391</v>
      </c>
      <c r="B9575" s="332">
        <v>102.22019</v>
      </c>
      <c r="C9575" t="s">
        <v>20849</v>
      </c>
    </row>
    <row r="9576" spans="1:3">
      <c r="A9576" s="345" t="s">
        <v>9593</v>
      </c>
      <c r="B9576" s="332">
        <v>10.05156</v>
      </c>
      <c r="C9576" t="s">
        <v>16291</v>
      </c>
    </row>
    <row r="9577" spans="1:3">
      <c r="A9577" s="345" t="s">
        <v>20851</v>
      </c>
      <c r="B9577" s="332">
        <v>8.6646000000000001</v>
      </c>
      <c r="C9577" t="s">
        <v>16291</v>
      </c>
    </row>
    <row r="9578" spans="1:3">
      <c r="A9578" s="345" t="s">
        <v>20852</v>
      </c>
      <c r="B9578" s="332">
        <v>10.573740000000001</v>
      </c>
      <c r="C9578" t="s">
        <v>20853</v>
      </c>
    </row>
    <row r="9579" spans="1:3">
      <c r="A9579" s="345" t="s">
        <v>20854</v>
      </c>
      <c r="B9579" s="332">
        <v>10.73405</v>
      </c>
      <c r="C9579" t="s">
        <v>20855</v>
      </c>
    </row>
    <row r="9580" spans="1:3">
      <c r="A9580" s="345" t="s">
        <v>7392</v>
      </c>
      <c r="B9580" s="332">
        <v>93.083179999999999</v>
      </c>
      <c r="C9580" t="s">
        <v>20849</v>
      </c>
    </row>
    <row r="9581" spans="1:3">
      <c r="A9581" s="345" t="s">
        <v>9594</v>
      </c>
      <c r="B9581" s="332">
        <v>103.70495</v>
      </c>
      <c r="C9581" t="s">
        <v>20849</v>
      </c>
    </row>
    <row r="9582" spans="1:3">
      <c r="A9582" s="345" t="s">
        <v>9983</v>
      </c>
      <c r="B9582" s="332">
        <v>62.540970000000002</v>
      </c>
      <c r="C9582" t="s">
        <v>16292</v>
      </c>
    </row>
    <row r="9583" spans="1:3">
      <c r="A9583" s="345" t="s">
        <v>9984</v>
      </c>
      <c r="B9583" s="332">
        <v>62.540970000000002</v>
      </c>
      <c r="C9583" t="s">
        <v>16293</v>
      </c>
    </row>
    <row r="9584" spans="1:3">
      <c r="A9584" s="345" t="s">
        <v>9985</v>
      </c>
      <c r="B9584" s="332">
        <v>77.582459999999998</v>
      </c>
      <c r="C9584" t="s">
        <v>16294</v>
      </c>
    </row>
    <row r="9585" spans="1:3">
      <c r="A9585" s="345" t="s">
        <v>7393</v>
      </c>
      <c r="B9585" s="332">
        <v>62.73122</v>
      </c>
      <c r="C9585" t="s">
        <v>20849</v>
      </c>
    </row>
    <row r="9586" spans="1:3">
      <c r="A9586" s="345" t="s">
        <v>7394</v>
      </c>
      <c r="B9586" s="332">
        <v>57.363230000000001</v>
      </c>
      <c r="C9586" t="s">
        <v>20856</v>
      </c>
    </row>
    <row r="9587" spans="1:3">
      <c r="A9587" s="345" t="s">
        <v>9595</v>
      </c>
      <c r="B9587" s="332">
        <v>15.38129</v>
      </c>
      <c r="C9587" t="s">
        <v>20849</v>
      </c>
    </row>
    <row r="9588" spans="1:3">
      <c r="A9588" s="345" t="s">
        <v>7395</v>
      </c>
      <c r="B9588" s="332">
        <v>57.39179</v>
      </c>
      <c r="C9588" t="s">
        <v>16295</v>
      </c>
    </row>
    <row r="9589" spans="1:3">
      <c r="A9589" s="345" t="s">
        <v>7396</v>
      </c>
      <c r="B9589" s="332">
        <v>15.41071</v>
      </c>
      <c r="C9589" t="s">
        <v>16296</v>
      </c>
    </row>
    <row r="9590" spans="1:3">
      <c r="A9590" s="345" t="s">
        <v>7397</v>
      </c>
      <c r="B9590" s="332">
        <v>57.39179</v>
      </c>
      <c r="C9590" t="s">
        <v>16297</v>
      </c>
    </row>
    <row r="9591" spans="1:3">
      <c r="A9591" s="345" t="s">
        <v>7398</v>
      </c>
      <c r="B9591" s="332">
        <v>15.41071</v>
      </c>
      <c r="C9591" t="s">
        <v>16298</v>
      </c>
    </row>
    <row r="9592" spans="1:3">
      <c r="A9592" s="345" t="s">
        <v>7399</v>
      </c>
      <c r="B9592" s="332">
        <v>34.663499999999999</v>
      </c>
      <c r="C9592" t="s">
        <v>20856</v>
      </c>
    </row>
    <row r="9593" spans="1:3">
      <c r="A9593" s="345" t="s">
        <v>7400</v>
      </c>
      <c r="B9593" s="332">
        <v>20.557400000000001</v>
      </c>
      <c r="C9593" t="s">
        <v>16299</v>
      </c>
    </row>
    <row r="9594" spans="1:3">
      <c r="A9594" s="345" t="s">
        <v>5620</v>
      </c>
      <c r="B9594" s="332">
        <v>23.249389999999998</v>
      </c>
      <c r="C9594" t="s">
        <v>16300</v>
      </c>
    </row>
    <row r="9595" spans="1:3">
      <c r="A9595" s="345" t="s">
        <v>5621</v>
      </c>
      <c r="B9595" s="332">
        <v>23.249389999999998</v>
      </c>
      <c r="C9595" t="s">
        <v>16301</v>
      </c>
    </row>
    <row r="9596" spans="1:3">
      <c r="A9596" s="345" t="s">
        <v>5622</v>
      </c>
      <c r="B9596" s="332">
        <v>13.449780000000001</v>
      </c>
      <c r="C9596" t="s">
        <v>16302</v>
      </c>
    </row>
    <row r="9597" spans="1:3">
      <c r="A9597" s="345" t="s">
        <v>5623</v>
      </c>
      <c r="B9597" s="332">
        <v>13.449780000000001</v>
      </c>
      <c r="C9597" t="s">
        <v>16303</v>
      </c>
    </row>
    <row r="9598" spans="1:3">
      <c r="A9598" s="345" t="s">
        <v>5624</v>
      </c>
      <c r="B9598" s="332">
        <v>13.975949999999999</v>
      </c>
      <c r="C9598" t="s">
        <v>16304</v>
      </c>
    </row>
    <row r="9599" spans="1:3">
      <c r="A9599" s="345" t="s">
        <v>9986</v>
      </c>
      <c r="B9599" s="332">
        <v>141.42402000000001</v>
      </c>
      <c r="C9599" t="s">
        <v>16305</v>
      </c>
    </row>
    <row r="9600" spans="1:3">
      <c r="A9600" s="345" t="s">
        <v>9987</v>
      </c>
      <c r="B9600" s="332">
        <v>159.20805999999999</v>
      </c>
      <c r="C9600" t="s">
        <v>16306</v>
      </c>
    </row>
    <row r="9601" spans="1:3">
      <c r="A9601" s="345" t="s">
        <v>9988</v>
      </c>
      <c r="B9601" s="332">
        <v>142.92251999999999</v>
      </c>
      <c r="C9601" t="s">
        <v>16307</v>
      </c>
    </row>
    <row r="9602" spans="1:3">
      <c r="A9602" s="345" t="s">
        <v>9989</v>
      </c>
      <c r="B9602" s="332">
        <v>141.42402000000001</v>
      </c>
      <c r="C9602" t="s">
        <v>16308</v>
      </c>
    </row>
    <row r="9603" spans="1:3">
      <c r="A9603" s="345" t="s">
        <v>7401</v>
      </c>
      <c r="B9603" s="332">
        <v>138.39698999999999</v>
      </c>
      <c r="C9603" t="s">
        <v>20857</v>
      </c>
    </row>
    <row r="9604" spans="1:3">
      <c r="A9604" s="345" t="s">
        <v>7402</v>
      </c>
      <c r="B9604" s="332">
        <v>138.39698999999999</v>
      </c>
      <c r="C9604" t="s">
        <v>16309</v>
      </c>
    </row>
    <row r="9605" spans="1:3">
      <c r="A9605" s="345" t="s">
        <v>7403</v>
      </c>
      <c r="B9605" s="332">
        <v>139.88176000000001</v>
      </c>
      <c r="C9605" t="s">
        <v>16310</v>
      </c>
    </row>
    <row r="9606" spans="1:3">
      <c r="A9606" s="345" t="s">
        <v>7404</v>
      </c>
      <c r="B9606" s="332">
        <v>155.90006</v>
      </c>
      <c r="C9606" t="s">
        <v>20858</v>
      </c>
    </row>
    <row r="9607" spans="1:3">
      <c r="A9607" s="345" t="s">
        <v>7405</v>
      </c>
      <c r="B9607" s="332">
        <v>33.892560000000003</v>
      </c>
      <c r="C9607" t="s">
        <v>20859</v>
      </c>
    </row>
    <row r="9608" spans="1:3">
      <c r="A9608" s="345" t="s">
        <v>7406</v>
      </c>
      <c r="B9608" s="332">
        <v>38.146979999999999</v>
      </c>
      <c r="C9608" t="s">
        <v>20859</v>
      </c>
    </row>
    <row r="9609" spans="1:3">
      <c r="A9609" s="345" t="s">
        <v>7407</v>
      </c>
      <c r="B9609" s="332">
        <v>41.145049999999998</v>
      </c>
      <c r="C9609" t="s">
        <v>20860</v>
      </c>
    </row>
    <row r="9610" spans="1:3">
      <c r="A9610" s="345" t="s">
        <v>7408</v>
      </c>
      <c r="B9610" s="332">
        <v>46.313180000000003</v>
      </c>
      <c r="C9610" t="s">
        <v>20859</v>
      </c>
    </row>
    <row r="9611" spans="1:3">
      <c r="A9611" s="345" t="s">
        <v>7409</v>
      </c>
      <c r="B9611" s="332">
        <v>110.44349</v>
      </c>
      <c r="C9611" t="s">
        <v>20859</v>
      </c>
    </row>
    <row r="9612" spans="1:3">
      <c r="A9612" s="345" t="s">
        <v>7410</v>
      </c>
      <c r="B9612" s="332">
        <v>43.286540000000002</v>
      </c>
      <c r="C9612" t="s">
        <v>16311</v>
      </c>
    </row>
    <row r="9613" spans="1:3">
      <c r="A9613" s="345" t="s">
        <v>7411</v>
      </c>
      <c r="B9613" s="332">
        <v>46.912779999999998</v>
      </c>
      <c r="C9613" t="s">
        <v>20859</v>
      </c>
    </row>
    <row r="9614" spans="1:3">
      <c r="A9614" s="345" t="s">
        <v>7412</v>
      </c>
      <c r="B9614" s="332">
        <v>45.627890000000001</v>
      </c>
      <c r="C9614" t="s">
        <v>20859</v>
      </c>
    </row>
    <row r="9615" spans="1:3">
      <c r="A9615" s="345" t="s">
        <v>7413</v>
      </c>
      <c r="B9615" s="332">
        <v>32.522010000000002</v>
      </c>
      <c r="C9615" t="s">
        <v>20859</v>
      </c>
    </row>
    <row r="9616" spans="1:3">
      <c r="A9616" s="345" t="s">
        <v>5625</v>
      </c>
      <c r="B9616" s="332">
        <v>5.8008600000000001</v>
      </c>
      <c r="C9616" t="s">
        <v>16312</v>
      </c>
    </row>
    <row r="9617" spans="1:3">
      <c r="A9617" s="345" t="s">
        <v>5626</v>
      </c>
      <c r="B9617" s="332">
        <v>5.8008600000000001</v>
      </c>
      <c r="C9617" t="s">
        <v>16313</v>
      </c>
    </row>
    <row r="9618" spans="1:3">
      <c r="A9618" s="345" t="s">
        <v>5627</v>
      </c>
      <c r="B9618" s="332">
        <v>7.1129499999999997</v>
      </c>
      <c r="C9618" t="s">
        <v>16314</v>
      </c>
    </row>
    <row r="9619" spans="1:3">
      <c r="A9619" s="345" t="s">
        <v>7414</v>
      </c>
      <c r="B9619" s="332">
        <v>10.894909999999999</v>
      </c>
      <c r="C9619" t="s">
        <v>16315</v>
      </c>
    </row>
    <row r="9620" spans="1:3">
      <c r="A9620" s="345" t="s">
        <v>5628</v>
      </c>
      <c r="B9620" s="332">
        <v>5.8008600000000001</v>
      </c>
      <c r="C9620" t="s">
        <v>16316</v>
      </c>
    </row>
    <row r="9621" spans="1:3">
      <c r="A9621" s="345" t="s">
        <v>5629</v>
      </c>
      <c r="B9621" s="332">
        <v>19.993819999999999</v>
      </c>
      <c r="C9621" t="s">
        <v>20861</v>
      </c>
    </row>
    <row r="9622" spans="1:3">
      <c r="A9622" s="345" t="s">
        <v>5630</v>
      </c>
      <c r="B9622" s="332">
        <v>19.27036</v>
      </c>
      <c r="C9622" t="s">
        <v>20862</v>
      </c>
    </row>
    <row r="9623" spans="1:3">
      <c r="A9623" s="345" t="s">
        <v>5631</v>
      </c>
      <c r="B9623" s="332">
        <v>19.66498</v>
      </c>
      <c r="C9623" t="s">
        <v>20863</v>
      </c>
    </row>
    <row r="9624" spans="1:3">
      <c r="A9624" s="345" t="s">
        <v>7415</v>
      </c>
      <c r="B9624" s="332">
        <v>7.8374100000000002</v>
      </c>
      <c r="C9624" t="s">
        <v>16317</v>
      </c>
    </row>
    <row r="9625" spans="1:3">
      <c r="A9625" s="345" t="s">
        <v>7416</v>
      </c>
      <c r="B9625" s="332">
        <v>15.84085</v>
      </c>
      <c r="C9625" t="s">
        <v>16318</v>
      </c>
    </row>
    <row r="9626" spans="1:3">
      <c r="A9626" s="345" t="s">
        <v>7417</v>
      </c>
      <c r="B9626" s="332">
        <v>36.433779999999999</v>
      </c>
      <c r="C9626" t="s">
        <v>20859</v>
      </c>
    </row>
    <row r="9627" spans="1:3">
      <c r="A9627" s="345" t="s">
        <v>7418</v>
      </c>
      <c r="B9627" s="332">
        <v>46.313180000000003</v>
      </c>
      <c r="C9627" t="s">
        <v>20859</v>
      </c>
    </row>
    <row r="9628" spans="1:3">
      <c r="A9628" s="345" t="s">
        <v>7419</v>
      </c>
      <c r="B9628" s="332">
        <v>4.9574699999999998</v>
      </c>
      <c r="C9628" t="s">
        <v>16319</v>
      </c>
    </row>
    <row r="9629" spans="1:3">
      <c r="A9629" s="345" t="s">
        <v>7420</v>
      </c>
      <c r="B9629" s="332">
        <v>9.91493</v>
      </c>
      <c r="C9629" t="s">
        <v>16320</v>
      </c>
    </row>
    <row r="9630" spans="1:3">
      <c r="A9630" s="345" t="s">
        <v>7421</v>
      </c>
      <c r="B9630" s="332">
        <v>5.1303999999999998</v>
      </c>
      <c r="C9630" t="s">
        <v>16321</v>
      </c>
    </row>
    <row r="9631" spans="1:3">
      <c r="A9631" s="345" t="s">
        <v>7422</v>
      </c>
      <c r="B9631" s="332">
        <v>4.9574699999999998</v>
      </c>
      <c r="C9631" t="s">
        <v>16322</v>
      </c>
    </row>
    <row r="9632" spans="1:3">
      <c r="A9632" s="345" t="s">
        <v>7423</v>
      </c>
      <c r="B9632" s="332">
        <v>4.9574699999999998</v>
      </c>
      <c r="C9632" t="s">
        <v>16323</v>
      </c>
    </row>
    <row r="9633" spans="1:3">
      <c r="A9633" s="345" t="s">
        <v>7424</v>
      </c>
      <c r="B9633" s="332">
        <v>42.572710000000001</v>
      </c>
      <c r="C9633" t="s">
        <v>20859</v>
      </c>
    </row>
    <row r="9634" spans="1:3">
      <c r="A9634" s="345" t="s">
        <v>7425</v>
      </c>
      <c r="B9634" s="332">
        <v>6.5427200000000001</v>
      </c>
      <c r="C9634" t="s">
        <v>16324</v>
      </c>
    </row>
    <row r="9635" spans="1:3">
      <c r="A9635" s="345" t="s">
        <v>7426</v>
      </c>
      <c r="B9635" s="332">
        <v>11.73076</v>
      </c>
      <c r="C9635" t="s">
        <v>16325</v>
      </c>
    </row>
    <row r="9636" spans="1:3">
      <c r="A9636" s="345" t="s">
        <v>7427</v>
      </c>
      <c r="B9636" s="332">
        <v>6.3697800000000004</v>
      </c>
      <c r="C9636" t="s">
        <v>16326</v>
      </c>
    </row>
    <row r="9637" spans="1:3">
      <c r="A9637" s="345" t="s">
        <v>7428</v>
      </c>
      <c r="B9637" s="332">
        <v>6.3697800000000004</v>
      </c>
      <c r="C9637" t="s">
        <v>16327</v>
      </c>
    </row>
    <row r="9638" spans="1:3">
      <c r="A9638" s="345" t="s">
        <v>5632</v>
      </c>
      <c r="B9638" s="332">
        <v>4.5499099999999997</v>
      </c>
      <c r="C9638" t="s">
        <v>16328</v>
      </c>
    </row>
    <row r="9639" spans="1:3">
      <c r="A9639" s="345" t="s">
        <v>5633</v>
      </c>
      <c r="B9639" s="332">
        <v>10.67449</v>
      </c>
      <c r="C9639" t="s">
        <v>16329</v>
      </c>
    </row>
    <row r="9640" spans="1:3">
      <c r="A9640" s="345" t="s">
        <v>5634</v>
      </c>
      <c r="B9640" s="332">
        <v>4.5048599999999999</v>
      </c>
      <c r="C9640" t="s">
        <v>16330</v>
      </c>
    </row>
    <row r="9641" spans="1:3">
      <c r="A9641" s="345" t="s">
        <v>5635</v>
      </c>
      <c r="B9641" s="332">
        <v>4.8435899999999998</v>
      </c>
      <c r="C9641" t="s">
        <v>16331</v>
      </c>
    </row>
    <row r="9642" spans="1:3">
      <c r="A9642" s="345" t="s">
        <v>7120</v>
      </c>
      <c r="B9642" s="332">
        <v>4.7112699999999998</v>
      </c>
      <c r="C9642" t="s">
        <v>16332</v>
      </c>
    </row>
    <row r="9643" spans="1:3">
      <c r="A9643" s="345" t="s">
        <v>7122</v>
      </c>
      <c r="B9643" s="332">
        <v>4.7557200000000002</v>
      </c>
      <c r="C9643" t="s">
        <v>16333</v>
      </c>
    </row>
    <row r="9644" spans="1:3">
      <c r="A9644" s="345" t="s">
        <v>7121</v>
      </c>
      <c r="B9644" s="332">
        <v>4.9574699999999998</v>
      </c>
      <c r="C9644" t="s">
        <v>16334</v>
      </c>
    </row>
    <row r="9645" spans="1:3">
      <c r="A9645" s="345" t="s">
        <v>7429</v>
      </c>
      <c r="B9645" s="332">
        <v>6.68682</v>
      </c>
      <c r="C9645" t="s">
        <v>16335</v>
      </c>
    </row>
    <row r="9646" spans="1:3">
      <c r="A9646" s="345" t="s">
        <v>7430</v>
      </c>
      <c r="B9646" s="332">
        <v>17.927589999999999</v>
      </c>
      <c r="C9646" t="s">
        <v>16336</v>
      </c>
    </row>
    <row r="9647" spans="1:3">
      <c r="A9647" s="345" t="s">
        <v>7431</v>
      </c>
      <c r="B9647" s="332">
        <v>17.754650000000002</v>
      </c>
      <c r="C9647" t="s">
        <v>16337</v>
      </c>
    </row>
    <row r="9648" spans="1:3">
      <c r="A9648" s="345" t="s">
        <v>7127</v>
      </c>
      <c r="B9648" s="332">
        <v>4.2657400000000001</v>
      </c>
      <c r="C9648" t="s">
        <v>16338</v>
      </c>
    </row>
    <row r="9649" spans="1:3">
      <c r="A9649" s="345" t="s">
        <v>7129</v>
      </c>
      <c r="B9649" s="332">
        <v>4.0928000000000004</v>
      </c>
      <c r="C9649" t="s">
        <v>16339</v>
      </c>
    </row>
    <row r="9650" spans="1:3">
      <c r="A9650" s="345" t="s">
        <v>7128</v>
      </c>
      <c r="B9650" s="332">
        <v>4.8421799999999999</v>
      </c>
      <c r="C9650" t="s">
        <v>16338</v>
      </c>
    </row>
    <row r="9651" spans="1:3">
      <c r="A9651" s="345" t="s">
        <v>7432</v>
      </c>
      <c r="B9651" s="332">
        <v>17.927589999999999</v>
      </c>
      <c r="C9651" t="s">
        <v>16340</v>
      </c>
    </row>
    <row r="9652" spans="1:3">
      <c r="A9652" s="345" t="s">
        <v>7433</v>
      </c>
      <c r="B9652" s="332">
        <v>52.138010000000001</v>
      </c>
      <c r="C9652" t="s">
        <v>20859</v>
      </c>
    </row>
    <row r="9653" spans="1:3">
      <c r="A9653" s="345" t="s">
        <v>5636</v>
      </c>
      <c r="B9653" s="332">
        <v>22.558820000000001</v>
      </c>
      <c r="C9653" t="s">
        <v>20864</v>
      </c>
    </row>
    <row r="9654" spans="1:3">
      <c r="A9654" s="345" t="s">
        <v>5637</v>
      </c>
      <c r="B9654" s="332">
        <v>22.558820000000001</v>
      </c>
      <c r="C9654" t="s">
        <v>20865</v>
      </c>
    </row>
    <row r="9655" spans="1:3">
      <c r="A9655" s="345" t="s">
        <v>5638</v>
      </c>
      <c r="B9655" s="332">
        <v>22.558820000000001</v>
      </c>
      <c r="C9655" t="s">
        <v>20866</v>
      </c>
    </row>
    <row r="9656" spans="1:3">
      <c r="A9656" s="345" t="s">
        <v>7434</v>
      </c>
      <c r="B9656" s="332">
        <v>38.057479999999998</v>
      </c>
      <c r="C9656" t="s">
        <v>20859</v>
      </c>
    </row>
    <row r="9657" spans="1:3">
      <c r="A9657" s="345" t="s">
        <v>7435</v>
      </c>
      <c r="B9657" s="332">
        <v>59.790239999999997</v>
      </c>
      <c r="C9657" t="s">
        <v>20859</v>
      </c>
    </row>
    <row r="9658" spans="1:3">
      <c r="A9658" s="345" t="s">
        <v>7436</v>
      </c>
      <c r="B9658" s="332">
        <v>32.693330000000003</v>
      </c>
      <c r="C9658" t="s">
        <v>20859</v>
      </c>
    </row>
    <row r="9659" spans="1:3">
      <c r="A9659" s="345" t="s">
        <v>9990</v>
      </c>
      <c r="B9659" s="332">
        <v>49.08278</v>
      </c>
      <c r="C9659" t="s">
        <v>20867</v>
      </c>
    </row>
    <row r="9660" spans="1:3">
      <c r="A9660" s="345" t="s">
        <v>9991</v>
      </c>
      <c r="B9660" s="332">
        <v>49.08278</v>
      </c>
      <c r="C9660" t="s">
        <v>20868</v>
      </c>
    </row>
    <row r="9661" spans="1:3">
      <c r="A9661" s="345" t="s">
        <v>9992</v>
      </c>
      <c r="B9661" s="332">
        <v>49.08278</v>
      </c>
      <c r="C9661" t="s">
        <v>16341</v>
      </c>
    </row>
    <row r="9662" spans="1:3">
      <c r="A9662" s="345" t="s">
        <v>7437</v>
      </c>
      <c r="B9662" s="332">
        <v>74.095349999999996</v>
      </c>
      <c r="C9662" t="s">
        <v>20869</v>
      </c>
    </row>
    <row r="9663" spans="1:3">
      <c r="A9663" s="345" t="s">
        <v>7438</v>
      </c>
      <c r="B9663" s="332">
        <v>29.174119999999998</v>
      </c>
      <c r="C9663" t="s">
        <v>16342</v>
      </c>
    </row>
    <row r="9664" spans="1:3">
      <c r="A9664" s="345" t="s">
        <v>7439</v>
      </c>
      <c r="B9664" s="332">
        <v>29.174119999999998</v>
      </c>
      <c r="C9664" t="s">
        <v>16342</v>
      </c>
    </row>
    <row r="9665" spans="1:3">
      <c r="A9665" s="345" t="s">
        <v>5639</v>
      </c>
      <c r="B9665" s="332">
        <v>33.27919</v>
      </c>
      <c r="C9665" t="s">
        <v>16343</v>
      </c>
    </row>
    <row r="9666" spans="1:3">
      <c r="A9666" s="345" t="s">
        <v>7440</v>
      </c>
      <c r="B9666" s="332">
        <v>29.174119999999998</v>
      </c>
      <c r="C9666" t="s">
        <v>16344</v>
      </c>
    </row>
    <row r="9667" spans="1:3">
      <c r="A9667" s="345" t="s">
        <v>7441</v>
      </c>
      <c r="B9667" s="332">
        <v>29.174119999999998</v>
      </c>
      <c r="C9667" t="s">
        <v>16345</v>
      </c>
    </row>
    <row r="9668" spans="1:3">
      <c r="A9668" s="345" t="s">
        <v>7442</v>
      </c>
      <c r="B9668" s="332">
        <v>37.181019999999997</v>
      </c>
      <c r="C9668" t="s">
        <v>16346</v>
      </c>
    </row>
    <row r="9669" spans="1:3">
      <c r="A9669" s="345" t="s">
        <v>7443</v>
      </c>
      <c r="B9669" s="332">
        <v>36.777500000000003</v>
      </c>
      <c r="C9669" t="s">
        <v>16347</v>
      </c>
    </row>
    <row r="9670" spans="1:3">
      <c r="A9670" s="345" t="s">
        <v>7444</v>
      </c>
      <c r="B9670" s="332">
        <v>38.045699999999997</v>
      </c>
      <c r="C9670" t="s">
        <v>16348</v>
      </c>
    </row>
    <row r="9671" spans="1:3">
      <c r="A9671" s="345" t="s">
        <v>7445</v>
      </c>
      <c r="B9671" s="332">
        <v>36.777500000000003</v>
      </c>
      <c r="C9671" t="s">
        <v>16349</v>
      </c>
    </row>
    <row r="9672" spans="1:3">
      <c r="A9672" s="345" t="s">
        <v>7446</v>
      </c>
      <c r="B9672" s="332">
        <v>36.777500000000003</v>
      </c>
      <c r="C9672" t="s">
        <v>16350</v>
      </c>
    </row>
    <row r="9673" spans="1:3">
      <c r="A9673" s="345" t="s">
        <v>7447</v>
      </c>
      <c r="B9673" s="332">
        <v>38.01688</v>
      </c>
      <c r="C9673" t="s">
        <v>16351</v>
      </c>
    </row>
    <row r="9674" spans="1:3">
      <c r="A9674" s="345" t="s">
        <v>7448</v>
      </c>
      <c r="B9674" s="332">
        <v>35.134630000000001</v>
      </c>
      <c r="C9674" t="s">
        <v>16352</v>
      </c>
    </row>
    <row r="9675" spans="1:3">
      <c r="A9675" s="345" t="s">
        <v>7449</v>
      </c>
      <c r="B9675" s="332">
        <v>36.518099999999997</v>
      </c>
      <c r="C9675" t="s">
        <v>16353</v>
      </c>
    </row>
    <row r="9676" spans="1:3">
      <c r="A9676" s="345" t="s">
        <v>7450</v>
      </c>
      <c r="B9676" s="332">
        <v>94.681899999999999</v>
      </c>
      <c r="C9676" t="s">
        <v>16354</v>
      </c>
    </row>
    <row r="9677" spans="1:3">
      <c r="A9677" s="345" t="s">
        <v>9596</v>
      </c>
      <c r="B9677" s="332">
        <v>65.557969999999997</v>
      </c>
      <c r="C9677" t="s">
        <v>20869</v>
      </c>
    </row>
    <row r="9678" spans="1:3">
      <c r="A9678" s="345" t="s">
        <v>7123</v>
      </c>
      <c r="B9678" s="332">
        <v>25.798159999999999</v>
      </c>
      <c r="C9678" t="s">
        <v>16355</v>
      </c>
    </row>
    <row r="9679" spans="1:3">
      <c r="A9679" s="345" t="s">
        <v>7124</v>
      </c>
      <c r="B9679" s="332">
        <v>25.798159999999999</v>
      </c>
      <c r="C9679" t="s">
        <v>16355</v>
      </c>
    </row>
    <row r="9680" spans="1:3">
      <c r="A9680" s="345" t="s">
        <v>7126</v>
      </c>
      <c r="B9680" s="332">
        <v>25.798159999999999</v>
      </c>
      <c r="C9680" t="s">
        <v>16356</v>
      </c>
    </row>
    <row r="9681" spans="1:3">
      <c r="A9681" s="345" t="s">
        <v>7125</v>
      </c>
      <c r="B9681" s="332">
        <v>28.084070000000001</v>
      </c>
      <c r="C9681" t="s">
        <v>16357</v>
      </c>
    </row>
    <row r="9682" spans="1:3">
      <c r="A9682" s="345" t="s">
        <v>7451</v>
      </c>
      <c r="B9682" s="332">
        <v>33.10839</v>
      </c>
      <c r="C9682" t="s">
        <v>16358</v>
      </c>
    </row>
    <row r="9683" spans="1:3">
      <c r="A9683" s="345" t="s">
        <v>7452</v>
      </c>
      <c r="B9683" s="332">
        <v>33.10839</v>
      </c>
      <c r="C9683" t="s">
        <v>16358</v>
      </c>
    </row>
    <row r="9684" spans="1:3">
      <c r="A9684" s="345" t="s">
        <v>7453</v>
      </c>
      <c r="B9684" s="332">
        <v>37.315049999999999</v>
      </c>
      <c r="C9684" t="s">
        <v>16359</v>
      </c>
    </row>
    <row r="9685" spans="1:3">
      <c r="A9685" s="345" t="s">
        <v>7454</v>
      </c>
      <c r="B9685" s="332">
        <v>33.10839</v>
      </c>
      <c r="C9685" t="s">
        <v>16360</v>
      </c>
    </row>
    <row r="9686" spans="1:3">
      <c r="A9686" s="345" t="s">
        <v>7455</v>
      </c>
      <c r="B9686" s="332">
        <v>38.852730000000001</v>
      </c>
      <c r="C9686" t="s">
        <v>16361</v>
      </c>
    </row>
    <row r="9687" spans="1:3">
      <c r="A9687" s="345" t="s">
        <v>7456</v>
      </c>
      <c r="B9687" s="332">
        <v>46.490699999999997</v>
      </c>
      <c r="C9687" t="s">
        <v>16362</v>
      </c>
    </row>
    <row r="9688" spans="1:3">
      <c r="A9688" s="345" t="s">
        <v>7457</v>
      </c>
      <c r="B9688" s="332">
        <v>53.033389999999997</v>
      </c>
      <c r="C9688" t="s">
        <v>16363</v>
      </c>
    </row>
    <row r="9689" spans="1:3">
      <c r="A9689" s="345" t="s">
        <v>7458</v>
      </c>
      <c r="B9689" s="332">
        <v>38.852730000000001</v>
      </c>
      <c r="C9689" t="s">
        <v>20870</v>
      </c>
    </row>
    <row r="9690" spans="1:3">
      <c r="A9690" s="345" t="s">
        <v>7459</v>
      </c>
      <c r="B9690" s="332">
        <v>38.852730000000001</v>
      </c>
      <c r="C9690" t="s">
        <v>16364</v>
      </c>
    </row>
    <row r="9691" spans="1:3">
      <c r="A9691" s="345" t="s">
        <v>7460</v>
      </c>
      <c r="B9691" s="332">
        <v>44.646059999999999</v>
      </c>
      <c r="C9691" t="s">
        <v>20871</v>
      </c>
    </row>
    <row r="9692" spans="1:3">
      <c r="A9692" s="345" t="s">
        <v>7461</v>
      </c>
      <c r="B9692" s="332">
        <v>18.359940000000002</v>
      </c>
      <c r="C9692" t="s">
        <v>16365</v>
      </c>
    </row>
    <row r="9693" spans="1:3">
      <c r="A9693" s="345" t="s">
        <v>7462</v>
      </c>
      <c r="B9693" s="332">
        <v>18.359940000000002</v>
      </c>
      <c r="C9693" t="s">
        <v>16365</v>
      </c>
    </row>
    <row r="9694" spans="1:3">
      <c r="A9694" s="345" t="s">
        <v>5640</v>
      </c>
      <c r="B9694" s="332">
        <v>25.655840000000001</v>
      </c>
      <c r="C9694" t="s">
        <v>16366</v>
      </c>
    </row>
    <row r="9695" spans="1:3">
      <c r="A9695" s="345" t="s">
        <v>7463</v>
      </c>
      <c r="B9695" s="332">
        <v>22.637180000000001</v>
      </c>
      <c r="C9695" t="s">
        <v>16367</v>
      </c>
    </row>
    <row r="9696" spans="1:3">
      <c r="A9696" s="345" t="s">
        <v>7464</v>
      </c>
      <c r="B9696" s="332">
        <v>18.792259999999999</v>
      </c>
      <c r="C9696" t="s">
        <v>16368</v>
      </c>
    </row>
    <row r="9697" spans="1:3">
      <c r="A9697" s="345" t="s">
        <v>7465</v>
      </c>
      <c r="B9697" s="332">
        <v>18.616630000000001</v>
      </c>
      <c r="C9697" t="s">
        <v>16332</v>
      </c>
    </row>
    <row r="9698" spans="1:3">
      <c r="A9698" s="345" t="s">
        <v>7466</v>
      </c>
      <c r="B9698" s="332">
        <v>19.359020000000001</v>
      </c>
      <c r="C9698" t="s">
        <v>16369</v>
      </c>
    </row>
    <row r="9699" spans="1:3">
      <c r="A9699" s="345" t="s">
        <v>5641</v>
      </c>
      <c r="B9699" s="332">
        <v>151.77741</v>
      </c>
      <c r="C9699" t="s">
        <v>16370</v>
      </c>
    </row>
    <row r="9700" spans="1:3">
      <c r="A9700" s="345" t="s">
        <v>5642</v>
      </c>
      <c r="B9700" s="332">
        <v>151.77741</v>
      </c>
      <c r="C9700" t="s">
        <v>16371</v>
      </c>
    </row>
    <row r="9701" spans="1:3">
      <c r="A9701" s="345" t="s">
        <v>7467</v>
      </c>
      <c r="B9701" s="332">
        <v>27.409870000000002</v>
      </c>
      <c r="C9701" t="s">
        <v>20872</v>
      </c>
    </row>
    <row r="9702" spans="1:3">
      <c r="A9702" s="345" t="s">
        <v>7468</v>
      </c>
      <c r="B9702" s="332">
        <v>27.409870000000002</v>
      </c>
      <c r="C9702" t="s">
        <v>20873</v>
      </c>
    </row>
    <row r="9703" spans="1:3">
      <c r="A9703" s="345" t="s">
        <v>7469</v>
      </c>
      <c r="B9703" s="332">
        <v>26.611519999999999</v>
      </c>
      <c r="C9703" t="s">
        <v>20874</v>
      </c>
    </row>
    <row r="9704" spans="1:3">
      <c r="A9704" s="345" t="s">
        <v>7470</v>
      </c>
      <c r="B9704" s="332">
        <v>27.409870000000002</v>
      </c>
      <c r="C9704" t="s">
        <v>16372</v>
      </c>
    </row>
    <row r="9705" spans="1:3">
      <c r="A9705" s="345" t="s">
        <v>7471</v>
      </c>
      <c r="B9705" s="332">
        <v>27.409870000000002</v>
      </c>
      <c r="C9705" t="s">
        <v>16373</v>
      </c>
    </row>
    <row r="9706" spans="1:3">
      <c r="A9706" s="345" t="s">
        <v>7472</v>
      </c>
      <c r="B9706" s="332">
        <v>27.409870000000002</v>
      </c>
      <c r="C9706" t="s">
        <v>16374</v>
      </c>
    </row>
    <row r="9707" spans="1:3">
      <c r="A9707" s="345" t="s">
        <v>7473</v>
      </c>
      <c r="B9707" s="332">
        <v>27.409870000000002</v>
      </c>
      <c r="C9707" t="s">
        <v>16375</v>
      </c>
    </row>
    <row r="9708" spans="1:3">
      <c r="A9708" s="345" t="s">
        <v>7474</v>
      </c>
      <c r="B9708" s="332">
        <v>27.409870000000002</v>
      </c>
      <c r="C9708" t="s">
        <v>16376</v>
      </c>
    </row>
    <row r="9709" spans="1:3">
      <c r="A9709" s="345" t="s">
        <v>7475</v>
      </c>
      <c r="B9709" s="332">
        <v>177.28178</v>
      </c>
      <c r="C9709" t="s">
        <v>16377</v>
      </c>
    </row>
    <row r="9710" spans="1:3">
      <c r="A9710" s="345" t="s">
        <v>7476</v>
      </c>
      <c r="B9710" s="332">
        <v>177.28178</v>
      </c>
      <c r="C9710" t="s">
        <v>16378</v>
      </c>
    </row>
    <row r="9711" spans="1:3">
      <c r="A9711" s="345" t="s">
        <v>7477</v>
      </c>
      <c r="B9711" s="332">
        <v>172.11823000000001</v>
      </c>
      <c r="C9711" t="s">
        <v>16379</v>
      </c>
    </row>
    <row r="9712" spans="1:3">
      <c r="A9712" s="345" t="s">
        <v>7478</v>
      </c>
      <c r="B9712" s="332">
        <v>177.28178</v>
      </c>
      <c r="C9712" t="s">
        <v>16380</v>
      </c>
    </row>
    <row r="9713" spans="1:3">
      <c r="A9713" s="345" t="s">
        <v>7479</v>
      </c>
      <c r="B9713" s="332">
        <v>177.28178</v>
      </c>
      <c r="C9713" t="s">
        <v>16381</v>
      </c>
    </row>
    <row r="9714" spans="1:3">
      <c r="A9714" s="345" t="s">
        <v>7480</v>
      </c>
      <c r="B9714" s="332">
        <v>177.28178</v>
      </c>
      <c r="C9714" t="s">
        <v>16382</v>
      </c>
    </row>
    <row r="9715" spans="1:3">
      <c r="A9715" s="345" t="s">
        <v>7481</v>
      </c>
      <c r="B9715" s="332">
        <v>177.28178</v>
      </c>
      <c r="C9715" t="s">
        <v>16383</v>
      </c>
    </row>
    <row r="9716" spans="1:3">
      <c r="A9716" s="345" t="s">
        <v>7482</v>
      </c>
      <c r="B9716" s="332">
        <v>177.28178</v>
      </c>
      <c r="C9716" t="s">
        <v>16384</v>
      </c>
    </row>
    <row r="9717" spans="1:3">
      <c r="A9717" s="345" t="s">
        <v>7483</v>
      </c>
      <c r="B9717" s="332">
        <v>38.546720000000001</v>
      </c>
      <c r="C9717" t="s">
        <v>20875</v>
      </c>
    </row>
    <row r="9718" spans="1:3">
      <c r="A9718" s="345" t="s">
        <v>7484</v>
      </c>
      <c r="B9718" s="332">
        <v>42.401389999999999</v>
      </c>
      <c r="C9718" t="s">
        <v>16385</v>
      </c>
    </row>
    <row r="9719" spans="1:3">
      <c r="A9719" s="345" t="s">
        <v>7485</v>
      </c>
      <c r="B9719" s="332">
        <v>59.104970000000002</v>
      </c>
      <c r="C9719" t="s">
        <v>20876</v>
      </c>
    </row>
    <row r="9720" spans="1:3">
      <c r="A9720" s="345" t="s">
        <v>7486</v>
      </c>
      <c r="B9720" s="332">
        <v>51.681159999999998</v>
      </c>
      <c r="C9720" t="s">
        <v>20877</v>
      </c>
    </row>
    <row r="9721" spans="1:3">
      <c r="A9721" s="345" t="s">
        <v>5643</v>
      </c>
      <c r="B9721" s="332">
        <v>8.6322100000000006</v>
      </c>
      <c r="C9721" t="s">
        <v>16386</v>
      </c>
    </row>
    <row r="9722" spans="1:3">
      <c r="A9722" s="345" t="s">
        <v>5644</v>
      </c>
      <c r="B9722" s="332">
        <v>13.08806</v>
      </c>
      <c r="C9722" t="s">
        <v>16387</v>
      </c>
    </row>
    <row r="9723" spans="1:3">
      <c r="A9723" s="345" t="s">
        <v>5645</v>
      </c>
      <c r="B9723" s="332">
        <v>68.564340000000001</v>
      </c>
      <c r="C9723" t="s">
        <v>16388</v>
      </c>
    </row>
    <row r="9724" spans="1:3">
      <c r="A9724" s="345" t="s">
        <v>20878</v>
      </c>
      <c r="B9724" s="332">
        <v>0</v>
      </c>
      <c r="C9724" t="s">
        <v>20879</v>
      </c>
    </row>
    <row r="9725" spans="1:3">
      <c r="A9725" s="345" t="s">
        <v>20880</v>
      </c>
      <c r="B9725" s="332">
        <v>0</v>
      </c>
      <c r="C9725" t="s">
        <v>20881</v>
      </c>
    </row>
    <row r="9726" spans="1:3">
      <c r="A9726" s="345" t="s">
        <v>20882</v>
      </c>
      <c r="B9726" s="332">
        <v>12.32868</v>
      </c>
      <c r="C9726" t="s">
        <v>20883</v>
      </c>
    </row>
    <row r="9727" spans="1:3">
      <c r="A9727" s="345" t="s">
        <v>20884</v>
      </c>
      <c r="B9727" s="332">
        <v>12.32868</v>
      </c>
      <c r="C9727" t="s">
        <v>20883</v>
      </c>
    </row>
    <row r="9728" spans="1:3">
      <c r="A9728" s="345" t="s">
        <v>20885</v>
      </c>
      <c r="B9728" s="332">
        <v>44.633929999999999</v>
      </c>
      <c r="C9728" t="s">
        <v>20886</v>
      </c>
    </row>
    <row r="9729" spans="1:3">
      <c r="A9729" s="345" t="s">
        <v>20887</v>
      </c>
      <c r="B9729" s="332">
        <v>501.92644999999999</v>
      </c>
      <c r="C9729" t="s">
        <v>20888</v>
      </c>
    </row>
    <row r="9730" spans="1:3">
      <c r="A9730" s="345" t="s">
        <v>20889</v>
      </c>
      <c r="B9730" s="332">
        <v>768.99004000000002</v>
      </c>
      <c r="C9730" t="s">
        <v>20890</v>
      </c>
    </row>
    <row r="9731" spans="1:3">
      <c r="A9731" s="345" t="s">
        <v>20891</v>
      </c>
      <c r="B9731" s="332">
        <v>768.99004000000002</v>
      </c>
      <c r="C9731" t="s">
        <v>20892</v>
      </c>
    </row>
    <row r="9732" spans="1:3">
      <c r="A9732" s="345" t="s">
        <v>20893</v>
      </c>
      <c r="B9732" s="332">
        <v>778.85158999999999</v>
      </c>
      <c r="C9732" t="s">
        <v>20894</v>
      </c>
    </row>
    <row r="9733" spans="1:3">
      <c r="A9733" s="345" t="s">
        <v>20895</v>
      </c>
      <c r="B9733" s="332">
        <v>778.85158999999999</v>
      </c>
      <c r="C9733" t="s">
        <v>20896</v>
      </c>
    </row>
    <row r="9734" spans="1:3">
      <c r="A9734" s="345" t="s">
        <v>20897</v>
      </c>
      <c r="B9734" s="332">
        <v>1081.3277599999999</v>
      </c>
      <c r="C9734" t="s">
        <v>20898</v>
      </c>
    </row>
    <row r="9735" spans="1:3">
      <c r="A9735" s="345" t="s">
        <v>20899</v>
      </c>
      <c r="B9735" s="332">
        <v>145.27359000000001</v>
      </c>
      <c r="C9735" t="s">
        <v>20900</v>
      </c>
    </row>
    <row r="9736" spans="1:3">
      <c r="A9736" s="345" t="s">
        <v>20901</v>
      </c>
      <c r="B9736" s="332">
        <v>59.570999999999998</v>
      </c>
      <c r="C9736" t="s">
        <v>20902</v>
      </c>
    </row>
    <row r="9737" spans="1:3">
      <c r="A9737" s="345" t="s">
        <v>20903</v>
      </c>
      <c r="B9737" s="332">
        <v>115.31829</v>
      </c>
      <c r="C9737" t="s">
        <v>20904</v>
      </c>
    </row>
    <row r="9738" spans="1:3">
      <c r="A9738" s="345" t="s">
        <v>20905</v>
      </c>
      <c r="B9738" s="332">
        <v>182.73841999999999</v>
      </c>
      <c r="C9738" t="s">
        <v>20906</v>
      </c>
    </row>
    <row r="9739" spans="1:3">
      <c r="A9739" s="345" t="s">
        <v>20907</v>
      </c>
      <c r="B9739" s="332">
        <v>38.03689</v>
      </c>
      <c r="C9739" t="s">
        <v>20908</v>
      </c>
    </row>
    <row r="9740" spans="1:3">
      <c r="A9740" s="345" t="s">
        <v>20909</v>
      </c>
      <c r="B9740" s="332">
        <v>30.119520000000001</v>
      </c>
      <c r="C9740" t="s">
        <v>20910</v>
      </c>
    </row>
    <row r="9741" spans="1:3">
      <c r="A9741" s="345" t="s">
        <v>20911</v>
      </c>
      <c r="B9741" s="332">
        <v>37.325139999999998</v>
      </c>
      <c r="C9741" t="s">
        <v>20912</v>
      </c>
    </row>
    <row r="9742" spans="1:3">
      <c r="A9742" s="345" t="s">
        <v>20913</v>
      </c>
      <c r="B9742" s="332">
        <v>181.28022999999999</v>
      </c>
      <c r="C9742" t="s">
        <v>20914</v>
      </c>
    </row>
    <row r="9743" spans="1:3">
      <c r="A9743" s="345" t="s">
        <v>20915</v>
      </c>
      <c r="B9743" s="332">
        <v>128.39196000000001</v>
      </c>
      <c r="C9743" t="s">
        <v>20916</v>
      </c>
    </row>
    <row r="9744" spans="1:3">
      <c r="A9744" s="345" t="s">
        <v>20917</v>
      </c>
      <c r="B9744" s="332">
        <v>53.973590000000002</v>
      </c>
      <c r="C9744" t="s">
        <v>20918</v>
      </c>
    </row>
    <row r="9745" spans="1:3">
      <c r="A9745" s="345" t="s">
        <v>20919</v>
      </c>
      <c r="B9745" s="332">
        <v>99.090350000000001</v>
      </c>
      <c r="C9745" t="s">
        <v>20920</v>
      </c>
    </row>
    <row r="9746" spans="1:3">
      <c r="A9746" s="345" t="s">
        <v>20921</v>
      </c>
      <c r="B9746" s="332">
        <v>39.880470000000003</v>
      </c>
      <c r="C9746" t="s">
        <v>20922</v>
      </c>
    </row>
    <row r="9747" spans="1:3">
      <c r="A9747" s="345" t="s">
        <v>20923</v>
      </c>
      <c r="B9747" s="332">
        <v>39.435079999999999</v>
      </c>
      <c r="C9747" t="s">
        <v>20922</v>
      </c>
    </row>
    <row r="9748" spans="1:3">
      <c r="A9748" s="345" t="s">
        <v>20924</v>
      </c>
      <c r="B9748" s="332">
        <v>275.30356</v>
      </c>
      <c r="C9748" t="s">
        <v>20925</v>
      </c>
    </row>
    <row r="9749" spans="1:3">
      <c r="A9749" s="345" t="s">
        <v>20926</v>
      </c>
      <c r="B9749" s="332">
        <v>138.29203000000001</v>
      </c>
      <c r="C9749" t="s">
        <v>20927</v>
      </c>
    </row>
    <row r="9750" spans="1:3">
      <c r="A9750" s="345" t="s">
        <v>5646</v>
      </c>
      <c r="B9750" s="332">
        <v>22.900759999999998</v>
      </c>
      <c r="C9750" t="s">
        <v>6559</v>
      </c>
    </row>
    <row r="9751" spans="1:3">
      <c r="A9751" s="345" t="s">
        <v>5647</v>
      </c>
      <c r="B9751" s="332">
        <v>28.372409999999999</v>
      </c>
      <c r="C9751" t="s">
        <v>6558</v>
      </c>
    </row>
    <row r="9752" spans="1:3">
      <c r="A9752" s="345" t="s">
        <v>5648</v>
      </c>
      <c r="B9752" s="332">
        <v>20.45354</v>
      </c>
      <c r="C9752" t="s">
        <v>6561</v>
      </c>
    </row>
    <row r="9753" spans="1:3">
      <c r="A9753" s="345" t="s">
        <v>20928</v>
      </c>
      <c r="B9753" s="332">
        <v>22.633579999999998</v>
      </c>
      <c r="C9753" t="s">
        <v>20929</v>
      </c>
    </row>
    <row r="9754" spans="1:3">
      <c r="A9754" s="345" t="s">
        <v>5649</v>
      </c>
      <c r="B9754" s="332">
        <v>41.625509999999998</v>
      </c>
      <c r="C9754" t="s">
        <v>6562</v>
      </c>
    </row>
    <row r="9755" spans="1:3">
      <c r="A9755" s="345" t="s">
        <v>5650</v>
      </c>
      <c r="B9755" s="332">
        <v>8.9655500000000004</v>
      </c>
      <c r="C9755" t="s">
        <v>6557</v>
      </c>
    </row>
    <row r="9756" spans="1:3">
      <c r="A9756" s="345" t="s">
        <v>5651</v>
      </c>
      <c r="B9756" s="332">
        <v>20.869810000000001</v>
      </c>
      <c r="C9756" t="s">
        <v>17032</v>
      </c>
    </row>
    <row r="9757" spans="1:3">
      <c r="A9757" s="345" t="s">
        <v>5652</v>
      </c>
      <c r="B9757" s="332">
        <v>83.477000000000004</v>
      </c>
      <c r="C9757" t="s">
        <v>6563</v>
      </c>
    </row>
    <row r="9758" spans="1:3">
      <c r="A9758" s="345" t="s">
        <v>20930</v>
      </c>
      <c r="B9758" s="332">
        <v>19.945460000000001</v>
      </c>
      <c r="C9758" t="s">
        <v>20931</v>
      </c>
    </row>
    <row r="9759" spans="1:3">
      <c r="A9759" s="345" t="s">
        <v>20932</v>
      </c>
      <c r="B9759" s="332">
        <v>38.433349999999997</v>
      </c>
      <c r="C9759" t="s">
        <v>20933</v>
      </c>
    </row>
    <row r="9760" spans="1:3">
      <c r="A9760" s="345" t="s">
        <v>20934</v>
      </c>
      <c r="B9760" s="332">
        <v>10.163500000000001</v>
      </c>
      <c r="C9760" t="s">
        <v>20935</v>
      </c>
    </row>
    <row r="9761" spans="1:3">
      <c r="A9761" s="345" t="s">
        <v>20936</v>
      </c>
      <c r="B9761" s="332">
        <v>27.34356</v>
      </c>
      <c r="C9761" t="s">
        <v>20937</v>
      </c>
    </row>
    <row r="9762" spans="1:3">
      <c r="A9762" s="345" t="s">
        <v>20938</v>
      </c>
      <c r="B9762" s="332">
        <v>36.458069999999999</v>
      </c>
      <c r="C9762" t="s">
        <v>20939</v>
      </c>
    </row>
    <row r="9763" spans="1:3">
      <c r="A9763" s="345" t="s">
        <v>20940</v>
      </c>
      <c r="B9763" s="332">
        <v>84.618160000000003</v>
      </c>
      <c r="C9763" t="s">
        <v>20941</v>
      </c>
    </row>
    <row r="9764" spans="1:3">
      <c r="A9764" s="345" t="s">
        <v>20942</v>
      </c>
      <c r="B9764" s="332">
        <v>76.995540000000005</v>
      </c>
      <c r="C9764" t="s">
        <v>20941</v>
      </c>
    </row>
    <row r="9765" spans="1:3">
      <c r="A9765" s="345" t="s">
        <v>20943</v>
      </c>
      <c r="B9765" s="332">
        <v>14.56925</v>
      </c>
      <c r="C9765" t="s">
        <v>20944</v>
      </c>
    </row>
    <row r="9766" spans="1:3">
      <c r="A9766" s="345" t="s">
        <v>20945</v>
      </c>
      <c r="B9766" s="332">
        <v>16.690519999999999</v>
      </c>
      <c r="C9766" t="s">
        <v>20946</v>
      </c>
    </row>
    <row r="9767" spans="1:3">
      <c r="A9767" s="345" t="s">
        <v>5653</v>
      </c>
      <c r="B9767" s="332">
        <v>18.464459999999999</v>
      </c>
      <c r="C9767" t="s">
        <v>6566</v>
      </c>
    </row>
    <row r="9768" spans="1:3">
      <c r="A9768" s="345" t="s">
        <v>5654</v>
      </c>
      <c r="B9768" s="332">
        <v>24.024609999999999</v>
      </c>
      <c r="C9768" t="s">
        <v>6565</v>
      </c>
    </row>
    <row r="9769" spans="1:3">
      <c r="A9769" s="345" t="s">
        <v>5655</v>
      </c>
      <c r="B9769" s="332">
        <v>13.19431</v>
      </c>
      <c r="C9769" t="s">
        <v>6568</v>
      </c>
    </row>
    <row r="9770" spans="1:3">
      <c r="A9770" s="345" t="s">
        <v>5656</v>
      </c>
      <c r="B9770" s="332">
        <v>28.200330000000001</v>
      </c>
      <c r="C9770" t="s">
        <v>6567</v>
      </c>
    </row>
    <row r="9771" spans="1:3">
      <c r="A9771" s="345" t="s">
        <v>20947</v>
      </c>
      <c r="B9771" s="332">
        <v>20.582329999999999</v>
      </c>
      <c r="C9771" t="s">
        <v>20948</v>
      </c>
    </row>
    <row r="9772" spans="1:3">
      <c r="A9772" s="345" t="s">
        <v>5657</v>
      </c>
      <c r="B9772" s="332">
        <v>29.952729999999999</v>
      </c>
      <c r="C9772" t="s">
        <v>6569</v>
      </c>
    </row>
    <row r="9773" spans="1:3">
      <c r="A9773" s="345" t="s">
        <v>5658</v>
      </c>
      <c r="B9773" s="332">
        <v>78.01773</v>
      </c>
      <c r="C9773" t="s">
        <v>6570</v>
      </c>
    </row>
    <row r="9774" spans="1:3">
      <c r="A9774" s="345" t="s">
        <v>5659</v>
      </c>
      <c r="B9774" s="332">
        <v>7.8761799999999997</v>
      </c>
      <c r="C9774" t="s">
        <v>6564</v>
      </c>
    </row>
    <row r="9775" spans="1:3">
      <c r="A9775" s="345" t="s">
        <v>20949</v>
      </c>
      <c r="B9775" s="332">
        <v>26.446729999999999</v>
      </c>
      <c r="C9775" t="s">
        <v>20950</v>
      </c>
    </row>
    <row r="9776" spans="1:3">
      <c r="A9776" s="345" t="s">
        <v>20951</v>
      </c>
      <c r="B9776" s="332">
        <v>39.291600000000003</v>
      </c>
      <c r="C9776" t="s">
        <v>20952</v>
      </c>
    </row>
    <row r="9777" spans="1:3">
      <c r="A9777" s="345" t="s">
        <v>5660</v>
      </c>
      <c r="B9777" s="332">
        <v>30.975560000000002</v>
      </c>
      <c r="C9777" t="s">
        <v>6552</v>
      </c>
    </row>
    <row r="9778" spans="1:3">
      <c r="A9778" s="345" t="s">
        <v>5661</v>
      </c>
      <c r="B9778" s="332">
        <v>83.477000000000004</v>
      </c>
      <c r="C9778" t="s">
        <v>6553</v>
      </c>
    </row>
    <row r="9779" spans="1:3">
      <c r="A9779" s="345" t="s">
        <v>5662</v>
      </c>
      <c r="B9779" s="332">
        <v>61.535319999999999</v>
      </c>
      <c r="C9779" t="s">
        <v>6554</v>
      </c>
    </row>
    <row r="9780" spans="1:3">
      <c r="A9780" s="345" t="s">
        <v>5663</v>
      </c>
      <c r="B9780" s="332">
        <v>41.896459999999998</v>
      </c>
      <c r="C9780" t="s">
        <v>6555</v>
      </c>
    </row>
    <row r="9781" spans="1:3">
      <c r="A9781" s="345" t="s">
        <v>5664</v>
      </c>
      <c r="B9781" s="332">
        <v>68.960549999999998</v>
      </c>
      <c r="C9781" t="s">
        <v>6556</v>
      </c>
    </row>
    <row r="9782" spans="1:3">
      <c r="A9782" s="345" t="s">
        <v>20953</v>
      </c>
      <c r="B9782" s="332">
        <v>377.42102</v>
      </c>
      <c r="C9782" t="s">
        <v>20954</v>
      </c>
    </row>
    <row r="9783" spans="1:3">
      <c r="A9783" s="345" t="s">
        <v>20955</v>
      </c>
      <c r="B9783" s="332">
        <v>404.67919999999998</v>
      </c>
      <c r="C9783" t="s">
        <v>20956</v>
      </c>
    </row>
    <row r="9784" spans="1:3">
      <c r="A9784" s="345" t="s">
        <v>20957</v>
      </c>
      <c r="B9784" s="332">
        <v>449.48048</v>
      </c>
      <c r="C9784" t="s">
        <v>20958</v>
      </c>
    </row>
    <row r="9785" spans="1:3">
      <c r="A9785" s="345" t="s">
        <v>20959</v>
      </c>
      <c r="B9785" s="332">
        <v>127.13496000000001</v>
      </c>
      <c r="C9785" t="s">
        <v>20960</v>
      </c>
    </row>
    <row r="9786" spans="1:3">
      <c r="A9786" s="345" t="s">
        <v>20961</v>
      </c>
      <c r="B9786" s="332">
        <v>136.71028000000001</v>
      </c>
      <c r="C9786" t="s">
        <v>20962</v>
      </c>
    </row>
    <row r="9787" spans="1:3">
      <c r="A9787" s="345" t="s">
        <v>20963</v>
      </c>
      <c r="B9787" s="332">
        <v>145.79635999999999</v>
      </c>
      <c r="C9787" t="s">
        <v>20964</v>
      </c>
    </row>
    <row r="9788" spans="1:3">
      <c r="A9788" s="345" t="s">
        <v>20965</v>
      </c>
      <c r="B9788" s="332">
        <v>159.7749</v>
      </c>
      <c r="C9788" t="s">
        <v>20966</v>
      </c>
    </row>
    <row r="9789" spans="1:3">
      <c r="A9789" s="345" t="s">
        <v>20967</v>
      </c>
      <c r="B9789" s="332">
        <v>170.18893</v>
      </c>
      <c r="C9789" t="s">
        <v>20968</v>
      </c>
    </row>
    <row r="9790" spans="1:3">
      <c r="A9790" s="345" t="s">
        <v>20969</v>
      </c>
      <c r="B9790" s="332">
        <v>330.26035999999999</v>
      </c>
      <c r="C9790" t="s">
        <v>20970</v>
      </c>
    </row>
    <row r="9791" spans="1:3">
      <c r="A9791" s="345" t="s">
        <v>20971</v>
      </c>
      <c r="B9791" s="332">
        <v>229.42475999999999</v>
      </c>
      <c r="C9791" t="s">
        <v>20972</v>
      </c>
    </row>
    <row r="9792" spans="1:3">
      <c r="A9792" s="345" t="s">
        <v>20973</v>
      </c>
      <c r="B9792" s="332">
        <v>232.81761</v>
      </c>
      <c r="C9792" t="s">
        <v>20974</v>
      </c>
    </row>
    <row r="9793" spans="1:3">
      <c r="A9793" s="345" t="s">
        <v>20975</v>
      </c>
      <c r="B9793" s="332">
        <v>238.99260000000001</v>
      </c>
      <c r="C9793" t="s">
        <v>20976</v>
      </c>
    </row>
    <row r="9794" spans="1:3">
      <c r="A9794" s="345" t="s">
        <v>20977</v>
      </c>
      <c r="B9794" s="332">
        <v>260.77471000000003</v>
      </c>
      <c r="C9794" t="s">
        <v>20978</v>
      </c>
    </row>
    <row r="9795" spans="1:3">
      <c r="A9795" s="345" t="s">
        <v>20979</v>
      </c>
      <c r="B9795" s="332">
        <v>277.12826999999999</v>
      </c>
      <c r="C9795" t="s">
        <v>20980</v>
      </c>
    </row>
    <row r="9796" spans="1:3">
      <c r="A9796" s="345" t="s">
        <v>20981</v>
      </c>
      <c r="B9796" s="332">
        <v>298.02825999999999</v>
      </c>
      <c r="C9796" t="s">
        <v>20982</v>
      </c>
    </row>
    <row r="9797" spans="1:3">
      <c r="A9797" s="345" t="s">
        <v>20983</v>
      </c>
      <c r="B9797" s="332">
        <v>324.16271</v>
      </c>
      <c r="C9797" t="s">
        <v>20984</v>
      </c>
    </row>
    <row r="9798" spans="1:3">
      <c r="A9798" s="345" t="s">
        <v>20985</v>
      </c>
      <c r="B9798" s="332">
        <v>286.76396999999997</v>
      </c>
      <c r="C9798" t="s">
        <v>20986</v>
      </c>
    </row>
    <row r="9799" spans="1:3">
      <c r="A9799" s="345" t="s">
        <v>20987</v>
      </c>
      <c r="B9799" s="332">
        <v>335.27568000000002</v>
      </c>
      <c r="C9799" t="s">
        <v>20988</v>
      </c>
    </row>
    <row r="9800" spans="1:3">
      <c r="A9800" s="345" t="s">
        <v>20989</v>
      </c>
      <c r="B9800" s="332">
        <v>568.84580000000005</v>
      </c>
      <c r="C9800" t="s">
        <v>20990</v>
      </c>
    </row>
    <row r="9801" spans="1:3">
      <c r="A9801" s="345" t="s">
        <v>20991</v>
      </c>
      <c r="B9801" s="332">
        <v>13.13278</v>
      </c>
      <c r="C9801" t="s">
        <v>20992</v>
      </c>
    </row>
    <row r="9802" spans="1:3">
      <c r="A9802" s="345" t="s">
        <v>20993</v>
      </c>
      <c r="B9802" s="332">
        <v>13.13278</v>
      </c>
      <c r="C9802" t="s">
        <v>20994</v>
      </c>
    </row>
    <row r="9803" spans="1:3">
      <c r="A9803" s="345" t="s">
        <v>20995</v>
      </c>
      <c r="B9803" s="332">
        <v>26.949580000000001</v>
      </c>
      <c r="C9803" t="s">
        <v>20996</v>
      </c>
    </row>
    <row r="9804" spans="1:3">
      <c r="A9804" s="345" t="s">
        <v>20997</v>
      </c>
      <c r="B9804" s="332">
        <v>26.949580000000001</v>
      </c>
      <c r="C9804" t="s">
        <v>20998</v>
      </c>
    </row>
    <row r="9805" spans="1:3">
      <c r="A9805" s="345" t="s">
        <v>20999</v>
      </c>
      <c r="B9805" s="332">
        <v>0</v>
      </c>
      <c r="C9805" t="s">
        <v>21000</v>
      </c>
    </row>
    <row r="9806" spans="1:3">
      <c r="A9806" s="345" t="s">
        <v>21001</v>
      </c>
      <c r="B9806" s="332">
        <v>26.949580000000001</v>
      </c>
      <c r="C9806" t="s">
        <v>21002</v>
      </c>
    </row>
    <row r="9807" spans="1:3">
      <c r="A9807" s="345" t="s">
        <v>21003</v>
      </c>
      <c r="B9807" s="332">
        <v>0</v>
      </c>
      <c r="C9807" t="s">
        <v>21004</v>
      </c>
    </row>
    <row r="9808" spans="1:3">
      <c r="A9808" s="345" t="s">
        <v>21005</v>
      </c>
      <c r="B9808" s="332">
        <v>77.770719999999997</v>
      </c>
      <c r="C9808" t="s">
        <v>21006</v>
      </c>
    </row>
    <row r="9809" spans="1:3">
      <c r="A9809" s="345" t="s">
        <v>21007</v>
      </c>
      <c r="B9809" s="332">
        <v>77.770719999999997</v>
      </c>
      <c r="C9809" t="s">
        <v>21008</v>
      </c>
    </row>
    <row r="9810" spans="1:3">
      <c r="A9810" s="345" t="s">
        <v>21009</v>
      </c>
      <c r="B9810" s="332">
        <v>0</v>
      </c>
      <c r="C9810" t="s">
        <v>21010</v>
      </c>
    </row>
    <row r="9811" spans="1:3">
      <c r="A9811" s="345" t="s">
        <v>21011</v>
      </c>
      <c r="B9811" s="332">
        <v>78.087019999999995</v>
      </c>
      <c r="C9811" t="s">
        <v>21012</v>
      </c>
    </row>
    <row r="9812" spans="1:3">
      <c r="A9812" s="345" t="s">
        <v>21013</v>
      </c>
      <c r="B9812" s="332">
        <v>69.787660000000002</v>
      </c>
      <c r="C9812" t="s">
        <v>21014</v>
      </c>
    </row>
    <row r="9813" spans="1:3">
      <c r="A9813" s="345" t="s">
        <v>21015</v>
      </c>
      <c r="B9813" s="332">
        <v>22.197089999999999</v>
      </c>
      <c r="C9813" t="s">
        <v>21016</v>
      </c>
    </row>
    <row r="9814" spans="1:3">
      <c r="A9814" s="345" t="s">
        <v>21017</v>
      </c>
      <c r="B9814" s="332">
        <v>46.063659999999999</v>
      </c>
      <c r="C9814" t="s">
        <v>21018</v>
      </c>
    </row>
    <row r="9815" spans="1:3">
      <c r="A9815" s="345" t="s">
        <v>21019</v>
      </c>
      <c r="B9815" s="332">
        <v>0</v>
      </c>
      <c r="C9815" t="s">
        <v>21020</v>
      </c>
    </row>
    <row r="9816" spans="1:3">
      <c r="A9816" s="345" t="s">
        <v>21021</v>
      </c>
      <c r="B9816" s="332">
        <v>56.80986</v>
      </c>
      <c r="C9816" t="s">
        <v>21022</v>
      </c>
    </row>
    <row r="9817" spans="1:3">
      <c r="A9817" s="345" t="s">
        <v>21023</v>
      </c>
      <c r="B9817" s="332">
        <v>0</v>
      </c>
      <c r="C9817" t="s">
        <v>21024</v>
      </c>
    </row>
    <row r="9818" spans="1:3">
      <c r="A9818" s="345" t="s">
        <v>21025</v>
      </c>
      <c r="B9818" s="332">
        <v>100.06131999999999</v>
      </c>
      <c r="C9818" t="s">
        <v>21026</v>
      </c>
    </row>
    <row r="9819" spans="1:3">
      <c r="A9819" s="345" t="s">
        <v>21027</v>
      </c>
      <c r="B9819" s="332">
        <v>0</v>
      </c>
      <c r="C9819" t="s">
        <v>21028</v>
      </c>
    </row>
    <row r="9820" spans="1:3">
      <c r="A9820" s="345" t="s">
        <v>21029</v>
      </c>
      <c r="B9820" s="332">
        <v>47.97184</v>
      </c>
      <c r="C9820" t="s">
        <v>21030</v>
      </c>
    </row>
    <row r="9821" spans="1:3">
      <c r="A9821" s="345" t="s">
        <v>21031</v>
      </c>
      <c r="B9821" s="332">
        <v>0</v>
      </c>
      <c r="C9821" t="s">
        <v>21032</v>
      </c>
    </row>
    <row r="9822" spans="1:3">
      <c r="A9822" s="345" t="s">
        <v>21033</v>
      </c>
      <c r="B9822" s="332">
        <v>10.876580000000001</v>
      </c>
      <c r="C9822" t="s">
        <v>21034</v>
      </c>
    </row>
    <row r="9823" spans="1:3">
      <c r="A9823" s="345" t="s">
        <v>21035</v>
      </c>
      <c r="B9823" s="332">
        <v>0</v>
      </c>
      <c r="C9823" t="s">
        <v>21036</v>
      </c>
    </row>
    <row r="9824" spans="1:3">
      <c r="A9824" s="345" t="s">
        <v>21037</v>
      </c>
      <c r="B9824" s="332">
        <v>16.014790000000001</v>
      </c>
      <c r="C9824" t="s">
        <v>21038</v>
      </c>
    </row>
    <row r="9825" spans="1:3">
      <c r="A9825" s="345" t="s">
        <v>21039</v>
      </c>
      <c r="B9825" s="332">
        <v>11.80556</v>
      </c>
      <c r="C9825" t="s">
        <v>21040</v>
      </c>
    </row>
    <row r="9826" spans="1:3">
      <c r="A9826" s="345" t="s">
        <v>21041</v>
      </c>
      <c r="B9826" s="332">
        <v>10.059710000000001</v>
      </c>
      <c r="C9826" t="s">
        <v>21042</v>
      </c>
    </row>
    <row r="9827" spans="1:3">
      <c r="A9827" s="345" t="s">
        <v>21043</v>
      </c>
      <c r="B9827" s="332">
        <v>25.001460000000002</v>
      </c>
      <c r="C9827" t="s">
        <v>21044</v>
      </c>
    </row>
    <row r="9828" spans="1:3">
      <c r="A9828" s="345" t="s">
        <v>21045</v>
      </c>
      <c r="B9828" s="332">
        <v>47.672780000000003</v>
      </c>
      <c r="C9828" t="s">
        <v>21042</v>
      </c>
    </row>
    <row r="9829" spans="1:3">
      <c r="A9829" s="345" t="s">
        <v>21046</v>
      </c>
      <c r="B9829" s="332">
        <v>23.836390000000002</v>
      </c>
      <c r="C9829" t="s">
        <v>21044</v>
      </c>
    </row>
    <row r="9830" spans="1:3">
      <c r="A9830" s="345" t="s">
        <v>21047</v>
      </c>
      <c r="B9830" s="332">
        <v>60.220579999999998</v>
      </c>
      <c r="C9830" t="s">
        <v>21048</v>
      </c>
    </row>
    <row r="9831" spans="1:3">
      <c r="A9831" s="345" t="s">
        <v>21049</v>
      </c>
      <c r="B9831" s="332">
        <v>27.367550000000001</v>
      </c>
      <c r="C9831" t="s">
        <v>21050</v>
      </c>
    </row>
    <row r="9832" spans="1:3">
      <c r="A9832" s="345" t="s">
        <v>21051</v>
      </c>
      <c r="B9832" s="332">
        <v>92.923730000000006</v>
      </c>
      <c r="C9832" t="s">
        <v>21052</v>
      </c>
    </row>
    <row r="9833" spans="1:3">
      <c r="A9833" s="345" t="s">
        <v>21053</v>
      </c>
      <c r="B9833" s="332">
        <v>22.931190000000001</v>
      </c>
      <c r="C9833" t="s">
        <v>21054</v>
      </c>
    </row>
    <row r="9834" spans="1:3">
      <c r="A9834" s="345" t="s">
        <v>21055</v>
      </c>
      <c r="B9834" s="332">
        <v>5.5154699999999997</v>
      </c>
      <c r="C9834" t="s">
        <v>21056</v>
      </c>
    </row>
    <row r="9835" spans="1:3">
      <c r="A9835" s="345" t="s">
        <v>21057</v>
      </c>
      <c r="B9835" s="332">
        <v>15.5952</v>
      </c>
      <c r="C9835" t="s">
        <v>21058</v>
      </c>
    </row>
    <row r="9836" spans="1:3">
      <c r="A9836" s="345" t="s">
        <v>21059</v>
      </c>
      <c r="B9836" s="332">
        <v>34.602559999999997</v>
      </c>
      <c r="C9836" t="s">
        <v>21060</v>
      </c>
    </row>
    <row r="9837" spans="1:3">
      <c r="A9837" s="345" t="s">
        <v>21061</v>
      </c>
      <c r="B9837" s="332">
        <v>26.023250000000001</v>
      </c>
      <c r="C9837" t="s">
        <v>21060</v>
      </c>
    </row>
    <row r="9838" spans="1:3">
      <c r="A9838" s="345" t="s">
        <v>21062</v>
      </c>
      <c r="B9838" s="332">
        <v>9.9200499999999998</v>
      </c>
      <c r="C9838" t="s">
        <v>21063</v>
      </c>
    </row>
    <row r="9839" spans="1:3">
      <c r="A9839" s="345" t="s">
        <v>21064</v>
      </c>
      <c r="B9839" s="332">
        <v>9.9200499999999998</v>
      </c>
      <c r="C9839" t="s">
        <v>21065</v>
      </c>
    </row>
    <row r="9840" spans="1:3">
      <c r="A9840" s="345" t="s">
        <v>21066</v>
      </c>
      <c r="B9840" s="332">
        <v>19.91778</v>
      </c>
      <c r="C9840" t="s">
        <v>21067</v>
      </c>
    </row>
    <row r="9841" spans="1:3">
      <c r="A9841" s="345" t="s">
        <v>21068</v>
      </c>
      <c r="B9841" s="332">
        <v>19.91778</v>
      </c>
      <c r="C9841" t="s">
        <v>21069</v>
      </c>
    </row>
    <row r="9842" spans="1:3">
      <c r="A9842" s="345" t="s">
        <v>21070</v>
      </c>
      <c r="B9842" s="332">
        <v>15.80105</v>
      </c>
      <c r="C9842" t="s">
        <v>21071</v>
      </c>
    </row>
    <row r="9843" spans="1:3">
      <c r="A9843" s="345" t="s">
        <v>21072</v>
      </c>
      <c r="B9843" s="332">
        <v>62.969259999999998</v>
      </c>
      <c r="C9843" t="s">
        <v>21073</v>
      </c>
    </row>
    <row r="9844" spans="1:3">
      <c r="A9844" s="345" t="s">
        <v>21074</v>
      </c>
      <c r="B9844" s="332">
        <v>84.193340000000006</v>
      </c>
      <c r="C9844" t="s">
        <v>21075</v>
      </c>
    </row>
    <row r="9845" spans="1:3">
      <c r="A9845" s="345" t="s">
        <v>21076</v>
      </c>
      <c r="B9845" s="332">
        <v>54.867939999999997</v>
      </c>
      <c r="C9845" t="s">
        <v>21077</v>
      </c>
    </row>
    <row r="9846" spans="1:3">
      <c r="A9846" s="345" t="s">
        <v>21078</v>
      </c>
      <c r="B9846" s="332">
        <v>98.420910000000006</v>
      </c>
      <c r="C9846" t="s">
        <v>21079</v>
      </c>
    </row>
    <row r="9847" spans="1:3">
      <c r="A9847" s="345" t="s">
        <v>5665</v>
      </c>
      <c r="B9847" s="332">
        <v>15.082179999999999</v>
      </c>
      <c r="C9847" t="s">
        <v>6507</v>
      </c>
    </row>
    <row r="9848" spans="1:3">
      <c r="A9848" s="345" t="s">
        <v>21080</v>
      </c>
      <c r="B9848" s="332">
        <v>27.409199999999998</v>
      </c>
      <c r="C9848" t="s">
        <v>21081</v>
      </c>
    </row>
    <row r="9849" spans="1:3">
      <c r="A9849" s="345" t="s">
        <v>5666</v>
      </c>
      <c r="B9849" s="332">
        <v>20.259029999999999</v>
      </c>
      <c r="C9849" t="s">
        <v>16389</v>
      </c>
    </row>
    <row r="9850" spans="1:3">
      <c r="A9850" s="345" t="s">
        <v>5667</v>
      </c>
      <c r="B9850" s="332">
        <v>15.082179999999999</v>
      </c>
      <c r="C9850" t="s">
        <v>6508</v>
      </c>
    </row>
    <row r="9851" spans="1:3">
      <c r="A9851" s="345" t="s">
        <v>21082</v>
      </c>
      <c r="B9851" s="332">
        <v>18.39311</v>
      </c>
      <c r="C9851" t="s">
        <v>21081</v>
      </c>
    </row>
    <row r="9852" spans="1:3">
      <c r="A9852" s="345" t="s">
        <v>21083</v>
      </c>
      <c r="B9852" s="332">
        <v>0</v>
      </c>
      <c r="C9852" t="s">
        <v>21084</v>
      </c>
    </row>
    <row r="9853" spans="1:3">
      <c r="A9853" s="345" t="s">
        <v>5668</v>
      </c>
      <c r="B9853" s="332">
        <v>0</v>
      </c>
      <c r="C9853" t="s">
        <v>21085</v>
      </c>
    </row>
    <row r="9854" spans="1:3">
      <c r="A9854" s="345" t="s">
        <v>5669</v>
      </c>
      <c r="B9854" s="332">
        <v>11.184990000000001</v>
      </c>
      <c r="C9854" t="s">
        <v>6509</v>
      </c>
    </row>
    <row r="9855" spans="1:3">
      <c r="A9855" s="345" t="s">
        <v>5670</v>
      </c>
      <c r="B9855" s="332">
        <v>29.673380000000002</v>
      </c>
      <c r="C9855" t="s">
        <v>16390</v>
      </c>
    </row>
    <row r="9856" spans="1:3">
      <c r="A9856" s="345" t="s">
        <v>5671</v>
      </c>
      <c r="B9856" s="332">
        <v>26.369800000000001</v>
      </c>
      <c r="C9856" t="s">
        <v>6511</v>
      </c>
    </row>
    <row r="9857" spans="1:3">
      <c r="A9857" s="345" t="s">
        <v>21086</v>
      </c>
      <c r="B9857" s="332">
        <v>30.12208</v>
      </c>
      <c r="C9857" t="s">
        <v>16390</v>
      </c>
    </row>
    <row r="9858" spans="1:3">
      <c r="A9858" s="345" t="s">
        <v>5672</v>
      </c>
      <c r="B9858" s="332">
        <v>20.28013</v>
      </c>
      <c r="C9858" t="s">
        <v>6512</v>
      </c>
    </row>
    <row r="9859" spans="1:3">
      <c r="A9859" s="345" t="s">
        <v>5673</v>
      </c>
      <c r="B9859" s="332">
        <v>33.097250000000003</v>
      </c>
      <c r="C9859" t="s">
        <v>16391</v>
      </c>
    </row>
    <row r="9860" spans="1:3">
      <c r="A9860" s="345" t="s">
        <v>5674</v>
      </c>
      <c r="B9860" s="332">
        <v>3.8386</v>
      </c>
      <c r="C9860" t="s">
        <v>16392</v>
      </c>
    </row>
    <row r="9861" spans="1:3">
      <c r="A9861" s="345" t="s">
        <v>5675</v>
      </c>
      <c r="B9861" s="332">
        <v>86.590720000000005</v>
      </c>
      <c r="C9861" t="s">
        <v>16393</v>
      </c>
    </row>
    <row r="9862" spans="1:3">
      <c r="A9862" s="345" t="s">
        <v>5676</v>
      </c>
      <c r="B9862" s="332">
        <v>5.2067300000000003</v>
      </c>
      <c r="C9862" t="s">
        <v>6510</v>
      </c>
    </row>
    <row r="9863" spans="1:3">
      <c r="A9863" s="345" t="s">
        <v>21087</v>
      </c>
      <c r="B9863" s="332">
        <v>22.124970000000001</v>
      </c>
      <c r="C9863" t="s">
        <v>21088</v>
      </c>
    </row>
    <row r="9864" spans="1:3">
      <c r="A9864" s="345" t="s">
        <v>5677</v>
      </c>
      <c r="B9864" s="332">
        <v>23.363859999999999</v>
      </c>
      <c r="C9864" t="s">
        <v>6515</v>
      </c>
    </row>
    <row r="9865" spans="1:3">
      <c r="A9865" s="345" t="s">
        <v>5678</v>
      </c>
      <c r="B9865" s="332">
        <v>12.87504</v>
      </c>
      <c r="C9865" t="s">
        <v>6513</v>
      </c>
    </row>
    <row r="9866" spans="1:3">
      <c r="A9866" s="345" t="s">
        <v>21089</v>
      </c>
      <c r="B9866" s="332">
        <v>17.96246</v>
      </c>
      <c r="C9866" t="s">
        <v>21090</v>
      </c>
    </row>
    <row r="9867" spans="1:3">
      <c r="A9867" s="345" t="s">
        <v>5679</v>
      </c>
      <c r="B9867" s="332">
        <v>18.306619999999999</v>
      </c>
      <c r="C9867" t="s">
        <v>6514</v>
      </c>
    </row>
    <row r="9868" spans="1:3">
      <c r="A9868" s="345" t="s">
        <v>5680</v>
      </c>
      <c r="B9868" s="332">
        <v>65.984650000000002</v>
      </c>
      <c r="C9868" t="s">
        <v>16394</v>
      </c>
    </row>
    <row r="9869" spans="1:3">
      <c r="A9869" s="345" t="s">
        <v>5681</v>
      </c>
      <c r="B9869" s="332">
        <v>124.77942</v>
      </c>
      <c r="C9869" t="s">
        <v>16395</v>
      </c>
    </row>
    <row r="9870" spans="1:3">
      <c r="A9870" s="345" t="s">
        <v>5682</v>
      </c>
      <c r="B9870" s="332">
        <v>56.227730000000001</v>
      </c>
      <c r="C9870" t="s">
        <v>16396</v>
      </c>
    </row>
    <row r="9871" spans="1:3">
      <c r="A9871" s="345" t="s">
        <v>5683</v>
      </c>
      <c r="B9871" s="332">
        <v>20.504190000000001</v>
      </c>
      <c r="C9871" t="s">
        <v>6516</v>
      </c>
    </row>
    <row r="9872" spans="1:3">
      <c r="A9872" s="345" t="s">
        <v>21091</v>
      </c>
      <c r="B9872" s="332">
        <v>28.256129999999999</v>
      </c>
      <c r="C9872" t="s">
        <v>21092</v>
      </c>
    </row>
    <row r="9873" spans="1:3">
      <c r="A9873" s="345" t="s">
        <v>5684</v>
      </c>
      <c r="B9873" s="332">
        <v>21.827310000000001</v>
      </c>
      <c r="C9873" t="s">
        <v>16397</v>
      </c>
    </row>
    <row r="9874" spans="1:3">
      <c r="A9874" s="345" t="s">
        <v>5685</v>
      </c>
      <c r="B9874" s="332">
        <v>41.276150000000001</v>
      </c>
      <c r="C9874" t="s">
        <v>16398</v>
      </c>
    </row>
    <row r="9875" spans="1:3">
      <c r="A9875" s="345" t="s">
        <v>5686</v>
      </c>
      <c r="B9875" s="332">
        <v>12.97162</v>
      </c>
      <c r="C9875" t="s">
        <v>16399</v>
      </c>
    </row>
    <row r="9876" spans="1:3">
      <c r="A9876" s="345" t="s">
        <v>21093</v>
      </c>
      <c r="B9876" s="332">
        <v>16.527159999999999</v>
      </c>
      <c r="C9876" t="s">
        <v>21094</v>
      </c>
    </row>
    <row r="9877" spans="1:3">
      <c r="A9877" s="345" t="s">
        <v>5687</v>
      </c>
      <c r="B9877" s="332">
        <v>15.89249</v>
      </c>
      <c r="C9877" t="s">
        <v>6517</v>
      </c>
    </row>
    <row r="9878" spans="1:3">
      <c r="A9878" s="345" t="s">
        <v>5688</v>
      </c>
      <c r="B9878" s="332">
        <v>179.98896999999999</v>
      </c>
      <c r="C9878" t="s">
        <v>21095</v>
      </c>
    </row>
    <row r="9879" spans="1:3">
      <c r="A9879" s="345" t="s">
        <v>5689</v>
      </c>
      <c r="B9879" s="332">
        <v>171.82193000000001</v>
      </c>
      <c r="C9879" t="s">
        <v>16400</v>
      </c>
    </row>
    <row r="9880" spans="1:3">
      <c r="A9880" s="345" t="s">
        <v>5690</v>
      </c>
      <c r="B9880" s="332">
        <v>192.44055</v>
      </c>
      <c r="C9880" t="s">
        <v>21096</v>
      </c>
    </row>
    <row r="9881" spans="1:3">
      <c r="A9881" s="345" t="s">
        <v>5691</v>
      </c>
      <c r="B9881" s="332">
        <v>141.04166000000001</v>
      </c>
      <c r="C9881" t="s">
        <v>16401</v>
      </c>
    </row>
    <row r="9882" spans="1:3">
      <c r="A9882" s="345" t="s">
        <v>5692</v>
      </c>
      <c r="B9882" s="332">
        <v>160.24656999999999</v>
      </c>
      <c r="C9882" t="s">
        <v>21097</v>
      </c>
    </row>
    <row r="9883" spans="1:3">
      <c r="A9883" s="345" t="s">
        <v>5693</v>
      </c>
      <c r="B9883" s="332">
        <v>212.55278000000001</v>
      </c>
      <c r="C9883" t="s">
        <v>16402</v>
      </c>
    </row>
    <row r="9884" spans="1:3">
      <c r="A9884" s="345" t="s">
        <v>5694</v>
      </c>
      <c r="B9884" s="332">
        <v>160.24656999999999</v>
      </c>
      <c r="C9884" t="s">
        <v>21098</v>
      </c>
    </row>
    <row r="9885" spans="1:3">
      <c r="A9885" s="345" t="s">
        <v>5695</v>
      </c>
      <c r="B9885" s="332">
        <v>188.62787</v>
      </c>
      <c r="C9885" t="s">
        <v>16403</v>
      </c>
    </row>
    <row r="9886" spans="1:3">
      <c r="A9886" s="345" t="s">
        <v>5696</v>
      </c>
      <c r="B9886" s="332">
        <v>179.05654000000001</v>
      </c>
      <c r="C9886" t="s">
        <v>21099</v>
      </c>
    </row>
    <row r="9887" spans="1:3">
      <c r="A9887" s="345" t="s">
        <v>5697</v>
      </c>
      <c r="B9887" s="332">
        <v>220.80023</v>
      </c>
      <c r="C9887" t="s">
        <v>21100</v>
      </c>
    </row>
    <row r="9888" spans="1:3">
      <c r="A9888" s="345" t="s">
        <v>5698</v>
      </c>
      <c r="B9888" s="332">
        <v>139.38235</v>
      </c>
      <c r="C9888" t="s">
        <v>16404</v>
      </c>
    </row>
    <row r="9889" spans="1:3">
      <c r="A9889" s="345" t="s">
        <v>5699</v>
      </c>
      <c r="B9889" s="332">
        <v>177.24789000000001</v>
      </c>
      <c r="C9889" t="s">
        <v>16405</v>
      </c>
    </row>
    <row r="9890" spans="1:3">
      <c r="A9890" s="345" t="s">
        <v>5700</v>
      </c>
      <c r="B9890" s="332">
        <v>196.70898</v>
      </c>
      <c r="C9890" t="s">
        <v>21101</v>
      </c>
    </row>
    <row r="9891" spans="1:3">
      <c r="A9891" s="345" t="s">
        <v>5701</v>
      </c>
      <c r="B9891" s="332">
        <v>177.24789000000001</v>
      </c>
      <c r="C9891" t="s">
        <v>16406</v>
      </c>
    </row>
    <row r="9892" spans="1:3">
      <c r="A9892" s="345" t="s">
        <v>21102</v>
      </c>
      <c r="B9892" s="332">
        <v>82.103700000000003</v>
      </c>
      <c r="C9892" t="s">
        <v>21103</v>
      </c>
    </row>
    <row r="9893" spans="1:3">
      <c r="A9893" s="345" t="s">
        <v>21104</v>
      </c>
      <c r="B9893" s="332">
        <v>355.21703000000002</v>
      </c>
      <c r="C9893" t="s">
        <v>21105</v>
      </c>
    </row>
    <row r="9894" spans="1:3">
      <c r="A9894" s="345" t="s">
        <v>5702</v>
      </c>
      <c r="B9894" s="332">
        <v>307.99887999999999</v>
      </c>
      <c r="C9894" t="s">
        <v>16407</v>
      </c>
    </row>
    <row r="9895" spans="1:3">
      <c r="A9895" s="345" t="s">
        <v>5703</v>
      </c>
      <c r="B9895" s="332">
        <v>272.89668999999998</v>
      </c>
      <c r="C9895" t="s">
        <v>21106</v>
      </c>
    </row>
    <row r="9896" spans="1:3">
      <c r="A9896" s="345" t="s">
        <v>5704</v>
      </c>
      <c r="B9896" s="332">
        <v>280.86912000000001</v>
      </c>
      <c r="C9896" t="s">
        <v>21107</v>
      </c>
    </row>
    <row r="9897" spans="1:3">
      <c r="A9897" s="345" t="s">
        <v>5705</v>
      </c>
      <c r="B9897" s="332">
        <v>184.76567</v>
      </c>
      <c r="C9897" t="s">
        <v>16408</v>
      </c>
    </row>
    <row r="9898" spans="1:3">
      <c r="A9898" s="345" t="s">
        <v>5706</v>
      </c>
      <c r="B9898" s="332">
        <v>177.54933</v>
      </c>
      <c r="C9898" t="s">
        <v>21108</v>
      </c>
    </row>
    <row r="9899" spans="1:3">
      <c r="A9899" s="345" t="s">
        <v>5707</v>
      </c>
      <c r="B9899" s="332">
        <v>201.48381000000001</v>
      </c>
      <c r="C9899" t="s">
        <v>21109</v>
      </c>
    </row>
    <row r="9900" spans="1:3">
      <c r="A9900" s="345" t="s">
        <v>5708</v>
      </c>
      <c r="B9900" s="332">
        <v>150.91829999999999</v>
      </c>
      <c r="C9900" t="s">
        <v>21110</v>
      </c>
    </row>
    <row r="9901" spans="1:3">
      <c r="A9901" s="345" t="s">
        <v>5709</v>
      </c>
      <c r="B9901" s="332">
        <v>169.28982999999999</v>
      </c>
      <c r="C9901" t="s">
        <v>21111</v>
      </c>
    </row>
    <row r="9902" spans="1:3">
      <c r="A9902" s="345" t="s">
        <v>5710</v>
      </c>
      <c r="B9902" s="332">
        <v>279.90696000000003</v>
      </c>
      <c r="C9902" t="s">
        <v>16409</v>
      </c>
    </row>
    <row r="9903" spans="1:3">
      <c r="A9903" s="345" t="s">
        <v>5711</v>
      </c>
      <c r="B9903" s="332">
        <v>166.18055000000001</v>
      </c>
      <c r="C9903" t="s">
        <v>21112</v>
      </c>
    </row>
    <row r="9904" spans="1:3">
      <c r="A9904" s="345" t="s">
        <v>5712</v>
      </c>
      <c r="B9904" s="332">
        <v>192.99486999999999</v>
      </c>
      <c r="C9904" t="s">
        <v>16410</v>
      </c>
    </row>
    <row r="9905" spans="1:3">
      <c r="A9905" s="345" t="s">
        <v>5713</v>
      </c>
      <c r="B9905" s="332">
        <v>188.09979999999999</v>
      </c>
      <c r="C9905" t="s">
        <v>21113</v>
      </c>
    </row>
    <row r="9906" spans="1:3">
      <c r="A9906" s="345" t="s">
        <v>5714</v>
      </c>
      <c r="B9906" s="332">
        <v>229.84349</v>
      </c>
      <c r="C9906" t="s">
        <v>21114</v>
      </c>
    </row>
    <row r="9907" spans="1:3">
      <c r="A9907" s="345" t="s">
        <v>5715</v>
      </c>
      <c r="B9907" s="332">
        <v>149.13574</v>
      </c>
      <c r="C9907" t="s">
        <v>16411</v>
      </c>
    </row>
    <row r="9908" spans="1:3">
      <c r="A9908" s="345" t="s">
        <v>5716</v>
      </c>
      <c r="B9908" s="332">
        <v>186.29114000000001</v>
      </c>
      <c r="C9908" t="s">
        <v>16412</v>
      </c>
    </row>
    <row r="9909" spans="1:3">
      <c r="A9909" s="345" t="s">
        <v>5717</v>
      </c>
      <c r="B9909" s="332">
        <v>276.72374000000002</v>
      </c>
      <c r="C9909" t="s">
        <v>16413</v>
      </c>
    </row>
    <row r="9910" spans="1:3">
      <c r="A9910" s="345" t="s">
        <v>5718</v>
      </c>
      <c r="B9910" s="332">
        <v>186.29114000000001</v>
      </c>
      <c r="C9910" t="s">
        <v>16414</v>
      </c>
    </row>
    <row r="9911" spans="1:3">
      <c r="A9911" s="345" t="s">
        <v>21115</v>
      </c>
      <c r="B9911" s="332">
        <v>0</v>
      </c>
      <c r="C9911" t="s">
        <v>21116</v>
      </c>
    </row>
    <row r="9912" spans="1:3">
      <c r="A9912" s="345" t="s">
        <v>5719</v>
      </c>
      <c r="B9912" s="332">
        <v>207.17285999999999</v>
      </c>
      <c r="C9912" t="s">
        <v>16415</v>
      </c>
    </row>
    <row r="9913" spans="1:3">
      <c r="A9913" s="345" t="s">
        <v>5720</v>
      </c>
      <c r="B9913" s="332">
        <v>227.89014</v>
      </c>
      <c r="C9913" t="s">
        <v>21117</v>
      </c>
    </row>
    <row r="9914" spans="1:3">
      <c r="A9914" s="345" t="s">
        <v>5721</v>
      </c>
      <c r="B9914" s="332">
        <v>227.89014</v>
      </c>
      <c r="C9914" t="s">
        <v>21118</v>
      </c>
    </row>
    <row r="9915" spans="1:3">
      <c r="A9915" s="345" t="s">
        <v>5722</v>
      </c>
      <c r="B9915" s="332">
        <v>227.89014</v>
      </c>
      <c r="C9915" t="s">
        <v>21119</v>
      </c>
    </row>
    <row r="9916" spans="1:3">
      <c r="A9916" s="345" t="s">
        <v>5723</v>
      </c>
      <c r="B9916" s="332">
        <v>307.99887999999999</v>
      </c>
      <c r="C9916" t="s">
        <v>16416</v>
      </c>
    </row>
    <row r="9917" spans="1:3">
      <c r="A9917" s="345" t="s">
        <v>5724</v>
      </c>
      <c r="B9917" s="332">
        <v>289.38431000000003</v>
      </c>
      <c r="C9917" t="s">
        <v>21120</v>
      </c>
    </row>
    <row r="9918" spans="1:3">
      <c r="A9918" s="345" t="s">
        <v>5725</v>
      </c>
      <c r="B9918" s="332">
        <v>307.99887999999999</v>
      </c>
      <c r="C9918" t="s">
        <v>16417</v>
      </c>
    </row>
    <row r="9919" spans="1:3">
      <c r="A9919" s="345" t="s">
        <v>5726</v>
      </c>
      <c r="B9919" s="332">
        <v>271.82585</v>
      </c>
      <c r="C9919" t="s">
        <v>21121</v>
      </c>
    </row>
    <row r="9920" spans="1:3">
      <c r="A9920" s="345" t="s">
        <v>5727</v>
      </c>
      <c r="B9920" s="332">
        <v>253.21126000000001</v>
      </c>
      <c r="C9920" t="s">
        <v>16418</v>
      </c>
    </row>
    <row r="9921" spans="1:3">
      <c r="A9921" s="345" t="s">
        <v>5728</v>
      </c>
      <c r="B9921" s="332">
        <v>280.86912000000001</v>
      </c>
      <c r="C9921" t="s">
        <v>21122</v>
      </c>
    </row>
    <row r="9922" spans="1:3">
      <c r="A9922" s="345" t="s">
        <v>5729</v>
      </c>
      <c r="B9922" s="332">
        <v>181.79763</v>
      </c>
      <c r="C9922" t="s">
        <v>16419</v>
      </c>
    </row>
    <row r="9923" spans="1:3">
      <c r="A9923" s="345" t="s">
        <v>5730</v>
      </c>
      <c r="B9923" s="332">
        <v>171.82193000000001</v>
      </c>
      <c r="C9923" t="s">
        <v>16420</v>
      </c>
    </row>
    <row r="9924" spans="1:3">
      <c r="A9924" s="345" t="s">
        <v>5731</v>
      </c>
      <c r="B9924" s="332">
        <v>192.44055</v>
      </c>
      <c r="C9924" t="s">
        <v>16421</v>
      </c>
    </row>
    <row r="9925" spans="1:3">
      <c r="A9925" s="345" t="s">
        <v>5732</v>
      </c>
      <c r="B9925" s="332">
        <v>141.04166000000001</v>
      </c>
      <c r="C9925" t="s">
        <v>21123</v>
      </c>
    </row>
    <row r="9926" spans="1:3">
      <c r="A9926" s="345" t="s">
        <v>5733</v>
      </c>
      <c r="B9926" s="332">
        <v>160.24656999999999</v>
      </c>
      <c r="C9926" t="s">
        <v>16422</v>
      </c>
    </row>
    <row r="9927" spans="1:3">
      <c r="A9927" s="345" t="s">
        <v>5734</v>
      </c>
      <c r="B9927" s="332">
        <v>270.86369999999999</v>
      </c>
      <c r="C9927" t="s">
        <v>21124</v>
      </c>
    </row>
    <row r="9928" spans="1:3">
      <c r="A9928" s="345" t="s">
        <v>5735</v>
      </c>
      <c r="B9928" s="332">
        <v>157.30643000000001</v>
      </c>
      <c r="C9928" t="s">
        <v>21125</v>
      </c>
    </row>
    <row r="9929" spans="1:3">
      <c r="A9929" s="345" t="s">
        <v>5736</v>
      </c>
      <c r="B9929" s="332">
        <v>190.43651</v>
      </c>
      <c r="C9929" t="s">
        <v>21126</v>
      </c>
    </row>
    <row r="9930" spans="1:3">
      <c r="A9930" s="345" t="s">
        <v>5737</v>
      </c>
      <c r="B9930" s="332">
        <v>179.05654000000001</v>
      </c>
      <c r="C9930" t="s">
        <v>21127</v>
      </c>
    </row>
    <row r="9931" spans="1:3">
      <c r="A9931" s="345" t="s">
        <v>5738</v>
      </c>
      <c r="B9931" s="332">
        <v>220.80023</v>
      </c>
      <c r="C9931" t="s">
        <v>21128</v>
      </c>
    </row>
    <row r="9932" spans="1:3">
      <c r="A9932" s="345" t="s">
        <v>5739</v>
      </c>
      <c r="B9932" s="332">
        <v>139.38235</v>
      </c>
      <c r="C9932" t="s">
        <v>21129</v>
      </c>
    </row>
    <row r="9933" spans="1:3">
      <c r="A9933" s="345" t="s">
        <v>5740</v>
      </c>
      <c r="B9933" s="332">
        <v>177.24789000000001</v>
      </c>
      <c r="C9933" t="s">
        <v>16423</v>
      </c>
    </row>
    <row r="9934" spans="1:3">
      <c r="A9934" s="345" t="s">
        <v>5741</v>
      </c>
      <c r="B9934" s="332">
        <v>267.68047000000001</v>
      </c>
      <c r="C9934" t="s">
        <v>16424</v>
      </c>
    </row>
    <row r="9935" spans="1:3">
      <c r="A9935" s="345" t="s">
        <v>5742</v>
      </c>
      <c r="B9935" s="332">
        <v>177.24789000000001</v>
      </c>
      <c r="C9935" t="s">
        <v>16425</v>
      </c>
    </row>
    <row r="9936" spans="1:3">
      <c r="A9936" s="345" t="s">
        <v>21130</v>
      </c>
      <c r="B9936" s="332">
        <v>348.91379999999998</v>
      </c>
      <c r="C9936" t="s">
        <v>21131</v>
      </c>
    </row>
    <row r="9937" spans="1:3">
      <c r="A9937" s="345" t="s">
        <v>5743</v>
      </c>
      <c r="B9937" s="332">
        <v>222.46418</v>
      </c>
      <c r="C9937" t="s">
        <v>21132</v>
      </c>
    </row>
    <row r="9938" spans="1:3">
      <c r="A9938" s="345" t="s">
        <v>5744</v>
      </c>
      <c r="B9938" s="332">
        <v>222.46418</v>
      </c>
      <c r="C9938" t="s">
        <v>21133</v>
      </c>
    </row>
    <row r="9939" spans="1:3">
      <c r="A9939" s="345" t="s">
        <v>5745</v>
      </c>
      <c r="B9939" s="332">
        <v>317.04214999999999</v>
      </c>
      <c r="C9939" t="s">
        <v>16426</v>
      </c>
    </row>
    <row r="9940" spans="1:3">
      <c r="A9940" s="345" t="s">
        <v>5746</v>
      </c>
      <c r="B9940" s="332">
        <v>280.86912000000001</v>
      </c>
      <c r="C9940" t="s">
        <v>21134</v>
      </c>
    </row>
    <row r="9941" spans="1:3">
      <c r="A9941" s="345" t="s">
        <v>5747</v>
      </c>
      <c r="B9941" s="332">
        <v>253.21126000000001</v>
      </c>
      <c r="C9941" t="s">
        <v>21135</v>
      </c>
    </row>
    <row r="9942" spans="1:3">
      <c r="A9942" s="345" t="s">
        <v>5748</v>
      </c>
      <c r="B9942" s="332">
        <v>309.27947</v>
      </c>
      <c r="C9942" t="s">
        <v>16427</v>
      </c>
    </row>
    <row r="9943" spans="1:3">
      <c r="A9943" s="345" t="s">
        <v>5749</v>
      </c>
      <c r="B9943" s="332">
        <v>267.68047000000001</v>
      </c>
      <c r="C9943" t="s">
        <v>21136</v>
      </c>
    </row>
    <row r="9944" spans="1:3">
      <c r="A9944" s="345" t="s">
        <v>5750</v>
      </c>
      <c r="B9944" s="332">
        <v>309.27947</v>
      </c>
      <c r="C9944" t="s">
        <v>16428</v>
      </c>
    </row>
    <row r="9945" spans="1:3">
      <c r="A9945" s="345" t="s">
        <v>5751</v>
      </c>
      <c r="B9945" s="332">
        <v>267.68047000000001</v>
      </c>
      <c r="C9945" t="s">
        <v>21137</v>
      </c>
    </row>
    <row r="9946" spans="1:3">
      <c r="A9946" s="345" t="s">
        <v>5752</v>
      </c>
      <c r="B9946" s="332">
        <v>380.34496000000001</v>
      </c>
      <c r="C9946" t="s">
        <v>16429</v>
      </c>
    </row>
    <row r="9947" spans="1:3">
      <c r="A9947" s="345" t="s">
        <v>5753</v>
      </c>
      <c r="B9947" s="332">
        <v>380.34496000000001</v>
      </c>
      <c r="C9947" t="s">
        <v>16430</v>
      </c>
    </row>
    <row r="9948" spans="1:3">
      <c r="A9948" s="345" t="s">
        <v>5754</v>
      </c>
      <c r="B9948" s="332">
        <v>344.17192999999997</v>
      </c>
      <c r="C9948" t="s">
        <v>21138</v>
      </c>
    </row>
    <row r="9949" spans="1:3">
      <c r="A9949" s="345" t="s">
        <v>5755</v>
      </c>
      <c r="B9949" s="332">
        <v>321.94002999999998</v>
      </c>
      <c r="C9949" t="s">
        <v>21139</v>
      </c>
    </row>
    <row r="9950" spans="1:3">
      <c r="A9950" s="345" t="s">
        <v>5756</v>
      </c>
      <c r="B9950" s="332">
        <v>353.21519000000001</v>
      </c>
      <c r="C9950" t="s">
        <v>16431</v>
      </c>
    </row>
    <row r="9951" spans="1:3">
      <c r="A9951" s="345" t="s">
        <v>5757</v>
      </c>
      <c r="B9951" s="332">
        <v>201.69280000000001</v>
      </c>
      <c r="C9951" t="s">
        <v>16432</v>
      </c>
    </row>
    <row r="9952" spans="1:3">
      <c r="A9952" s="345" t="s">
        <v>5758</v>
      </c>
      <c r="B9952" s="332">
        <v>188.19834</v>
      </c>
      <c r="C9952" t="s">
        <v>21140</v>
      </c>
    </row>
    <row r="9953" spans="1:3">
      <c r="A9953" s="345" t="s">
        <v>5759</v>
      </c>
      <c r="B9953" s="332">
        <v>222.24713</v>
      </c>
      <c r="C9953" t="s">
        <v>16433</v>
      </c>
    </row>
    <row r="9954" spans="1:3">
      <c r="A9954" s="345" t="s">
        <v>5760</v>
      </c>
      <c r="B9954" s="332">
        <v>175.43923000000001</v>
      </c>
      <c r="C9954" t="s">
        <v>16434</v>
      </c>
    </row>
    <row r="9955" spans="1:3">
      <c r="A9955" s="345" t="s">
        <v>5761</v>
      </c>
      <c r="B9955" s="332">
        <v>181.95039</v>
      </c>
      <c r="C9955" t="s">
        <v>16435</v>
      </c>
    </row>
    <row r="9956" spans="1:3">
      <c r="A9956" s="345" t="s">
        <v>5762</v>
      </c>
      <c r="B9956" s="332">
        <v>173.63058000000001</v>
      </c>
      <c r="C9956" t="s">
        <v>16436</v>
      </c>
    </row>
    <row r="9957" spans="1:3">
      <c r="A9957" s="345" t="s">
        <v>5763</v>
      </c>
      <c r="B9957" s="332">
        <v>292.09728000000001</v>
      </c>
      <c r="C9957" t="s">
        <v>16437</v>
      </c>
    </row>
    <row r="9958" spans="1:3">
      <c r="A9958" s="345" t="s">
        <v>5764</v>
      </c>
      <c r="B9958" s="332">
        <v>425.56126999999998</v>
      </c>
      <c r="C9958" t="s">
        <v>16438</v>
      </c>
    </row>
    <row r="9959" spans="1:3">
      <c r="A9959" s="345" t="s">
        <v>5765</v>
      </c>
      <c r="B9959" s="332">
        <v>30.99849</v>
      </c>
      <c r="C9959" t="s">
        <v>16439</v>
      </c>
    </row>
    <row r="9960" spans="1:3">
      <c r="A9960" s="345" t="s">
        <v>5766</v>
      </c>
      <c r="B9960" s="332">
        <v>164.58732000000001</v>
      </c>
      <c r="C9960" t="s">
        <v>16440</v>
      </c>
    </row>
    <row r="9961" spans="1:3">
      <c r="A9961" s="345" t="s">
        <v>5767</v>
      </c>
      <c r="B9961" s="332">
        <v>170.44736</v>
      </c>
      <c r="C9961" t="s">
        <v>21141</v>
      </c>
    </row>
    <row r="9962" spans="1:3">
      <c r="A9962" s="345" t="s">
        <v>5768</v>
      </c>
      <c r="B9962" s="332">
        <v>164.58732000000001</v>
      </c>
      <c r="C9962" t="s">
        <v>16441</v>
      </c>
    </row>
    <row r="9963" spans="1:3">
      <c r="A9963" s="345" t="s">
        <v>5769</v>
      </c>
      <c r="B9963" s="332">
        <v>325.55734000000001</v>
      </c>
      <c r="C9963" t="s">
        <v>16442</v>
      </c>
    </row>
    <row r="9964" spans="1:3">
      <c r="A9964" s="345" t="s">
        <v>5770</v>
      </c>
      <c r="B9964" s="332">
        <v>193.52574999999999</v>
      </c>
      <c r="C9964" t="s">
        <v>16443</v>
      </c>
    </row>
    <row r="9965" spans="1:3">
      <c r="A9965" s="345" t="s">
        <v>5771</v>
      </c>
      <c r="B9965" s="332">
        <v>325.55734000000001</v>
      </c>
      <c r="C9965" t="s">
        <v>16444</v>
      </c>
    </row>
    <row r="9966" spans="1:3">
      <c r="A9966" s="345" t="s">
        <v>5772</v>
      </c>
      <c r="B9966" s="332">
        <v>193.52574999999999</v>
      </c>
      <c r="C9966" t="s">
        <v>16445</v>
      </c>
    </row>
    <row r="9967" spans="1:3">
      <c r="A9967" s="345" t="s">
        <v>21142</v>
      </c>
      <c r="B9967" s="332">
        <v>49.240670000000001</v>
      </c>
      <c r="C9967" t="s">
        <v>21143</v>
      </c>
    </row>
    <row r="9968" spans="1:3">
      <c r="A9968" s="345" t="s">
        <v>5773</v>
      </c>
      <c r="B9968" s="332">
        <v>43.557589999999998</v>
      </c>
      <c r="C9968" t="s">
        <v>21144</v>
      </c>
    </row>
    <row r="9969" spans="1:3">
      <c r="A9969" s="345" t="s">
        <v>5774</v>
      </c>
      <c r="B9969" s="332">
        <v>40.836939999999998</v>
      </c>
      <c r="C9969" t="s">
        <v>21145</v>
      </c>
    </row>
    <row r="9970" spans="1:3">
      <c r="A9970" s="345" t="s">
        <v>5775</v>
      </c>
      <c r="B9970" s="332">
        <v>51.003979999999999</v>
      </c>
      <c r="C9970" t="s">
        <v>16446</v>
      </c>
    </row>
    <row r="9971" spans="1:3">
      <c r="A9971" s="345" t="s">
        <v>5776</v>
      </c>
      <c r="B9971" s="332">
        <v>37.077359999999999</v>
      </c>
      <c r="C9971" t="s">
        <v>16447</v>
      </c>
    </row>
    <row r="9972" spans="1:3">
      <c r="A9972" s="345" t="s">
        <v>5777</v>
      </c>
      <c r="B9972" s="332">
        <v>79.363640000000004</v>
      </c>
      <c r="C9972" t="s">
        <v>16448</v>
      </c>
    </row>
    <row r="9973" spans="1:3">
      <c r="A9973" s="345" t="s">
        <v>5778</v>
      </c>
      <c r="B9973" s="332">
        <v>42.141590000000001</v>
      </c>
      <c r="C9973" t="s">
        <v>16449</v>
      </c>
    </row>
    <row r="9974" spans="1:3">
      <c r="A9974" s="345" t="s">
        <v>5779</v>
      </c>
      <c r="B9974" s="332">
        <v>0</v>
      </c>
      <c r="C9974" t="s">
        <v>21146</v>
      </c>
    </row>
    <row r="9975" spans="1:3">
      <c r="A9975" s="345" t="s">
        <v>5780</v>
      </c>
      <c r="B9975" s="332">
        <v>65.858990000000006</v>
      </c>
      <c r="C9975" t="s">
        <v>21147</v>
      </c>
    </row>
    <row r="9976" spans="1:3">
      <c r="A9976" s="345" t="s">
        <v>5781</v>
      </c>
      <c r="B9976" s="332">
        <v>36.173029999999997</v>
      </c>
      <c r="C9976" t="s">
        <v>21148</v>
      </c>
    </row>
    <row r="9977" spans="1:3">
      <c r="A9977" s="345" t="s">
        <v>5782</v>
      </c>
      <c r="B9977" s="332">
        <v>77.772030000000001</v>
      </c>
      <c r="C9977" t="s">
        <v>21149</v>
      </c>
    </row>
    <row r="9978" spans="1:3">
      <c r="A9978" s="345" t="s">
        <v>5783</v>
      </c>
      <c r="B9978" s="332">
        <v>0</v>
      </c>
      <c r="C9978" t="s">
        <v>16450</v>
      </c>
    </row>
    <row r="9979" spans="1:3">
      <c r="A9979" s="345" t="s">
        <v>5784</v>
      </c>
      <c r="B9979" s="332">
        <v>48.193480000000001</v>
      </c>
      <c r="C9979" t="s">
        <v>16451</v>
      </c>
    </row>
    <row r="9980" spans="1:3">
      <c r="A9980" s="345" t="s">
        <v>5785</v>
      </c>
      <c r="B9980" s="332">
        <v>45.216299999999997</v>
      </c>
      <c r="C9980" t="s">
        <v>16452</v>
      </c>
    </row>
    <row r="9981" spans="1:3">
      <c r="A9981" s="345" t="s">
        <v>5786</v>
      </c>
      <c r="B9981" s="332">
        <v>84.404229999999998</v>
      </c>
      <c r="C9981" t="s">
        <v>21150</v>
      </c>
    </row>
    <row r="9982" spans="1:3">
      <c r="A9982" s="345" t="s">
        <v>5787</v>
      </c>
      <c r="B9982" s="332">
        <v>56.068210000000001</v>
      </c>
      <c r="C9982" t="s">
        <v>21151</v>
      </c>
    </row>
    <row r="9983" spans="1:3">
      <c r="A9983" s="345" t="s">
        <v>5788</v>
      </c>
      <c r="B9983" s="332">
        <v>71.408230000000003</v>
      </c>
      <c r="C9983" t="s">
        <v>21152</v>
      </c>
    </row>
    <row r="9984" spans="1:3">
      <c r="A9984" s="345" t="s">
        <v>5789</v>
      </c>
      <c r="B9984" s="332">
        <v>99.160589999999999</v>
      </c>
      <c r="C9984" t="s">
        <v>21153</v>
      </c>
    </row>
    <row r="9985" spans="1:3">
      <c r="A9985" s="345" t="s">
        <v>5790</v>
      </c>
      <c r="B9985" s="332">
        <v>177.5445</v>
      </c>
      <c r="C9985" t="s">
        <v>21154</v>
      </c>
    </row>
    <row r="9986" spans="1:3">
      <c r="A9986" s="345" t="s">
        <v>5791</v>
      </c>
      <c r="B9986" s="332">
        <v>157.35271</v>
      </c>
      <c r="C9986" t="s">
        <v>16453</v>
      </c>
    </row>
    <row r="9987" spans="1:3">
      <c r="A9987" s="345" t="s">
        <v>5792</v>
      </c>
      <c r="B9987" s="332">
        <v>180.86518000000001</v>
      </c>
      <c r="C9987" t="s">
        <v>16454</v>
      </c>
    </row>
    <row r="9988" spans="1:3">
      <c r="A9988" s="345" t="s">
        <v>5793</v>
      </c>
      <c r="B9988" s="332">
        <v>157.35271</v>
      </c>
      <c r="C9988" t="s">
        <v>16455</v>
      </c>
    </row>
    <row r="9989" spans="1:3">
      <c r="A9989" s="345" t="s">
        <v>5794</v>
      </c>
      <c r="B9989" s="332">
        <v>193.52574999999999</v>
      </c>
      <c r="C9989" t="s">
        <v>16453</v>
      </c>
    </row>
    <row r="9990" spans="1:3">
      <c r="A9990" s="345" t="s">
        <v>5795</v>
      </c>
      <c r="B9990" s="332">
        <v>211.61227</v>
      </c>
      <c r="C9990" t="s">
        <v>16456</v>
      </c>
    </row>
    <row r="9991" spans="1:3">
      <c r="A9991" s="345" t="s">
        <v>5796</v>
      </c>
      <c r="B9991" s="332">
        <v>193.52574999999999</v>
      </c>
      <c r="C9991" t="s">
        <v>16455</v>
      </c>
    </row>
    <row r="9992" spans="1:3">
      <c r="A9992" s="345" t="s">
        <v>5797</v>
      </c>
      <c r="B9992" s="332">
        <v>88.623940000000005</v>
      </c>
      <c r="C9992" t="s">
        <v>16457</v>
      </c>
    </row>
    <row r="9993" spans="1:3">
      <c r="A9993" s="345" t="s">
        <v>5798</v>
      </c>
      <c r="B9993" s="332">
        <v>88.623940000000005</v>
      </c>
      <c r="C9993" t="s">
        <v>16458</v>
      </c>
    </row>
    <row r="9994" spans="1:3">
      <c r="A9994" s="345" t="s">
        <v>5799</v>
      </c>
      <c r="B9994" s="332">
        <v>87.943619999999996</v>
      </c>
      <c r="C9994" t="s">
        <v>16459</v>
      </c>
    </row>
    <row r="9995" spans="1:3">
      <c r="A9995" s="345" t="s">
        <v>5800</v>
      </c>
      <c r="B9995" s="332">
        <v>148.30946</v>
      </c>
      <c r="C9995" t="s">
        <v>16460</v>
      </c>
    </row>
    <row r="9996" spans="1:3">
      <c r="A9996" s="345" t="s">
        <v>5801</v>
      </c>
      <c r="B9996" s="332">
        <v>139.2662</v>
      </c>
      <c r="C9996" t="s">
        <v>16461</v>
      </c>
    </row>
    <row r="9997" spans="1:3">
      <c r="A9997" s="345" t="s">
        <v>5802</v>
      </c>
      <c r="B9997" s="332">
        <v>148.30946</v>
      </c>
      <c r="C9997" t="s">
        <v>16462</v>
      </c>
    </row>
    <row r="9998" spans="1:3">
      <c r="A9998" s="345" t="s">
        <v>5803</v>
      </c>
      <c r="B9998" s="332">
        <v>139.2662</v>
      </c>
      <c r="C9998" t="s">
        <v>16463</v>
      </c>
    </row>
    <row r="9999" spans="1:3">
      <c r="A9999" s="345" t="s">
        <v>5804</v>
      </c>
      <c r="B9999" s="332">
        <v>117.56237</v>
      </c>
      <c r="C9999" t="s">
        <v>16461</v>
      </c>
    </row>
    <row r="10000" spans="1:3">
      <c r="A10000" s="345" t="s">
        <v>5805</v>
      </c>
      <c r="B10000" s="332">
        <v>117.56237</v>
      </c>
      <c r="C10000" t="s">
        <v>16462</v>
      </c>
    </row>
    <row r="10001" spans="1:3">
      <c r="A10001" s="345" t="s">
        <v>5806</v>
      </c>
      <c r="B10001" s="332">
        <v>117.56237</v>
      </c>
      <c r="C10001" t="s">
        <v>16463</v>
      </c>
    </row>
    <row r="10002" spans="1:3">
      <c r="A10002" s="345" t="s">
        <v>5807</v>
      </c>
      <c r="B10002" s="332">
        <v>211.61227</v>
      </c>
      <c r="C10002" t="s">
        <v>16464</v>
      </c>
    </row>
    <row r="10003" spans="1:3">
      <c r="A10003" s="345" t="s">
        <v>5808</v>
      </c>
      <c r="B10003" s="332">
        <v>211.61227</v>
      </c>
      <c r="C10003" t="s">
        <v>16465</v>
      </c>
    </row>
    <row r="10004" spans="1:3">
      <c r="A10004" s="345" t="s">
        <v>5809</v>
      </c>
      <c r="B10004" s="332">
        <v>175.43923000000001</v>
      </c>
      <c r="C10004" t="s">
        <v>16466</v>
      </c>
    </row>
    <row r="10005" spans="1:3">
      <c r="A10005" s="345" t="s">
        <v>5810</v>
      </c>
      <c r="B10005" s="332">
        <v>157.35271</v>
      </c>
      <c r="C10005" t="s">
        <v>16467</v>
      </c>
    </row>
    <row r="10006" spans="1:3">
      <c r="A10006" s="345" t="s">
        <v>5811</v>
      </c>
      <c r="B10006" s="332">
        <v>92.241249999999994</v>
      </c>
      <c r="C10006" t="s">
        <v>16468</v>
      </c>
    </row>
    <row r="10007" spans="1:3">
      <c r="A10007" s="345" t="s">
        <v>5812</v>
      </c>
      <c r="B10007" s="332">
        <v>70.537430000000001</v>
      </c>
      <c r="C10007" t="s">
        <v>16469</v>
      </c>
    </row>
    <row r="10008" spans="1:3">
      <c r="A10008" s="345" t="s">
        <v>5813</v>
      </c>
      <c r="B10008" s="332">
        <v>121.17968</v>
      </c>
      <c r="C10008" t="s">
        <v>16470</v>
      </c>
    </row>
    <row r="10009" spans="1:3">
      <c r="A10009" s="345" t="s">
        <v>5814</v>
      </c>
      <c r="B10009" s="332">
        <v>75.963380000000001</v>
      </c>
      <c r="C10009" t="s">
        <v>16471</v>
      </c>
    </row>
    <row r="10010" spans="1:3">
      <c r="A10010" s="345" t="s">
        <v>5815</v>
      </c>
      <c r="B10010" s="332">
        <v>153.73541</v>
      </c>
      <c r="C10010" t="s">
        <v>21155</v>
      </c>
    </row>
    <row r="10011" spans="1:3">
      <c r="A10011" s="345" t="s">
        <v>5816</v>
      </c>
      <c r="B10011" s="332">
        <v>139.2662</v>
      </c>
      <c r="C10011" t="s">
        <v>16472</v>
      </c>
    </row>
    <row r="10012" spans="1:3">
      <c r="A10012" s="345" t="s">
        <v>5817</v>
      </c>
      <c r="B10012" s="332">
        <v>112.13642</v>
      </c>
      <c r="C10012" t="s">
        <v>16473</v>
      </c>
    </row>
    <row r="10013" spans="1:3">
      <c r="A10013" s="345" t="s">
        <v>5818</v>
      </c>
      <c r="B10013" s="332">
        <v>108.51911</v>
      </c>
      <c r="C10013" t="s">
        <v>16474</v>
      </c>
    </row>
    <row r="10014" spans="1:3">
      <c r="A10014" s="345" t="s">
        <v>5819</v>
      </c>
      <c r="B10014" s="332">
        <v>217.03822</v>
      </c>
      <c r="C10014" t="s">
        <v>16475</v>
      </c>
    </row>
    <row r="10015" spans="1:3">
      <c r="A10015" s="345" t="s">
        <v>21156</v>
      </c>
      <c r="B10015" s="332">
        <v>0</v>
      </c>
      <c r="C10015" t="s">
        <v>16478</v>
      </c>
    </row>
    <row r="10016" spans="1:3">
      <c r="A10016" s="345" t="s">
        <v>5820</v>
      </c>
      <c r="B10016" s="332">
        <v>217.03822</v>
      </c>
      <c r="C10016" t="s">
        <v>16476</v>
      </c>
    </row>
    <row r="10017" spans="1:3">
      <c r="A10017" s="345" t="s">
        <v>5821</v>
      </c>
      <c r="B10017" s="332">
        <v>193.52574999999999</v>
      </c>
      <c r="C10017" t="s">
        <v>16477</v>
      </c>
    </row>
    <row r="10018" spans="1:3">
      <c r="A10018" s="345" t="s">
        <v>5822</v>
      </c>
      <c r="B10018" s="332">
        <v>180.86518000000001</v>
      </c>
      <c r="C10018" t="s">
        <v>21157</v>
      </c>
    </row>
    <row r="10019" spans="1:3">
      <c r="A10019" s="345" t="s">
        <v>5823</v>
      </c>
      <c r="B10019" s="332">
        <v>157.35271</v>
      </c>
      <c r="C10019" t="s">
        <v>16478</v>
      </c>
    </row>
    <row r="10020" spans="1:3">
      <c r="A10020" s="345" t="s">
        <v>5824</v>
      </c>
      <c r="B10020" s="332">
        <v>157.35271</v>
      </c>
      <c r="C10020" t="s">
        <v>16477</v>
      </c>
    </row>
    <row r="10021" spans="1:3">
      <c r="A10021" s="345" t="s">
        <v>5825</v>
      </c>
      <c r="B10021" s="332">
        <v>90.432599999999994</v>
      </c>
      <c r="C10021" t="s">
        <v>16479</v>
      </c>
    </row>
    <row r="10022" spans="1:3">
      <c r="A10022" s="345" t="s">
        <v>5826</v>
      </c>
      <c r="B10022" s="332">
        <v>88.623940000000005</v>
      </c>
      <c r="C10022" t="s">
        <v>21158</v>
      </c>
    </row>
    <row r="10023" spans="1:3">
      <c r="A10023" s="345" t="s">
        <v>5827</v>
      </c>
      <c r="B10023" s="332">
        <v>66.920119999999997</v>
      </c>
      <c r="C10023" t="s">
        <v>16480</v>
      </c>
    </row>
    <row r="10024" spans="1:3">
      <c r="A10024" s="345" t="s">
        <v>5828</v>
      </c>
      <c r="B10024" s="332">
        <v>112.13642</v>
      </c>
      <c r="C10024" t="s">
        <v>16481</v>
      </c>
    </row>
    <row r="10025" spans="1:3">
      <c r="A10025" s="345" t="s">
        <v>5829</v>
      </c>
      <c r="B10025" s="332">
        <v>66.920119999999997</v>
      </c>
      <c r="C10025" t="s">
        <v>16482</v>
      </c>
    </row>
    <row r="10026" spans="1:3">
      <c r="A10026" s="345" t="s">
        <v>5830</v>
      </c>
      <c r="B10026" s="332">
        <v>38.746810000000004</v>
      </c>
      <c r="C10026" t="s">
        <v>21159</v>
      </c>
    </row>
    <row r="10027" spans="1:3">
      <c r="A10027" s="345" t="s">
        <v>5831</v>
      </c>
      <c r="B10027" s="332">
        <v>213.42093</v>
      </c>
      <c r="C10027" t="s">
        <v>16483</v>
      </c>
    </row>
    <row r="10028" spans="1:3">
      <c r="A10028" s="345" t="s">
        <v>5832</v>
      </c>
      <c r="B10028" s="332">
        <v>218.84688</v>
      </c>
      <c r="C10028" t="s">
        <v>21160</v>
      </c>
    </row>
    <row r="10029" spans="1:3">
      <c r="A10029" s="345" t="s">
        <v>5833</v>
      </c>
      <c r="B10029" s="332">
        <v>193.52574999999999</v>
      </c>
      <c r="C10029" t="s">
        <v>16484</v>
      </c>
    </row>
    <row r="10030" spans="1:3">
      <c r="A10030" s="345" t="s">
        <v>5834</v>
      </c>
      <c r="B10030" s="332">
        <v>157.35271</v>
      </c>
      <c r="C10030" t="s">
        <v>16483</v>
      </c>
    </row>
    <row r="10031" spans="1:3">
      <c r="A10031" s="345" t="s">
        <v>5835</v>
      </c>
      <c r="B10031" s="332">
        <v>157.35271</v>
      </c>
      <c r="C10031" t="s">
        <v>16484</v>
      </c>
    </row>
    <row r="10032" spans="1:3">
      <c r="A10032" s="345" t="s">
        <v>5836</v>
      </c>
      <c r="B10032" s="332">
        <v>283.95836000000003</v>
      </c>
      <c r="C10032" t="s">
        <v>21161</v>
      </c>
    </row>
    <row r="10033" spans="1:3">
      <c r="A10033" s="345" t="s">
        <v>5837</v>
      </c>
      <c r="B10033" s="332">
        <v>247.78530000000001</v>
      </c>
      <c r="C10033" t="s">
        <v>16485</v>
      </c>
    </row>
    <row r="10034" spans="1:3">
      <c r="A10034" s="345" t="s">
        <v>5838</v>
      </c>
      <c r="B10034" s="332">
        <v>283.95836000000003</v>
      </c>
      <c r="C10034" t="s">
        <v>16486</v>
      </c>
    </row>
    <row r="10035" spans="1:3">
      <c r="A10035" s="345" t="s">
        <v>5839</v>
      </c>
      <c r="B10035" s="332">
        <v>247.78530000000001</v>
      </c>
      <c r="C10035" t="s">
        <v>16487</v>
      </c>
    </row>
    <row r="10036" spans="1:3">
      <c r="A10036" s="345" t="s">
        <v>5840</v>
      </c>
      <c r="B10036" s="332">
        <v>247.78530000000001</v>
      </c>
      <c r="C10036" t="s">
        <v>16488</v>
      </c>
    </row>
    <row r="10037" spans="1:3">
      <c r="A10037" s="345" t="s">
        <v>5841</v>
      </c>
      <c r="B10037" s="332">
        <v>231.50744</v>
      </c>
      <c r="C10037" t="s">
        <v>21162</v>
      </c>
    </row>
    <row r="10038" spans="1:3">
      <c r="A10038" s="345" t="s">
        <v>5842</v>
      </c>
      <c r="B10038" s="332">
        <v>253.21126000000001</v>
      </c>
      <c r="C10038" t="s">
        <v>16489</v>
      </c>
    </row>
    <row r="10039" spans="1:3">
      <c r="A10039" s="345" t="s">
        <v>5843</v>
      </c>
      <c r="B10039" s="332">
        <v>231.50744</v>
      </c>
      <c r="C10039" t="s">
        <v>21163</v>
      </c>
    </row>
    <row r="10040" spans="1:3">
      <c r="A10040" s="345" t="s">
        <v>5844</v>
      </c>
      <c r="B10040" s="332">
        <v>18.076319999999999</v>
      </c>
      <c r="C10040" t="s">
        <v>21164</v>
      </c>
    </row>
    <row r="10041" spans="1:3">
      <c r="A10041" s="345" t="s">
        <v>5845</v>
      </c>
      <c r="B10041" s="332">
        <v>110.16334000000001</v>
      </c>
      <c r="C10041" t="s">
        <v>16490</v>
      </c>
    </row>
    <row r="10042" spans="1:3">
      <c r="A10042" s="345" t="s">
        <v>5846</v>
      </c>
      <c r="B10042" s="332">
        <v>110.32777</v>
      </c>
      <c r="C10042" t="s">
        <v>16491</v>
      </c>
    </row>
    <row r="10043" spans="1:3">
      <c r="A10043" s="345" t="s">
        <v>5847</v>
      </c>
      <c r="B10043" s="332">
        <v>110.32777</v>
      </c>
      <c r="C10043" t="s">
        <v>16492</v>
      </c>
    </row>
    <row r="10044" spans="1:3">
      <c r="A10044" s="345" t="s">
        <v>5848</v>
      </c>
      <c r="B10044" s="332">
        <v>106.5296</v>
      </c>
      <c r="C10044" t="s">
        <v>16493</v>
      </c>
    </row>
    <row r="10045" spans="1:3">
      <c r="A10045" s="345" t="s">
        <v>5849</v>
      </c>
      <c r="B10045" s="332">
        <v>101.28451</v>
      </c>
      <c r="C10045" t="s">
        <v>16494</v>
      </c>
    </row>
    <row r="10046" spans="1:3">
      <c r="A10046" s="345" t="s">
        <v>5850</v>
      </c>
      <c r="B10046" s="332">
        <v>131.12727000000001</v>
      </c>
      <c r="C10046" t="s">
        <v>16495</v>
      </c>
    </row>
    <row r="10047" spans="1:3">
      <c r="A10047" s="345" t="s">
        <v>5851</v>
      </c>
      <c r="B10047" s="332">
        <v>44.394179999999999</v>
      </c>
      <c r="C10047" t="s">
        <v>16496</v>
      </c>
    </row>
    <row r="10048" spans="1:3">
      <c r="A10048" s="345" t="s">
        <v>5852</v>
      </c>
      <c r="B10048" s="332">
        <v>86.019490000000005</v>
      </c>
      <c r="C10048" t="s">
        <v>21165</v>
      </c>
    </row>
    <row r="10049" spans="1:3">
      <c r="A10049" s="345" t="s">
        <v>5853</v>
      </c>
      <c r="B10049" s="332">
        <v>0</v>
      </c>
      <c r="C10049" t="s">
        <v>21166</v>
      </c>
    </row>
    <row r="10050" spans="1:3">
      <c r="A10050" s="345" t="s">
        <v>17862</v>
      </c>
      <c r="B10050" s="332">
        <v>28.249220000000001</v>
      </c>
      <c r="C10050" t="s">
        <v>17863</v>
      </c>
    </row>
    <row r="10051" spans="1:3">
      <c r="A10051" s="345" t="s">
        <v>17864</v>
      </c>
      <c r="B10051" s="332">
        <v>14.46997</v>
      </c>
      <c r="C10051" t="s">
        <v>17865</v>
      </c>
    </row>
    <row r="10052" spans="1:3">
      <c r="A10052" s="345" t="s">
        <v>21167</v>
      </c>
      <c r="B10052" s="332">
        <v>9.4739799999999992</v>
      </c>
      <c r="C10052" t="s">
        <v>21168</v>
      </c>
    </row>
    <row r="10053" spans="1:3">
      <c r="A10053" s="345" t="s">
        <v>17866</v>
      </c>
      <c r="B10053" s="332">
        <v>10.29128</v>
      </c>
      <c r="C10053" t="s">
        <v>17867</v>
      </c>
    </row>
    <row r="10054" spans="1:3">
      <c r="A10054" s="345" t="s">
        <v>5854</v>
      </c>
      <c r="B10054" s="332">
        <v>20.85744</v>
      </c>
      <c r="C10054" t="s">
        <v>16497</v>
      </c>
    </row>
    <row r="10055" spans="1:3">
      <c r="A10055" s="345" t="s">
        <v>17868</v>
      </c>
      <c r="B10055" s="332">
        <v>10.67117</v>
      </c>
      <c r="C10055" t="s">
        <v>17869</v>
      </c>
    </row>
    <row r="10056" spans="1:3">
      <c r="A10056" s="345" t="s">
        <v>21169</v>
      </c>
      <c r="B10056" s="332">
        <v>14.85059</v>
      </c>
      <c r="C10056" t="s">
        <v>17871</v>
      </c>
    </row>
    <row r="10057" spans="1:3">
      <c r="A10057" s="345" t="s">
        <v>17870</v>
      </c>
      <c r="B10057" s="332">
        <v>14.88438</v>
      </c>
      <c r="C10057" t="s">
        <v>17871</v>
      </c>
    </row>
    <row r="10058" spans="1:3">
      <c r="A10058" s="345" t="s">
        <v>5855</v>
      </c>
      <c r="B10058" s="332">
        <v>14.85059</v>
      </c>
      <c r="C10058" t="s">
        <v>16498</v>
      </c>
    </row>
    <row r="10059" spans="1:3">
      <c r="A10059" s="345" t="s">
        <v>17872</v>
      </c>
      <c r="B10059" s="332">
        <v>14.46997</v>
      </c>
      <c r="C10059" t="s">
        <v>17873</v>
      </c>
    </row>
    <row r="10060" spans="1:3">
      <c r="A10060" s="345" t="s">
        <v>5856</v>
      </c>
      <c r="B10060" s="332">
        <v>0</v>
      </c>
      <c r="C10060" t="s">
        <v>16499</v>
      </c>
    </row>
    <row r="10061" spans="1:3">
      <c r="A10061" s="345" t="s">
        <v>5857</v>
      </c>
      <c r="B10061" s="332">
        <v>0</v>
      </c>
      <c r="C10061" t="s">
        <v>21170</v>
      </c>
    </row>
    <row r="10062" spans="1:3">
      <c r="A10062" s="345" t="s">
        <v>5858</v>
      </c>
      <c r="B10062" s="332">
        <v>0</v>
      </c>
      <c r="C10062" t="s">
        <v>16500</v>
      </c>
    </row>
    <row r="10063" spans="1:3">
      <c r="A10063" s="345" t="s">
        <v>5859</v>
      </c>
      <c r="B10063" s="332">
        <v>0</v>
      </c>
      <c r="C10063" t="s">
        <v>16501</v>
      </c>
    </row>
    <row r="10064" spans="1:3">
      <c r="A10064" s="345" t="s">
        <v>21171</v>
      </c>
      <c r="B10064" s="332">
        <v>25.141120000000001</v>
      </c>
      <c r="C10064" t="s">
        <v>16507</v>
      </c>
    </row>
    <row r="10065" spans="1:3">
      <c r="A10065" s="345" t="s">
        <v>5860</v>
      </c>
      <c r="B10065" s="332">
        <v>0</v>
      </c>
      <c r="C10065" t="s">
        <v>16502</v>
      </c>
    </row>
    <row r="10066" spans="1:3">
      <c r="A10066" s="345" t="s">
        <v>5861</v>
      </c>
      <c r="B10066" s="332">
        <v>51.188749999999999</v>
      </c>
      <c r="C10066" t="s">
        <v>16503</v>
      </c>
    </row>
    <row r="10067" spans="1:3">
      <c r="A10067" s="345" t="s">
        <v>5862</v>
      </c>
      <c r="B10067" s="332">
        <v>0</v>
      </c>
      <c r="C10067" t="s">
        <v>21172</v>
      </c>
    </row>
    <row r="10068" spans="1:3">
      <c r="A10068" s="345" t="s">
        <v>21173</v>
      </c>
      <c r="B10068" s="332">
        <v>6.0321300000000004</v>
      </c>
      <c r="C10068" t="s">
        <v>16507</v>
      </c>
    </row>
    <row r="10069" spans="1:3">
      <c r="A10069" s="345" t="s">
        <v>5863</v>
      </c>
      <c r="B10069" s="332">
        <v>0</v>
      </c>
      <c r="C10069" t="s">
        <v>16504</v>
      </c>
    </row>
    <row r="10070" spans="1:3">
      <c r="A10070" s="345" t="s">
        <v>21174</v>
      </c>
      <c r="B10070" s="332">
        <v>0</v>
      </c>
      <c r="C10070" t="s">
        <v>18841</v>
      </c>
    </row>
    <row r="10071" spans="1:3">
      <c r="A10071" s="345" t="s">
        <v>5864</v>
      </c>
      <c r="B10071" s="332">
        <v>0</v>
      </c>
      <c r="C10071" t="s">
        <v>16505</v>
      </c>
    </row>
    <row r="10072" spans="1:3">
      <c r="A10072" s="345" t="s">
        <v>5865</v>
      </c>
      <c r="B10072" s="332">
        <v>0</v>
      </c>
      <c r="C10072" t="s">
        <v>16506</v>
      </c>
    </row>
    <row r="10073" spans="1:3">
      <c r="A10073" s="345" t="s">
        <v>21175</v>
      </c>
      <c r="B10073" s="332">
        <v>24.133199999999999</v>
      </c>
      <c r="C10073" t="s">
        <v>21176</v>
      </c>
    </row>
    <row r="10074" spans="1:3">
      <c r="A10074" s="345" t="s">
        <v>5866</v>
      </c>
      <c r="B10074" s="332">
        <v>49.918010000000002</v>
      </c>
      <c r="C10074" t="s">
        <v>16507</v>
      </c>
    </row>
    <row r="10075" spans="1:3">
      <c r="A10075" s="345" t="s">
        <v>5867</v>
      </c>
      <c r="B10075" s="332">
        <v>46.051349999999999</v>
      </c>
      <c r="C10075" t="s">
        <v>21177</v>
      </c>
    </row>
    <row r="10076" spans="1:3">
      <c r="A10076" s="345" t="s">
        <v>21178</v>
      </c>
      <c r="B10076" s="332">
        <v>38.973480000000002</v>
      </c>
      <c r="C10076" t="s">
        <v>21179</v>
      </c>
    </row>
    <row r="10077" spans="1:3">
      <c r="A10077" s="345" t="s">
        <v>5868</v>
      </c>
      <c r="B10077" s="332">
        <v>0</v>
      </c>
      <c r="C10077" t="s">
        <v>16508</v>
      </c>
    </row>
    <row r="10078" spans="1:3">
      <c r="A10078" s="345" t="s">
        <v>5869</v>
      </c>
      <c r="B10078" s="332">
        <v>0</v>
      </c>
      <c r="C10078" t="s">
        <v>16509</v>
      </c>
    </row>
    <row r="10079" spans="1:3">
      <c r="A10079" s="345" t="s">
        <v>5870</v>
      </c>
      <c r="B10079" s="332">
        <v>0</v>
      </c>
      <c r="C10079" t="s">
        <v>16510</v>
      </c>
    </row>
    <row r="10080" spans="1:3">
      <c r="A10080" s="345" t="s">
        <v>5871</v>
      </c>
      <c r="B10080" s="332">
        <v>0</v>
      </c>
      <c r="C10080" t="s">
        <v>16511</v>
      </c>
    </row>
    <row r="10081" spans="1:3">
      <c r="A10081" s="345" t="s">
        <v>5872</v>
      </c>
      <c r="B10081" s="332">
        <v>59.387329999999999</v>
      </c>
      <c r="C10081" t="s">
        <v>6544</v>
      </c>
    </row>
    <row r="10082" spans="1:3">
      <c r="A10082" s="345" t="s">
        <v>21180</v>
      </c>
      <c r="B10082" s="332">
        <v>14.51268</v>
      </c>
      <c r="C10082" t="s">
        <v>21181</v>
      </c>
    </row>
    <row r="10083" spans="1:3">
      <c r="A10083" s="345" t="s">
        <v>5873</v>
      </c>
      <c r="B10083" s="332">
        <v>45.117249999999999</v>
      </c>
      <c r="C10083" t="s">
        <v>16512</v>
      </c>
    </row>
    <row r="10084" spans="1:3">
      <c r="A10084" s="345" t="s">
        <v>5874</v>
      </c>
      <c r="B10084" s="332">
        <v>34.140270000000001</v>
      </c>
      <c r="C10084" t="s">
        <v>6546</v>
      </c>
    </row>
    <row r="10085" spans="1:3">
      <c r="A10085" s="345" t="s">
        <v>5875</v>
      </c>
      <c r="B10085" s="332">
        <v>103.45841</v>
      </c>
      <c r="C10085" t="s">
        <v>21182</v>
      </c>
    </row>
    <row r="10086" spans="1:3">
      <c r="A10086" s="345" t="s">
        <v>5876</v>
      </c>
      <c r="B10086" s="332">
        <v>103.45841</v>
      </c>
      <c r="C10086" t="s">
        <v>21183</v>
      </c>
    </row>
    <row r="10087" spans="1:3">
      <c r="A10087" s="345" t="s">
        <v>5877</v>
      </c>
      <c r="B10087" s="332">
        <v>87.562629999999999</v>
      </c>
      <c r="C10087" t="s">
        <v>21184</v>
      </c>
    </row>
    <row r="10088" spans="1:3">
      <c r="A10088" s="345" t="s">
        <v>5878</v>
      </c>
      <c r="B10088" s="332">
        <v>89.796040000000005</v>
      </c>
      <c r="C10088" t="s">
        <v>21185</v>
      </c>
    </row>
    <row r="10089" spans="1:3">
      <c r="A10089" s="345" t="s">
        <v>5879</v>
      </c>
      <c r="B10089" s="332">
        <v>104.57335999999999</v>
      </c>
      <c r="C10089" t="s">
        <v>16513</v>
      </c>
    </row>
    <row r="10090" spans="1:3">
      <c r="A10090" s="345" t="s">
        <v>5880</v>
      </c>
      <c r="B10090" s="332">
        <v>104.57335999999999</v>
      </c>
      <c r="C10090" t="s">
        <v>21186</v>
      </c>
    </row>
    <row r="10091" spans="1:3">
      <c r="A10091" s="345" t="s">
        <v>5881</v>
      </c>
      <c r="B10091" s="332">
        <v>124.89837</v>
      </c>
      <c r="C10091" t="s">
        <v>6548</v>
      </c>
    </row>
    <row r="10092" spans="1:3">
      <c r="A10092" s="345" t="s">
        <v>5882</v>
      </c>
      <c r="B10092" s="332">
        <v>127.58628</v>
      </c>
      <c r="C10092" t="s">
        <v>16514</v>
      </c>
    </row>
    <row r="10093" spans="1:3">
      <c r="A10093" s="345" t="s">
        <v>5883</v>
      </c>
      <c r="B10093" s="332">
        <v>88.956699999999998</v>
      </c>
      <c r="C10093" t="s">
        <v>16515</v>
      </c>
    </row>
    <row r="10094" spans="1:3">
      <c r="A10094" s="345" t="s">
        <v>5884</v>
      </c>
      <c r="B10094" s="332">
        <v>88.956699999999998</v>
      </c>
      <c r="C10094" t="s">
        <v>16516</v>
      </c>
    </row>
    <row r="10095" spans="1:3">
      <c r="A10095" s="345" t="s">
        <v>17414</v>
      </c>
      <c r="B10095" s="332">
        <v>63.830379999999998</v>
      </c>
      <c r="C10095" t="s">
        <v>17415</v>
      </c>
    </row>
    <row r="10096" spans="1:3">
      <c r="A10096" s="345" t="s">
        <v>7548</v>
      </c>
      <c r="B10096" s="332">
        <v>56.299950000000003</v>
      </c>
      <c r="C10096" t="s">
        <v>16517</v>
      </c>
    </row>
    <row r="10097" spans="1:3">
      <c r="A10097" s="345" t="s">
        <v>21187</v>
      </c>
      <c r="B10097" s="332">
        <v>0</v>
      </c>
      <c r="C10097" t="s">
        <v>18841</v>
      </c>
    </row>
    <row r="10098" spans="1:3">
      <c r="A10098" s="345" t="s">
        <v>5885</v>
      </c>
      <c r="B10098" s="332">
        <v>164.81672</v>
      </c>
      <c r="C10098" t="s">
        <v>16518</v>
      </c>
    </row>
    <row r="10099" spans="1:3">
      <c r="A10099" s="345" t="s">
        <v>5886</v>
      </c>
      <c r="B10099" s="332">
        <v>171.69489999999999</v>
      </c>
      <c r="C10099" t="s">
        <v>16519</v>
      </c>
    </row>
    <row r="10100" spans="1:3">
      <c r="A10100" s="345" t="s">
        <v>5887</v>
      </c>
      <c r="B10100" s="332">
        <v>164.81672</v>
      </c>
      <c r="C10100" t="s">
        <v>16520</v>
      </c>
    </row>
    <row r="10101" spans="1:3">
      <c r="A10101" s="345" t="s">
        <v>5888</v>
      </c>
      <c r="B10101" s="332">
        <v>173.36184</v>
      </c>
      <c r="C10101" t="s">
        <v>16521</v>
      </c>
    </row>
    <row r="10102" spans="1:3">
      <c r="A10102" s="345" t="s">
        <v>5889</v>
      </c>
      <c r="B10102" s="332">
        <v>31.714310000000001</v>
      </c>
      <c r="C10102" t="s">
        <v>16522</v>
      </c>
    </row>
    <row r="10103" spans="1:3">
      <c r="A10103" s="345" t="s">
        <v>5890</v>
      </c>
      <c r="B10103" s="332">
        <v>37.30153</v>
      </c>
      <c r="C10103" t="s">
        <v>16523</v>
      </c>
    </row>
    <row r="10104" spans="1:3">
      <c r="A10104" s="345" t="s">
        <v>5891</v>
      </c>
      <c r="B10104" s="332">
        <v>261.27498000000003</v>
      </c>
      <c r="C10104" t="s">
        <v>16524</v>
      </c>
    </row>
    <row r="10105" spans="1:3">
      <c r="A10105" s="345" t="s">
        <v>5892</v>
      </c>
      <c r="B10105" s="332">
        <v>266.89999</v>
      </c>
      <c r="C10105" t="s">
        <v>16525</v>
      </c>
    </row>
    <row r="10106" spans="1:3">
      <c r="A10106" s="345" t="s">
        <v>5893</v>
      </c>
      <c r="B10106" s="332">
        <v>224.30228</v>
      </c>
      <c r="C10106" t="s">
        <v>16520</v>
      </c>
    </row>
    <row r="10107" spans="1:3">
      <c r="A10107" s="345" t="s">
        <v>5894</v>
      </c>
      <c r="B10107" s="332">
        <v>233.34016</v>
      </c>
      <c r="C10107" t="s">
        <v>16521</v>
      </c>
    </row>
    <row r="10108" spans="1:3">
      <c r="A10108" s="345" t="s">
        <v>5895</v>
      </c>
      <c r="B10108" s="332">
        <v>255.52384000000001</v>
      </c>
      <c r="C10108" t="s">
        <v>16520</v>
      </c>
    </row>
    <row r="10109" spans="1:3">
      <c r="A10109" s="345" t="s">
        <v>5896</v>
      </c>
      <c r="B10109" s="332">
        <v>268.34082999999998</v>
      </c>
      <c r="C10109" t="s">
        <v>16526</v>
      </c>
    </row>
    <row r="10110" spans="1:3">
      <c r="A10110" s="345" t="s">
        <v>5897</v>
      </c>
      <c r="B10110" s="332">
        <v>336.86424</v>
      </c>
      <c r="C10110" t="s">
        <v>16520</v>
      </c>
    </row>
    <row r="10111" spans="1:3">
      <c r="A10111" s="345" t="s">
        <v>5898</v>
      </c>
      <c r="B10111" s="332">
        <v>353.78951999999998</v>
      </c>
      <c r="C10111" t="s">
        <v>16521</v>
      </c>
    </row>
    <row r="10112" spans="1:3">
      <c r="A10112" s="345" t="s">
        <v>5899</v>
      </c>
      <c r="B10112" s="332">
        <v>239.46549999999999</v>
      </c>
      <c r="C10112" t="s">
        <v>21188</v>
      </c>
    </row>
    <row r="10113" spans="1:3">
      <c r="A10113" s="345" t="s">
        <v>5900</v>
      </c>
      <c r="B10113" s="332">
        <v>212.48042000000001</v>
      </c>
      <c r="C10113" t="s">
        <v>21189</v>
      </c>
    </row>
    <row r="10114" spans="1:3">
      <c r="A10114" s="345" t="s">
        <v>5901</v>
      </c>
      <c r="B10114" s="332">
        <v>288.44378999999998</v>
      </c>
      <c r="C10114" t="s">
        <v>21190</v>
      </c>
    </row>
    <row r="10115" spans="1:3">
      <c r="A10115" s="345" t="s">
        <v>5902</v>
      </c>
      <c r="B10115" s="332">
        <v>237.91171</v>
      </c>
      <c r="C10115" t="s">
        <v>21191</v>
      </c>
    </row>
    <row r="10116" spans="1:3">
      <c r="A10116" s="345" t="s">
        <v>5903</v>
      </c>
      <c r="B10116" s="332">
        <v>273.10642999999999</v>
      </c>
      <c r="C10116" t="s">
        <v>16527</v>
      </c>
    </row>
    <row r="10117" spans="1:3">
      <c r="A10117" s="345" t="s">
        <v>21192</v>
      </c>
      <c r="B10117" s="332">
        <v>0</v>
      </c>
      <c r="C10117" t="s">
        <v>21193</v>
      </c>
    </row>
    <row r="10118" spans="1:3">
      <c r="A10118" s="345" t="s">
        <v>5904</v>
      </c>
      <c r="B10118" s="332">
        <v>210.33169000000001</v>
      </c>
      <c r="C10118" t="s">
        <v>21194</v>
      </c>
    </row>
    <row r="10119" spans="1:3">
      <c r="A10119" s="345" t="s">
        <v>5905</v>
      </c>
      <c r="B10119" s="332">
        <v>189.90844999999999</v>
      </c>
      <c r="C10119" t="s">
        <v>16528</v>
      </c>
    </row>
    <row r="10120" spans="1:3">
      <c r="A10120" s="345" t="s">
        <v>5906</v>
      </c>
      <c r="B10120" s="332">
        <v>311.23282</v>
      </c>
      <c r="C10120" t="s">
        <v>16529</v>
      </c>
    </row>
    <row r="10121" spans="1:3">
      <c r="A10121" s="345" t="s">
        <v>5907</v>
      </c>
      <c r="B10121" s="332">
        <v>231.50744</v>
      </c>
      <c r="C10121" t="s">
        <v>16530</v>
      </c>
    </row>
    <row r="10122" spans="1:3">
      <c r="A10122" s="345" t="s">
        <v>5908</v>
      </c>
      <c r="B10122" s="332">
        <v>295.60606000000001</v>
      </c>
      <c r="C10122" t="s">
        <v>16531</v>
      </c>
    </row>
    <row r="10123" spans="1:3">
      <c r="A10123" s="345" t="s">
        <v>21195</v>
      </c>
      <c r="B10123" s="332">
        <v>0</v>
      </c>
      <c r="C10123" t="s">
        <v>21196</v>
      </c>
    </row>
    <row r="10124" spans="1:3">
      <c r="A10124" s="345" t="s">
        <v>5909</v>
      </c>
      <c r="B10124" s="332">
        <v>188.62787</v>
      </c>
      <c r="C10124" t="s">
        <v>16532</v>
      </c>
    </row>
    <row r="10125" spans="1:3">
      <c r="A10125" s="345" t="s">
        <v>5910</v>
      </c>
      <c r="B10125" s="332">
        <v>243.08280999999999</v>
      </c>
      <c r="C10125" t="s">
        <v>21197</v>
      </c>
    </row>
    <row r="10126" spans="1:3">
      <c r="A10126" s="345" t="s">
        <v>5911</v>
      </c>
      <c r="B10126" s="332">
        <v>221.52368000000001</v>
      </c>
      <c r="C10126" t="s">
        <v>21198</v>
      </c>
    </row>
    <row r="10127" spans="1:3">
      <c r="A10127" s="345" t="s">
        <v>5912</v>
      </c>
      <c r="B10127" s="332">
        <v>297.48705999999999</v>
      </c>
      <c r="C10127" t="s">
        <v>21199</v>
      </c>
    </row>
    <row r="10128" spans="1:3">
      <c r="A10128" s="345" t="s">
        <v>5913</v>
      </c>
      <c r="B10128" s="332">
        <v>237.91171</v>
      </c>
      <c r="C10128" t="s">
        <v>21200</v>
      </c>
    </row>
    <row r="10129" spans="1:3">
      <c r="A10129" s="345" t="s">
        <v>5914</v>
      </c>
      <c r="B10129" s="332">
        <v>282.14969000000002</v>
      </c>
      <c r="C10129" t="s">
        <v>16533</v>
      </c>
    </row>
    <row r="10130" spans="1:3">
      <c r="A10130" s="345" t="s">
        <v>21201</v>
      </c>
      <c r="B10130" s="332">
        <v>0</v>
      </c>
      <c r="C10130" t="s">
        <v>21202</v>
      </c>
    </row>
    <row r="10131" spans="1:3">
      <c r="A10131" s="345" t="s">
        <v>5915</v>
      </c>
      <c r="B10131" s="332">
        <v>213.94899000000001</v>
      </c>
      <c r="C10131" t="s">
        <v>16534</v>
      </c>
    </row>
    <row r="10132" spans="1:3">
      <c r="A10132" s="345" t="s">
        <v>5916</v>
      </c>
      <c r="B10132" s="332">
        <v>198.95170999999999</v>
      </c>
      <c r="C10132" t="s">
        <v>16535</v>
      </c>
    </row>
    <row r="10133" spans="1:3">
      <c r="A10133" s="345" t="s">
        <v>5917</v>
      </c>
      <c r="B10133" s="332">
        <v>320.27609000000001</v>
      </c>
      <c r="C10133" t="s">
        <v>16536</v>
      </c>
    </row>
    <row r="10134" spans="1:3">
      <c r="A10134" s="345" t="s">
        <v>5918</v>
      </c>
      <c r="B10134" s="332">
        <v>231.50744</v>
      </c>
      <c r="C10134" t="s">
        <v>16537</v>
      </c>
    </row>
    <row r="10135" spans="1:3">
      <c r="A10135" s="345" t="s">
        <v>5919</v>
      </c>
      <c r="B10135" s="332">
        <v>304.64931000000001</v>
      </c>
      <c r="C10135" t="s">
        <v>16538</v>
      </c>
    </row>
    <row r="10136" spans="1:3">
      <c r="A10136" s="345" t="s">
        <v>21203</v>
      </c>
      <c r="B10136" s="332">
        <v>0</v>
      </c>
      <c r="C10136" t="s">
        <v>21204</v>
      </c>
    </row>
    <row r="10137" spans="1:3">
      <c r="A10137" s="345" t="s">
        <v>5920</v>
      </c>
      <c r="B10137" s="332">
        <v>239.46549999999999</v>
      </c>
      <c r="C10137" t="s">
        <v>21205</v>
      </c>
    </row>
    <row r="10138" spans="1:3">
      <c r="A10138" s="345" t="s">
        <v>5921</v>
      </c>
      <c r="B10138" s="332">
        <v>212.48042000000001</v>
      </c>
      <c r="C10138" t="s">
        <v>16539</v>
      </c>
    </row>
    <row r="10139" spans="1:3">
      <c r="A10139" s="345" t="s">
        <v>5922</v>
      </c>
      <c r="B10139" s="332">
        <v>288.44378999999998</v>
      </c>
      <c r="C10139" t="s">
        <v>21206</v>
      </c>
    </row>
    <row r="10140" spans="1:3">
      <c r="A10140" s="345" t="s">
        <v>5923</v>
      </c>
      <c r="B10140" s="332">
        <v>237.91171</v>
      </c>
      <c r="C10140" t="s">
        <v>21207</v>
      </c>
    </row>
    <row r="10141" spans="1:3">
      <c r="A10141" s="345" t="s">
        <v>5924</v>
      </c>
      <c r="B10141" s="332">
        <v>248.27858000000001</v>
      </c>
      <c r="C10141" t="s">
        <v>21208</v>
      </c>
    </row>
    <row r="10142" spans="1:3">
      <c r="A10142" s="345" t="s">
        <v>5925</v>
      </c>
      <c r="B10142" s="332">
        <v>273.78674999999998</v>
      </c>
      <c r="C10142" t="s">
        <v>16540</v>
      </c>
    </row>
    <row r="10143" spans="1:3">
      <c r="A10143" s="345" t="s">
        <v>5926</v>
      </c>
      <c r="B10143" s="332">
        <v>210.33169000000001</v>
      </c>
      <c r="C10143" t="s">
        <v>21209</v>
      </c>
    </row>
    <row r="10144" spans="1:3">
      <c r="A10144" s="345" t="s">
        <v>5927</v>
      </c>
      <c r="B10144" s="332">
        <v>189.90844999999999</v>
      </c>
      <c r="C10144" t="s">
        <v>16541</v>
      </c>
    </row>
    <row r="10145" spans="1:3">
      <c r="A10145" s="345" t="s">
        <v>5928</v>
      </c>
      <c r="B10145" s="332">
        <v>311.23282</v>
      </c>
      <c r="C10145" t="s">
        <v>16542</v>
      </c>
    </row>
    <row r="10146" spans="1:3">
      <c r="A10146" s="345" t="s">
        <v>5929</v>
      </c>
      <c r="B10146" s="332">
        <v>231.50744</v>
      </c>
      <c r="C10146" t="s">
        <v>16543</v>
      </c>
    </row>
    <row r="10147" spans="1:3">
      <c r="A10147" s="345" t="s">
        <v>5930</v>
      </c>
      <c r="B10147" s="332">
        <v>295.60606000000001</v>
      </c>
      <c r="C10147" t="s">
        <v>16544</v>
      </c>
    </row>
    <row r="10148" spans="1:3">
      <c r="A10148" s="345" t="s">
        <v>21210</v>
      </c>
      <c r="B10148" s="332">
        <v>0</v>
      </c>
      <c r="C10148" t="s">
        <v>21211</v>
      </c>
    </row>
    <row r="10149" spans="1:3">
      <c r="A10149" s="345" t="s">
        <v>5931</v>
      </c>
      <c r="B10149" s="332">
        <v>353.41055999999998</v>
      </c>
      <c r="C10149" t="s">
        <v>16545</v>
      </c>
    </row>
    <row r="10150" spans="1:3">
      <c r="A10150" s="345" t="s">
        <v>5932</v>
      </c>
      <c r="B10150" s="332">
        <v>262.25452000000001</v>
      </c>
      <c r="C10150" t="s">
        <v>16546</v>
      </c>
    </row>
    <row r="10151" spans="1:3">
      <c r="A10151" s="345" t="s">
        <v>5933</v>
      </c>
      <c r="B10151" s="332">
        <v>245.97666000000001</v>
      </c>
      <c r="C10151" t="s">
        <v>16547</v>
      </c>
    </row>
    <row r="10152" spans="1:3">
      <c r="A10152" s="345" t="s">
        <v>5934</v>
      </c>
      <c r="B10152" s="332">
        <v>343.78856000000002</v>
      </c>
      <c r="C10152" t="s">
        <v>21212</v>
      </c>
    </row>
    <row r="10153" spans="1:3">
      <c r="A10153" s="345" t="s">
        <v>5935</v>
      </c>
      <c r="B10153" s="332">
        <v>268.47627999999997</v>
      </c>
      <c r="C10153" t="s">
        <v>16548</v>
      </c>
    </row>
    <row r="10154" spans="1:3">
      <c r="A10154" s="345" t="s">
        <v>5936</v>
      </c>
      <c r="B10154" s="332">
        <v>224.80090000000001</v>
      </c>
      <c r="C10154" t="s">
        <v>16549</v>
      </c>
    </row>
    <row r="10155" spans="1:3">
      <c r="A10155" s="345" t="s">
        <v>5937</v>
      </c>
      <c r="B10155" s="332">
        <v>64.568870000000004</v>
      </c>
      <c r="C10155" t="s">
        <v>16550</v>
      </c>
    </row>
    <row r="10156" spans="1:3">
      <c r="A10156" s="345" t="s">
        <v>5938</v>
      </c>
      <c r="B10156" s="332">
        <v>56.502279999999999</v>
      </c>
      <c r="C10156" t="s">
        <v>16551</v>
      </c>
    </row>
    <row r="10157" spans="1:3">
      <c r="A10157" s="345" t="s">
        <v>5939</v>
      </c>
      <c r="B10157" s="332">
        <v>74.588800000000006</v>
      </c>
      <c r="C10157" t="s">
        <v>16552</v>
      </c>
    </row>
    <row r="10158" spans="1:3">
      <c r="A10158" s="345" t="s">
        <v>5940</v>
      </c>
      <c r="B10158" s="332">
        <v>60.365560000000002</v>
      </c>
      <c r="C10158" t="s">
        <v>16553</v>
      </c>
    </row>
    <row r="10159" spans="1:3">
      <c r="A10159" s="345" t="s">
        <v>5941</v>
      </c>
      <c r="B10159" s="332">
        <v>60.365560000000002</v>
      </c>
      <c r="C10159" t="s">
        <v>16554</v>
      </c>
    </row>
    <row r="10160" spans="1:3">
      <c r="A10160" s="345" t="s">
        <v>5942</v>
      </c>
      <c r="B10160" s="332">
        <v>63.883569999999999</v>
      </c>
      <c r="C10160" t="s">
        <v>16555</v>
      </c>
    </row>
    <row r="10161" spans="1:3">
      <c r="A10161" s="345" t="s">
        <v>5943</v>
      </c>
      <c r="B10161" s="332">
        <v>48.193480000000001</v>
      </c>
      <c r="C10161" t="s">
        <v>16556</v>
      </c>
    </row>
    <row r="10162" spans="1:3">
      <c r="A10162" s="345" t="s">
        <v>5944</v>
      </c>
      <c r="B10162" s="332">
        <v>110.32777</v>
      </c>
      <c r="C10162" t="s">
        <v>21213</v>
      </c>
    </row>
    <row r="10163" spans="1:3">
      <c r="A10163" s="345" t="s">
        <v>5945</v>
      </c>
      <c r="B10163" s="332">
        <v>139.2662</v>
      </c>
      <c r="C10163" t="s">
        <v>21214</v>
      </c>
    </row>
    <row r="10164" spans="1:3">
      <c r="A10164" s="345" t="s">
        <v>5946</v>
      </c>
      <c r="B10164" s="332">
        <v>113.94507</v>
      </c>
      <c r="C10164" t="s">
        <v>16557</v>
      </c>
    </row>
    <row r="10165" spans="1:3">
      <c r="A10165" s="345" t="s">
        <v>5947</v>
      </c>
      <c r="B10165" s="332">
        <v>150.1181</v>
      </c>
      <c r="C10165" t="s">
        <v>16558</v>
      </c>
    </row>
    <row r="10166" spans="1:3">
      <c r="A10166" s="345" t="s">
        <v>5948</v>
      </c>
      <c r="B10166" s="332">
        <v>83.215299999999999</v>
      </c>
      <c r="C10166" t="s">
        <v>16559</v>
      </c>
    </row>
    <row r="10167" spans="1:3">
      <c r="A10167" s="345" t="s">
        <v>5949</v>
      </c>
      <c r="B10167" s="332">
        <v>113.94507</v>
      </c>
      <c r="C10167" t="s">
        <v>21215</v>
      </c>
    </row>
    <row r="10168" spans="1:3">
      <c r="A10168" s="345" t="s">
        <v>5950</v>
      </c>
      <c r="B10168" s="332">
        <v>113.94507</v>
      </c>
      <c r="C10168" t="s">
        <v>16560</v>
      </c>
    </row>
    <row r="10169" spans="1:3">
      <c r="A10169" s="345" t="s">
        <v>21216</v>
      </c>
      <c r="B10169" s="332">
        <v>103.59456</v>
      </c>
      <c r="C10169" t="s">
        <v>21217</v>
      </c>
    </row>
    <row r="10170" spans="1:3">
      <c r="A10170" s="345" t="s">
        <v>5951</v>
      </c>
      <c r="B10170" s="332">
        <v>139.2662</v>
      </c>
      <c r="C10170" t="s">
        <v>21218</v>
      </c>
    </row>
    <row r="10171" spans="1:3">
      <c r="A10171" s="345" t="s">
        <v>5952</v>
      </c>
      <c r="B10171" s="332">
        <v>117.18387</v>
      </c>
      <c r="C10171" t="s">
        <v>21219</v>
      </c>
    </row>
    <row r="10172" spans="1:3">
      <c r="A10172" s="345" t="s">
        <v>5953</v>
      </c>
      <c r="B10172" s="332">
        <v>153.73541</v>
      </c>
      <c r="C10172" t="s">
        <v>16561</v>
      </c>
    </row>
    <row r="10173" spans="1:3">
      <c r="A10173" s="345" t="s">
        <v>5954</v>
      </c>
      <c r="B10173" s="332">
        <v>203.8844</v>
      </c>
      <c r="C10173" t="s">
        <v>21220</v>
      </c>
    </row>
    <row r="10174" spans="1:3">
      <c r="A10174" s="345" t="s">
        <v>5955</v>
      </c>
      <c r="B10174" s="332">
        <v>122.66934999999999</v>
      </c>
      <c r="C10174" t="s">
        <v>16562</v>
      </c>
    </row>
    <row r="10175" spans="1:3">
      <c r="A10175" s="345" t="s">
        <v>5956</v>
      </c>
      <c r="B10175" s="332">
        <v>161.4041</v>
      </c>
      <c r="C10175" t="s">
        <v>16563</v>
      </c>
    </row>
    <row r="10176" spans="1:3">
      <c r="A10176" s="345" t="s">
        <v>5957</v>
      </c>
      <c r="B10176" s="332">
        <v>132.35342</v>
      </c>
      <c r="C10176" t="s">
        <v>16564</v>
      </c>
    </row>
    <row r="10177" spans="1:3">
      <c r="A10177" s="345" t="s">
        <v>5958</v>
      </c>
      <c r="B10177" s="332">
        <v>117.82764</v>
      </c>
      <c r="C10177" t="s">
        <v>16565</v>
      </c>
    </row>
    <row r="10178" spans="1:3">
      <c r="A10178" s="345" t="s">
        <v>5959</v>
      </c>
      <c r="B10178" s="332">
        <v>182.38445999999999</v>
      </c>
      <c r="C10178" t="s">
        <v>16566</v>
      </c>
    </row>
    <row r="10179" spans="1:3">
      <c r="A10179" s="345" t="s">
        <v>5960</v>
      </c>
      <c r="B10179" s="332">
        <v>124.79698</v>
      </c>
      <c r="C10179" t="s">
        <v>16567</v>
      </c>
    </row>
    <row r="10180" spans="1:3">
      <c r="A10180" s="345" t="s">
        <v>5961</v>
      </c>
      <c r="B10180" s="332">
        <v>479.80025000000001</v>
      </c>
      <c r="C10180" t="s">
        <v>21221</v>
      </c>
    </row>
    <row r="10181" spans="1:3">
      <c r="A10181" s="345" t="s">
        <v>5962</v>
      </c>
      <c r="B10181" s="332">
        <v>231.08905999999999</v>
      </c>
      <c r="C10181" t="s">
        <v>21222</v>
      </c>
    </row>
    <row r="10182" spans="1:3">
      <c r="A10182" s="345" t="s">
        <v>5963</v>
      </c>
      <c r="B10182" s="332">
        <v>593.04300999999998</v>
      </c>
      <c r="C10182" t="s">
        <v>21223</v>
      </c>
    </row>
    <row r="10183" spans="1:3">
      <c r="A10183" s="345" t="s">
        <v>5964</v>
      </c>
      <c r="B10183" s="332">
        <v>323.02742000000001</v>
      </c>
      <c r="C10183" t="s">
        <v>16568</v>
      </c>
    </row>
    <row r="10184" spans="1:3">
      <c r="A10184" s="345" t="s">
        <v>9597</v>
      </c>
      <c r="B10184" s="332">
        <v>27.94584</v>
      </c>
      <c r="C10184" t="s">
        <v>16569</v>
      </c>
    </row>
    <row r="10185" spans="1:3">
      <c r="A10185" s="345" t="s">
        <v>9598</v>
      </c>
      <c r="B10185" s="332">
        <v>29.83417</v>
      </c>
      <c r="C10185" t="s">
        <v>16570</v>
      </c>
    </row>
    <row r="10186" spans="1:3">
      <c r="A10186" s="345" t="s">
        <v>5965</v>
      </c>
      <c r="B10186" s="332">
        <v>273.12144000000001</v>
      </c>
      <c r="C10186" t="s">
        <v>16571</v>
      </c>
    </row>
    <row r="10187" spans="1:3">
      <c r="A10187" s="345" t="s">
        <v>5966</v>
      </c>
      <c r="B10187" s="332">
        <v>112.26649999999999</v>
      </c>
      <c r="C10187" t="s">
        <v>16572</v>
      </c>
    </row>
    <row r="10188" spans="1:3">
      <c r="A10188" s="345" t="s">
        <v>5967</v>
      </c>
      <c r="B10188" s="332">
        <v>523.10553000000004</v>
      </c>
      <c r="C10188" t="s">
        <v>16573</v>
      </c>
    </row>
    <row r="10189" spans="1:3">
      <c r="A10189" s="345" t="s">
        <v>5968</v>
      </c>
      <c r="B10189" s="332">
        <v>538.34162000000003</v>
      </c>
      <c r="C10189" t="s">
        <v>16574</v>
      </c>
    </row>
    <row r="10190" spans="1:3">
      <c r="A10190" s="345" t="s">
        <v>5969</v>
      </c>
      <c r="B10190" s="332">
        <v>271.02647999999999</v>
      </c>
      <c r="C10190" t="s">
        <v>16575</v>
      </c>
    </row>
    <row r="10191" spans="1:3">
      <c r="A10191" s="345" t="s">
        <v>5970</v>
      </c>
      <c r="B10191" s="332">
        <v>197.77607</v>
      </c>
      <c r="C10191" t="s">
        <v>16576</v>
      </c>
    </row>
    <row r="10192" spans="1:3">
      <c r="A10192" s="345" t="s">
        <v>5971</v>
      </c>
      <c r="B10192" s="332">
        <v>540.42516999999998</v>
      </c>
      <c r="C10192" t="s">
        <v>16577</v>
      </c>
    </row>
    <row r="10193" spans="1:3">
      <c r="A10193" s="345" t="s">
        <v>5972</v>
      </c>
      <c r="B10193" s="332">
        <v>589.25878</v>
      </c>
      <c r="C10193" t="s">
        <v>16578</v>
      </c>
    </row>
    <row r="10194" spans="1:3">
      <c r="A10194" s="345" t="s">
        <v>5973</v>
      </c>
      <c r="B10194" s="332">
        <v>242.94227000000001</v>
      </c>
      <c r="C10194" t="s">
        <v>16579</v>
      </c>
    </row>
    <row r="10195" spans="1:3">
      <c r="A10195" s="345" t="s">
        <v>5974</v>
      </c>
      <c r="B10195" s="332">
        <v>170.64411999999999</v>
      </c>
      <c r="C10195" t="s">
        <v>21224</v>
      </c>
    </row>
    <row r="10196" spans="1:3">
      <c r="A10196" s="345" t="s">
        <v>5975</v>
      </c>
      <c r="B10196" s="332">
        <v>467.77704999999997</v>
      </c>
      <c r="C10196" t="s">
        <v>16580</v>
      </c>
    </row>
    <row r="10197" spans="1:3">
      <c r="A10197" s="345" t="s">
        <v>5976</v>
      </c>
      <c r="B10197" s="332">
        <v>467.77704999999997</v>
      </c>
      <c r="C10197" t="s">
        <v>16581</v>
      </c>
    </row>
    <row r="10198" spans="1:3">
      <c r="A10198" s="345" t="s">
        <v>5977</v>
      </c>
      <c r="B10198" s="332">
        <v>250.51638</v>
      </c>
      <c r="C10198" t="s">
        <v>16582</v>
      </c>
    </row>
    <row r="10199" spans="1:3">
      <c r="A10199" s="345" t="s">
        <v>5978</v>
      </c>
      <c r="B10199" s="332">
        <v>183.12601000000001</v>
      </c>
      <c r="C10199" t="s">
        <v>21225</v>
      </c>
    </row>
    <row r="10200" spans="1:3">
      <c r="A10200" s="345" t="s">
        <v>5979</v>
      </c>
      <c r="B10200" s="332">
        <v>465.87256000000002</v>
      </c>
      <c r="C10200" t="s">
        <v>16577</v>
      </c>
    </row>
    <row r="10201" spans="1:3">
      <c r="A10201" s="345" t="s">
        <v>5980</v>
      </c>
      <c r="B10201" s="332">
        <v>517.63616999999999</v>
      </c>
      <c r="C10201" t="s">
        <v>16578</v>
      </c>
    </row>
    <row r="10202" spans="1:3">
      <c r="A10202" s="345" t="s">
        <v>5981</v>
      </c>
      <c r="B10202" s="332">
        <v>235.86627999999999</v>
      </c>
      <c r="C10202" t="s">
        <v>16583</v>
      </c>
    </row>
    <row r="10203" spans="1:3">
      <c r="A10203" s="345" t="s">
        <v>5982</v>
      </c>
      <c r="B10203" s="332">
        <v>164.08088000000001</v>
      </c>
      <c r="C10203" t="s">
        <v>16584</v>
      </c>
    </row>
    <row r="10204" spans="1:3">
      <c r="A10204" s="345" t="s">
        <v>5983</v>
      </c>
      <c r="B10204" s="332">
        <v>454.15248000000003</v>
      </c>
      <c r="C10204" t="s">
        <v>16585</v>
      </c>
    </row>
    <row r="10205" spans="1:3">
      <c r="A10205" s="345" t="s">
        <v>5984</v>
      </c>
      <c r="B10205" s="332">
        <v>491.91712999999999</v>
      </c>
      <c r="C10205" t="s">
        <v>16586</v>
      </c>
    </row>
    <row r="10206" spans="1:3">
      <c r="A10206" s="345" t="s">
        <v>5985</v>
      </c>
      <c r="B10206" s="332">
        <v>273.12144000000001</v>
      </c>
      <c r="C10206" t="s">
        <v>21226</v>
      </c>
    </row>
    <row r="10207" spans="1:3">
      <c r="A10207" s="345" t="s">
        <v>5986</v>
      </c>
      <c r="B10207" s="332">
        <v>187.11081999999999</v>
      </c>
      <c r="C10207" t="s">
        <v>16587</v>
      </c>
    </row>
    <row r="10208" spans="1:3">
      <c r="A10208" s="345" t="s">
        <v>5987</v>
      </c>
      <c r="B10208" s="332">
        <v>538.34162000000003</v>
      </c>
      <c r="C10208" t="s">
        <v>16588</v>
      </c>
    </row>
    <row r="10209" spans="1:3">
      <c r="A10209" s="345" t="s">
        <v>5988</v>
      </c>
      <c r="B10209" s="332">
        <v>538.34162000000003</v>
      </c>
      <c r="C10209" t="s">
        <v>16589</v>
      </c>
    </row>
    <row r="10210" spans="1:3">
      <c r="A10210" s="345" t="s">
        <v>5989</v>
      </c>
      <c r="B10210" s="332">
        <v>271.02647999999999</v>
      </c>
      <c r="C10210" t="s">
        <v>16590</v>
      </c>
    </row>
    <row r="10211" spans="1:3">
      <c r="A10211" s="345" t="s">
        <v>5990</v>
      </c>
      <c r="B10211" s="332">
        <v>212.10061999999999</v>
      </c>
      <c r="C10211" t="s">
        <v>16591</v>
      </c>
    </row>
    <row r="10212" spans="1:3">
      <c r="A10212" s="345" t="s">
        <v>5991</v>
      </c>
      <c r="B10212" s="332">
        <v>540.42516999999998</v>
      </c>
      <c r="C10212" t="s">
        <v>16592</v>
      </c>
    </row>
    <row r="10213" spans="1:3">
      <c r="A10213" s="345" t="s">
        <v>5992</v>
      </c>
      <c r="B10213" s="332">
        <v>589.25878</v>
      </c>
      <c r="C10213" t="s">
        <v>16593</v>
      </c>
    </row>
    <row r="10214" spans="1:3">
      <c r="A10214" s="345" t="s">
        <v>5993</v>
      </c>
      <c r="B10214" s="332">
        <v>242.94227000000001</v>
      </c>
      <c r="C10214" t="s">
        <v>16594</v>
      </c>
    </row>
    <row r="10215" spans="1:3">
      <c r="A10215" s="345" t="s">
        <v>5994</v>
      </c>
      <c r="B10215" s="332">
        <v>170.64411999999999</v>
      </c>
      <c r="C10215" t="s">
        <v>16595</v>
      </c>
    </row>
    <row r="10216" spans="1:3">
      <c r="A10216" s="345" t="s">
        <v>5995</v>
      </c>
      <c r="B10216" s="332">
        <v>467.77704999999997</v>
      </c>
      <c r="C10216" t="s">
        <v>16596</v>
      </c>
    </row>
    <row r="10217" spans="1:3">
      <c r="A10217" s="345" t="s">
        <v>5996</v>
      </c>
      <c r="B10217" s="332">
        <v>467.77704999999997</v>
      </c>
      <c r="C10217" t="s">
        <v>16597</v>
      </c>
    </row>
    <row r="10218" spans="1:3">
      <c r="A10218" s="345" t="s">
        <v>5997</v>
      </c>
      <c r="B10218" s="332">
        <v>250.51638</v>
      </c>
      <c r="C10218" t="s">
        <v>16598</v>
      </c>
    </row>
    <row r="10219" spans="1:3">
      <c r="A10219" s="345" t="s">
        <v>5998</v>
      </c>
      <c r="B10219" s="332">
        <v>183.12601000000001</v>
      </c>
      <c r="C10219" t="s">
        <v>16599</v>
      </c>
    </row>
    <row r="10220" spans="1:3">
      <c r="A10220" s="345" t="s">
        <v>5999</v>
      </c>
      <c r="B10220" s="332">
        <v>491.91712999999999</v>
      </c>
      <c r="C10220" t="s">
        <v>16600</v>
      </c>
    </row>
    <row r="10221" spans="1:3">
      <c r="A10221" s="345" t="s">
        <v>6000</v>
      </c>
      <c r="B10221" s="332">
        <v>517.63616999999999</v>
      </c>
      <c r="C10221" t="s">
        <v>16593</v>
      </c>
    </row>
    <row r="10222" spans="1:3">
      <c r="A10222" s="345" t="s">
        <v>6001</v>
      </c>
      <c r="B10222" s="332">
        <v>235.86627999999999</v>
      </c>
      <c r="C10222" t="s">
        <v>16601</v>
      </c>
    </row>
    <row r="10223" spans="1:3">
      <c r="A10223" s="345" t="s">
        <v>6002</v>
      </c>
      <c r="B10223" s="332">
        <v>164.08088000000001</v>
      </c>
      <c r="C10223" t="s">
        <v>16602</v>
      </c>
    </row>
    <row r="10224" spans="1:3">
      <c r="A10224" s="345" t="s">
        <v>6003</v>
      </c>
      <c r="B10224" s="332">
        <v>454.15248000000003</v>
      </c>
      <c r="C10224" t="s">
        <v>16603</v>
      </c>
    </row>
    <row r="10225" spans="1:3">
      <c r="A10225" s="345" t="s">
        <v>6004</v>
      </c>
      <c r="B10225" s="332">
        <v>454.15248000000003</v>
      </c>
      <c r="C10225" t="s">
        <v>16604</v>
      </c>
    </row>
    <row r="10226" spans="1:3">
      <c r="A10226" s="345" t="s">
        <v>6005</v>
      </c>
      <c r="B10226" s="332">
        <v>188.49769000000001</v>
      </c>
      <c r="C10226" t="s">
        <v>21227</v>
      </c>
    </row>
    <row r="10227" spans="1:3">
      <c r="A10227" s="345" t="s">
        <v>6006</v>
      </c>
      <c r="B10227" s="332">
        <v>242.94227000000001</v>
      </c>
      <c r="C10227" t="s">
        <v>16605</v>
      </c>
    </row>
    <row r="10228" spans="1:3">
      <c r="A10228" s="345" t="s">
        <v>6007</v>
      </c>
      <c r="B10228" s="332">
        <v>273.12144000000001</v>
      </c>
      <c r="C10228" t="s">
        <v>16606</v>
      </c>
    </row>
    <row r="10229" spans="1:3">
      <c r="A10229" s="345" t="s">
        <v>6008</v>
      </c>
      <c r="B10229" s="332">
        <v>194.37726000000001</v>
      </c>
      <c r="C10229" t="s">
        <v>21228</v>
      </c>
    </row>
    <row r="10230" spans="1:3">
      <c r="A10230" s="345" t="s">
        <v>6009</v>
      </c>
      <c r="B10230" s="332">
        <v>538.34162000000003</v>
      </c>
      <c r="C10230" t="s">
        <v>16607</v>
      </c>
    </row>
    <row r="10231" spans="1:3">
      <c r="A10231" s="345" t="s">
        <v>6010</v>
      </c>
      <c r="B10231" s="332">
        <v>523.10553000000004</v>
      </c>
      <c r="C10231" t="s">
        <v>16608</v>
      </c>
    </row>
    <row r="10232" spans="1:3">
      <c r="A10232" s="345" t="s">
        <v>6011</v>
      </c>
      <c r="B10232" s="332">
        <v>271.02647999999999</v>
      </c>
      <c r="C10232" t="s">
        <v>16609</v>
      </c>
    </row>
    <row r="10233" spans="1:3">
      <c r="A10233" s="345" t="s">
        <v>6012</v>
      </c>
      <c r="B10233" s="332">
        <v>212.10061999999999</v>
      </c>
      <c r="C10233" t="s">
        <v>21229</v>
      </c>
    </row>
    <row r="10234" spans="1:3">
      <c r="A10234" s="345" t="s">
        <v>6013</v>
      </c>
      <c r="B10234" s="332">
        <v>540.42516999999998</v>
      </c>
      <c r="C10234" t="s">
        <v>16610</v>
      </c>
    </row>
    <row r="10235" spans="1:3">
      <c r="A10235" s="345" t="s">
        <v>6014</v>
      </c>
      <c r="B10235" s="332">
        <v>589.25878</v>
      </c>
      <c r="C10235" t="s">
        <v>16611</v>
      </c>
    </row>
    <row r="10236" spans="1:3">
      <c r="A10236" s="345" t="s">
        <v>6015</v>
      </c>
      <c r="B10236" s="332">
        <v>242.94227000000001</v>
      </c>
      <c r="C10236" t="s">
        <v>16612</v>
      </c>
    </row>
    <row r="10237" spans="1:3">
      <c r="A10237" s="345" t="s">
        <v>6016</v>
      </c>
      <c r="B10237" s="332">
        <v>170.64411999999999</v>
      </c>
      <c r="C10237" t="s">
        <v>16613</v>
      </c>
    </row>
    <row r="10238" spans="1:3">
      <c r="A10238" s="345" t="s">
        <v>6017</v>
      </c>
      <c r="B10238" s="332">
        <v>481.40163000000001</v>
      </c>
      <c r="C10238" t="s">
        <v>16614</v>
      </c>
    </row>
    <row r="10239" spans="1:3">
      <c r="A10239" s="345" t="s">
        <v>6018</v>
      </c>
      <c r="B10239" s="332">
        <v>467.77704999999997</v>
      </c>
      <c r="C10239" t="s">
        <v>16615</v>
      </c>
    </row>
    <row r="10240" spans="1:3">
      <c r="A10240" s="345" t="s">
        <v>6019</v>
      </c>
      <c r="B10240" s="332">
        <v>250.51638</v>
      </c>
      <c r="C10240" t="s">
        <v>16609</v>
      </c>
    </row>
    <row r="10241" spans="1:3">
      <c r="A10241" s="345" t="s">
        <v>6020</v>
      </c>
      <c r="B10241" s="332">
        <v>183.12601000000001</v>
      </c>
      <c r="C10241" t="s">
        <v>16616</v>
      </c>
    </row>
    <row r="10242" spans="1:3">
      <c r="A10242" s="345" t="s">
        <v>6021</v>
      </c>
      <c r="B10242" s="332">
        <v>491.91712999999999</v>
      </c>
      <c r="C10242" t="s">
        <v>16617</v>
      </c>
    </row>
    <row r="10243" spans="1:3">
      <c r="A10243" s="345" t="s">
        <v>6022</v>
      </c>
      <c r="B10243" s="332">
        <v>517.63616999999999</v>
      </c>
      <c r="C10243" t="s">
        <v>16618</v>
      </c>
    </row>
    <row r="10244" spans="1:3">
      <c r="A10244" s="345" t="s">
        <v>6023</v>
      </c>
      <c r="B10244" s="332">
        <v>235.86627999999999</v>
      </c>
      <c r="C10244" t="s">
        <v>16619</v>
      </c>
    </row>
    <row r="10245" spans="1:3">
      <c r="A10245" s="345" t="s">
        <v>6024</v>
      </c>
      <c r="B10245" s="332">
        <v>182.31209999999999</v>
      </c>
      <c r="C10245" t="s">
        <v>16620</v>
      </c>
    </row>
    <row r="10246" spans="1:3">
      <c r="A10246" s="345" t="s">
        <v>6025</v>
      </c>
      <c r="B10246" s="332">
        <v>454.15248000000003</v>
      </c>
      <c r="C10246" t="s">
        <v>16621</v>
      </c>
    </row>
    <row r="10247" spans="1:3">
      <c r="A10247" s="345" t="s">
        <v>6026</v>
      </c>
      <c r="B10247" s="332">
        <v>454.15248000000003</v>
      </c>
      <c r="C10247" t="s">
        <v>16622</v>
      </c>
    </row>
    <row r="10248" spans="1:3">
      <c r="A10248" s="345" t="s">
        <v>6027</v>
      </c>
      <c r="B10248" s="332">
        <v>491.91712999999999</v>
      </c>
      <c r="C10248" t="s">
        <v>16623</v>
      </c>
    </row>
    <row r="10249" spans="1:3">
      <c r="A10249" s="345" t="s">
        <v>6028</v>
      </c>
      <c r="B10249" s="332">
        <v>205.10113999999999</v>
      </c>
      <c r="C10249" t="s">
        <v>21230</v>
      </c>
    </row>
    <row r="10250" spans="1:3">
      <c r="A10250" s="345" t="s">
        <v>8686</v>
      </c>
      <c r="B10250" s="332">
        <v>327.89776000000001</v>
      </c>
      <c r="C10250" t="s">
        <v>16624</v>
      </c>
    </row>
    <row r="10251" spans="1:3">
      <c r="A10251" s="345" t="s">
        <v>8687</v>
      </c>
      <c r="B10251" s="332">
        <v>229.52459999999999</v>
      </c>
      <c r="C10251" t="s">
        <v>21231</v>
      </c>
    </row>
    <row r="10252" spans="1:3">
      <c r="A10252" s="345" t="s">
        <v>6029</v>
      </c>
      <c r="B10252" s="332">
        <v>353.47712999999999</v>
      </c>
      <c r="C10252" t="s">
        <v>16625</v>
      </c>
    </row>
    <row r="10253" spans="1:3">
      <c r="A10253" s="345" t="s">
        <v>6030</v>
      </c>
      <c r="B10253" s="332">
        <v>254.44259</v>
      </c>
      <c r="C10253" t="s">
        <v>16626</v>
      </c>
    </row>
    <row r="10254" spans="1:3">
      <c r="A10254" s="345" t="s">
        <v>6031</v>
      </c>
      <c r="B10254" s="332">
        <v>668.97149000000002</v>
      </c>
      <c r="C10254" t="s">
        <v>16627</v>
      </c>
    </row>
    <row r="10255" spans="1:3">
      <c r="A10255" s="345" t="s">
        <v>6032</v>
      </c>
      <c r="B10255" s="332">
        <v>668.97149000000002</v>
      </c>
      <c r="C10255" t="s">
        <v>16628</v>
      </c>
    </row>
    <row r="10256" spans="1:3">
      <c r="A10256" s="345" t="s">
        <v>6033</v>
      </c>
      <c r="B10256" s="332">
        <v>360.39197000000001</v>
      </c>
      <c r="C10256" t="s">
        <v>16629</v>
      </c>
    </row>
    <row r="10257" spans="1:3">
      <c r="A10257" s="345" t="s">
        <v>6034</v>
      </c>
      <c r="B10257" s="332">
        <v>265.16645</v>
      </c>
      <c r="C10257" t="s">
        <v>16630</v>
      </c>
    </row>
    <row r="10258" spans="1:3">
      <c r="A10258" s="345" t="s">
        <v>6035</v>
      </c>
      <c r="B10258" s="332">
        <v>677.15927999999997</v>
      </c>
      <c r="C10258" t="s">
        <v>16631</v>
      </c>
    </row>
    <row r="10259" spans="1:3">
      <c r="A10259" s="345" t="s">
        <v>6036</v>
      </c>
      <c r="B10259" s="332">
        <v>725.99287000000004</v>
      </c>
      <c r="C10259" t="s">
        <v>16632</v>
      </c>
    </row>
    <row r="10260" spans="1:3">
      <c r="A10260" s="345" t="s">
        <v>6037</v>
      </c>
      <c r="B10260" s="332">
        <v>323.00495999999998</v>
      </c>
      <c r="C10260" t="s">
        <v>16633</v>
      </c>
    </row>
    <row r="10261" spans="1:3">
      <c r="A10261" s="345" t="s">
        <v>6038</v>
      </c>
      <c r="B10261" s="332">
        <v>228.54125999999999</v>
      </c>
      <c r="C10261" t="s">
        <v>16634</v>
      </c>
    </row>
    <row r="10262" spans="1:3">
      <c r="A10262" s="345" t="s">
        <v>6039</v>
      </c>
      <c r="B10262" s="332">
        <v>602.67175999999995</v>
      </c>
      <c r="C10262" t="s">
        <v>16635</v>
      </c>
    </row>
    <row r="10263" spans="1:3">
      <c r="A10263" s="345" t="s">
        <v>6040</v>
      </c>
      <c r="B10263" s="332">
        <v>602.67175999999995</v>
      </c>
      <c r="C10263" t="s">
        <v>16636</v>
      </c>
    </row>
    <row r="10264" spans="1:3">
      <c r="A10264" s="345" t="s">
        <v>6041</v>
      </c>
      <c r="B10264" s="332">
        <v>328.16180000000003</v>
      </c>
      <c r="C10264" t="s">
        <v>16637</v>
      </c>
    </row>
    <row r="10265" spans="1:3">
      <c r="A10265" s="345" t="s">
        <v>6042</v>
      </c>
      <c r="B10265" s="332">
        <v>244.65634</v>
      </c>
      <c r="C10265" t="s">
        <v>16630</v>
      </c>
    </row>
    <row r="10266" spans="1:3">
      <c r="A10266" s="345" t="s">
        <v>6043</v>
      </c>
      <c r="B10266" s="332">
        <v>618.8845</v>
      </c>
      <c r="C10266" t="s">
        <v>16631</v>
      </c>
    </row>
    <row r="10267" spans="1:3">
      <c r="A10267" s="345" t="s">
        <v>6044</v>
      </c>
      <c r="B10267" s="332">
        <v>644.60352999999998</v>
      </c>
      <c r="C10267" t="s">
        <v>16632</v>
      </c>
    </row>
    <row r="10268" spans="1:3">
      <c r="A10268" s="345" t="s">
        <v>6045</v>
      </c>
      <c r="B10268" s="332">
        <v>316.91052999999999</v>
      </c>
      <c r="C10268" t="s">
        <v>16638</v>
      </c>
    </row>
    <row r="10269" spans="1:3">
      <c r="A10269" s="345" t="s">
        <v>6046</v>
      </c>
      <c r="B10269" s="332">
        <v>253.93472</v>
      </c>
      <c r="C10269" t="s">
        <v>16638</v>
      </c>
    </row>
    <row r="10270" spans="1:3">
      <c r="A10270" s="345" t="s">
        <v>6047</v>
      </c>
      <c r="B10270" s="332">
        <v>254.44259</v>
      </c>
      <c r="C10270" t="s">
        <v>21232</v>
      </c>
    </row>
    <row r="10271" spans="1:3">
      <c r="A10271" s="345" t="s">
        <v>6048</v>
      </c>
      <c r="B10271" s="332">
        <v>177.03158999999999</v>
      </c>
      <c r="C10271" t="s">
        <v>21233</v>
      </c>
    </row>
    <row r="10272" spans="1:3">
      <c r="A10272" s="345" t="s">
        <v>6049</v>
      </c>
      <c r="B10272" s="332">
        <v>499.40496000000002</v>
      </c>
      <c r="C10272" t="s">
        <v>21234</v>
      </c>
    </row>
    <row r="10273" spans="1:3">
      <c r="A10273" s="345" t="s">
        <v>6050</v>
      </c>
      <c r="B10273" s="332">
        <v>480.19708000000003</v>
      </c>
      <c r="C10273" t="s">
        <v>21235</v>
      </c>
    </row>
    <row r="10274" spans="1:3">
      <c r="A10274" s="345" t="s">
        <v>6051</v>
      </c>
      <c r="B10274" s="332">
        <v>250.51638</v>
      </c>
      <c r="C10274" t="s">
        <v>21236</v>
      </c>
    </row>
    <row r="10275" spans="1:3">
      <c r="A10275" s="345" t="s">
        <v>6052</v>
      </c>
      <c r="B10275" s="332">
        <v>193.38104999999999</v>
      </c>
      <c r="C10275" t="s">
        <v>21237</v>
      </c>
    </row>
    <row r="10276" spans="1:3">
      <c r="A10276" s="345" t="s">
        <v>6053</v>
      </c>
      <c r="B10276" s="332">
        <v>504.61387999999999</v>
      </c>
      <c r="C10276" t="s">
        <v>21238</v>
      </c>
    </row>
    <row r="10277" spans="1:3">
      <c r="A10277" s="345" t="s">
        <v>6054</v>
      </c>
      <c r="B10277" s="332">
        <v>553.44746999999995</v>
      </c>
      <c r="C10277" t="s">
        <v>21239</v>
      </c>
    </row>
    <row r="10278" spans="1:3">
      <c r="A10278" s="345" t="s">
        <v>6055</v>
      </c>
      <c r="B10278" s="332">
        <v>259.01342</v>
      </c>
      <c r="C10278" t="s">
        <v>21240</v>
      </c>
    </row>
    <row r="10279" spans="1:3">
      <c r="A10279" s="345" t="s">
        <v>6056</v>
      </c>
      <c r="B10279" s="332">
        <v>183.24321</v>
      </c>
      <c r="C10279" t="s">
        <v>21241</v>
      </c>
    </row>
    <row r="10280" spans="1:3">
      <c r="A10280" s="345" t="s">
        <v>6057</v>
      </c>
      <c r="B10280" s="332">
        <v>488.30345999999997</v>
      </c>
      <c r="C10280" t="s">
        <v>21242</v>
      </c>
    </row>
    <row r="10281" spans="1:3">
      <c r="A10281" s="345" t="s">
        <v>6058</v>
      </c>
      <c r="B10281" s="332">
        <v>474.48354999999998</v>
      </c>
      <c r="C10281" t="s">
        <v>21243</v>
      </c>
    </row>
    <row r="10282" spans="1:3">
      <c r="A10282" s="345" t="s">
        <v>6059</v>
      </c>
      <c r="B10282" s="332">
        <v>263.70143999999999</v>
      </c>
      <c r="C10282" t="s">
        <v>21244</v>
      </c>
    </row>
    <row r="10283" spans="1:3">
      <c r="A10283" s="345" t="s">
        <v>6060</v>
      </c>
      <c r="B10283" s="332">
        <v>206.40334999999999</v>
      </c>
      <c r="C10283" t="s">
        <v>21245</v>
      </c>
    </row>
    <row r="10284" spans="1:3">
      <c r="A10284" s="345" t="s">
        <v>6061</v>
      </c>
      <c r="B10284" s="332">
        <v>498.42829999999998</v>
      </c>
      <c r="C10284" t="s">
        <v>21238</v>
      </c>
    </row>
    <row r="10285" spans="1:3">
      <c r="A10285" s="345" t="s">
        <v>6062</v>
      </c>
      <c r="B10285" s="332">
        <v>524.14730999999995</v>
      </c>
      <c r="C10285" t="s">
        <v>21239</v>
      </c>
    </row>
    <row r="10286" spans="1:3">
      <c r="A10286" s="345" t="s">
        <v>6063</v>
      </c>
      <c r="B10286" s="332">
        <v>184.09290999999999</v>
      </c>
      <c r="C10286" t="s">
        <v>16639</v>
      </c>
    </row>
    <row r="10287" spans="1:3">
      <c r="A10287" s="345" t="s">
        <v>6064</v>
      </c>
      <c r="B10287" s="332">
        <v>134.07754</v>
      </c>
      <c r="C10287" t="s">
        <v>16640</v>
      </c>
    </row>
    <row r="10288" spans="1:3">
      <c r="A10288" s="345" t="s">
        <v>6065</v>
      </c>
      <c r="B10288" s="332">
        <v>303.02875</v>
      </c>
      <c r="C10288" t="s">
        <v>16641</v>
      </c>
    </row>
    <row r="10289" spans="1:3">
      <c r="A10289" s="345" t="s">
        <v>6066</v>
      </c>
      <c r="B10289" s="332">
        <v>303.02875</v>
      </c>
      <c r="C10289" t="s">
        <v>16642</v>
      </c>
    </row>
    <row r="10290" spans="1:3">
      <c r="A10290" s="345" t="s">
        <v>6067</v>
      </c>
      <c r="B10290" s="332">
        <v>167.59690000000001</v>
      </c>
      <c r="C10290" t="s">
        <v>16643</v>
      </c>
    </row>
    <row r="10291" spans="1:3">
      <c r="A10291" s="345" t="s">
        <v>6068</v>
      </c>
      <c r="B10291" s="332">
        <v>117.69874</v>
      </c>
      <c r="C10291" t="s">
        <v>21246</v>
      </c>
    </row>
    <row r="10292" spans="1:3">
      <c r="A10292" s="345" t="s">
        <v>6069</v>
      </c>
      <c r="B10292" s="332">
        <v>241.43331000000001</v>
      </c>
      <c r="C10292" t="s">
        <v>16644</v>
      </c>
    </row>
    <row r="10293" spans="1:3">
      <c r="A10293" s="345" t="s">
        <v>6070</v>
      </c>
      <c r="B10293" s="332">
        <v>297.76778000000002</v>
      </c>
      <c r="C10293" t="s">
        <v>16642</v>
      </c>
    </row>
    <row r="10294" spans="1:3">
      <c r="A10294" s="345" t="s">
        <v>9599</v>
      </c>
      <c r="B10294" s="332">
        <v>149.62332000000001</v>
      </c>
      <c r="C10294" t="s">
        <v>16645</v>
      </c>
    </row>
    <row r="10295" spans="1:3">
      <c r="A10295" s="345" t="s">
        <v>9600</v>
      </c>
      <c r="B10295" s="332">
        <v>149.62332000000001</v>
      </c>
      <c r="C10295" t="s">
        <v>16646</v>
      </c>
    </row>
    <row r="10296" spans="1:3">
      <c r="A10296" s="345" t="s">
        <v>6071</v>
      </c>
      <c r="B10296" s="332">
        <v>184.09290999999999</v>
      </c>
      <c r="C10296" t="s">
        <v>16647</v>
      </c>
    </row>
    <row r="10297" spans="1:3">
      <c r="A10297" s="345" t="s">
        <v>6072</v>
      </c>
      <c r="B10297" s="332">
        <v>148.97504000000001</v>
      </c>
      <c r="C10297" t="s">
        <v>16648</v>
      </c>
    </row>
    <row r="10298" spans="1:3">
      <c r="A10298" s="345" t="s">
        <v>6073</v>
      </c>
      <c r="B10298" s="332">
        <v>303.02875</v>
      </c>
      <c r="C10298" t="s">
        <v>16649</v>
      </c>
    </row>
    <row r="10299" spans="1:3">
      <c r="A10299" s="345" t="s">
        <v>6074</v>
      </c>
      <c r="B10299" s="332">
        <v>303.02875</v>
      </c>
      <c r="C10299" t="s">
        <v>16650</v>
      </c>
    </row>
    <row r="10300" spans="1:3">
      <c r="A10300" s="345" t="s">
        <v>6075</v>
      </c>
      <c r="B10300" s="332">
        <v>167.59690000000001</v>
      </c>
      <c r="C10300" t="s">
        <v>16651</v>
      </c>
    </row>
    <row r="10301" spans="1:3">
      <c r="A10301" s="345" t="s">
        <v>6076</v>
      </c>
      <c r="B10301" s="332">
        <v>117.69874</v>
      </c>
      <c r="C10301" t="s">
        <v>16652</v>
      </c>
    </row>
    <row r="10302" spans="1:3">
      <c r="A10302" s="345" t="s">
        <v>6077</v>
      </c>
      <c r="B10302" s="332">
        <v>268.25925999999998</v>
      </c>
      <c r="C10302" t="s">
        <v>16649</v>
      </c>
    </row>
    <row r="10303" spans="1:3">
      <c r="A10303" s="345" t="s">
        <v>6078</v>
      </c>
      <c r="B10303" s="332">
        <v>268.25925999999998</v>
      </c>
      <c r="C10303" t="s">
        <v>16650</v>
      </c>
    </row>
    <row r="10304" spans="1:3">
      <c r="A10304" s="345" t="s">
        <v>6079</v>
      </c>
      <c r="B10304" s="332">
        <v>184.09290999999999</v>
      </c>
      <c r="C10304" t="s">
        <v>16653</v>
      </c>
    </row>
    <row r="10305" spans="1:3">
      <c r="A10305" s="345" t="s">
        <v>6080</v>
      </c>
      <c r="B10305" s="332">
        <v>148.97504000000001</v>
      </c>
      <c r="C10305" t="s">
        <v>16654</v>
      </c>
    </row>
    <row r="10306" spans="1:3">
      <c r="A10306" s="345" t="s">
        <v>6081</v>
      </c>
      <c r="B10306" s="332">
        <v>303.02875</v>
      </c>
      <c r="C10306" t="s">
        <v>16655</v>
      </c>
    </row>
    <row r="10307" spans="1:3">
      <c r="A10307" s="345" t="s">
        <v>6082</v>
      </c>
      <c r="B10307" s="332">
        <v>303.02875</v>
      </c>
      <c r="C10307" t="s">
        <v>16656</v>
      </c>
    </row>
    <row r="10308" spans="1:3">
      <c r="A10308" s="345" t="s">
        <v>6083</v>
      </c>
      <c r="B10308" s="332">
        <v>167.59690000000001</v>
      </c>
      <c r="C10308" t="s">
        <v>16657</v>
      </c>
    </row>
    <row r="10309" spans="1:3">
      <c r="A10309" s="345" t="s">
        <v>6084</v>
      </c>
      <c r="B10309" s="332">
        <v>117.69874</v>
      </c>
      <c r="C10309" t="s">
        <v>16658</v>
      </c>
    </row>
    <row r="10310" spans="1:3">
      <c r="A10310" s="345" t="s">
        <v>6085</v>
      </c>
      <c r="B10310" s="332">
        <v>268.25925999999998</v>
      </c>
      <c r="C10310" t="s">
        <v>16659</v>
      </c>
    </row>
    <row r="10311" spans="1:3">
      <c r="A10311" s="345" t="s">
        <v>6086</v>
      </c>
      <c r="B10311" s="332">
        <v>268.25925999999998</v>
      </c>
      <c r="C10311" t="s">
        <v>16660</v>
      </c>
    </row>
    <row r="10312" spans="1:3">
      <c r="A10312" s="345" t="s">
        <v>6087</v>
      </c>
      <c r="B10312" s="332">
        <v>260.44587999999999</v>
      </c>
      <c r="C10312" t="s">
        <v>16661</v>
      </c>
    </row>
    <row r="10313" spans="1:3">
      <c r="A10313" s="345" t="s">
        <v>9601</v>
      </c>
      <c r="B10313" s="332">
        <v>176.48912000000001</v>
      </c>
      <c r="C10313" t="s">
        <v>16662</v>
      </c>
    </row>
    <row r="10314" spans="1:3">
      <c r="A10314" s="345" t="s">
        <v>9602</v>
      </c>
      <c r="B10314" s="332">
        <v>176.48912000000001</v>
      </c>
      <c r="C10314" t="s">
        <v>16663</v>
      </c>
    </row>
    <row r="10315" spans="1:3">
      <c r="A10315" s="345" t="s">
        <v>6088</v>
      </c>
      <c r="B10315" s="332">
        <v>276.13934999999998</v>
      </c>
      <c r="C10315" t="s">
        <v>16664</v>
      </c>
    </row>
    <row r="10316" spans="1:3">
      <c r="A10316" s="345" t="s">
        <v>6089</v>
      </c>
      <c r="B10316" s="332">
        <v>202.2004</v>
      </c>
      <c r="C10316" t="s">
        <v>16665</v>
      </c>
    </row>
    <row r="10317" spans="1:3">
      <c r="A10317" s="345" t="s">
        <v>6090</v>
      </c>
      <c r="B10317" s="332">
        <v>445.23223000000002</v>
      </c>
      <c r="C10317" t="s">
        <v>16666</v>
      </c>
    </row>
    <row r="10318" spans="1:3">
      <c r="A10318" s="345" t="s">
        <v>6091</v>
      </c>
      <c r="B10318" s="332">
        <v>445.23223000000002</v>
      </c>
      <c r="C10318" t="s">
        <v>16667</v>
      </c>
    </row>
    <row r="10319" spans="1:3">
      <c r="A10319" s="345" t="s">
        <v>6092</v>
      </c>
      <c r="B10319" s="332">
        <v>245.96020999999999</v>
      </c>
      <c r="C10319" t="s">
        <v>16668</v>
      </c>
    </row>
    <row r="10320" spans="1:3">
      <c r="A10320" s="345" t="s">
        <v>6093</v>
      </c>
      <c r="B10320" s="332">
        <v>182.83302</v>
      </c>
      <c r="C10320" t="s">
        <v>21247</v>
      </c>
    </row>
    <row r="10321" spans="1:3">
      <c r="A10321" s="345" t="s">
        <v>6094</v>
      </c>
      <c r="B10321" s="332">
        <v>402.90976999999998</v>
      </c>
      <c r="C10321" t="s">
        <v>21248</v>
      </c>
    </row>
    <row r="10322" spans="1:3">
      <c r="A10322" s="345" t="s">
        <v>6095</v>
      </c>
      <c r="B10322" s="332">
        <v>402.90976999999998</v>
      </c>
      <c r="C10322" t="s">
        <v>21249</v>
      </c>
    </row>
    <row r="10323" spans="1:3">
      <c r="A10323" s="345" t="s">
        <v>6096</v>
      </c>
      <c r="B10323" s="332">
        <v>252.24181999999999</v>
      </c>
      <c r="C10323" t="s">
        <v>21250</v>
      </c>
    </row>
    <row r="10324" spans="1:3">
      <c r="A10324" s="345" t="s">
        <v>9603</v>
      </c>
      <c r="B10324" s="332">
        <v>225.8586</v>
      </c>
      <c r="C10324" t="s">
        <v>16669</v>
      </c>
    </row>
    <row r="10325" spans="1:3">
      <c r="A10325" s="345" t="s">
        <v>9233</v>
      </c>
      <c r="B10325" s="332">
        <v>271.57821999999999</v>
      </c>
      <c r="C10325" t="s">
        <v>16670</v>
      </c>
    </row>
    <row r="10326" spans="1:3">
      <c r="A10326" s="345" t="s">
        <v>9234</v>
      </c>
      <c r="B10326" s="332">
        <v>225.26508999999999</v>
      </c>
      <c r="C10326" t="s">
        <v>16671</v>
      </c>
    </row>
    <row r="10327" spans="1:3">
      <c r="A10327" s="345" t="s">
        <v>9604</v>
      </c>
      <c r="B10327" s="332">
        <v>276.04939999999999</v>
      </c>
      <c r="C10327" t="s">
        <v>16670</v>
      </c>
    </row>
    <row r="10328" spans="1:3">
      <c r="A10328" s="345" t="s">
        <v>6097</v>
      </c>
      <c r="B10328" s="332">
        <v>164.5497</v>
      </c>
      <c r="C10328" t="s">
        <v>16672</v>
      </c>
    </row>
    <row r="10329" spans="1:3">
      <c r="A10329" s="345" t="s">
        <v>6098</v>
      </c>
      <c r="B10329" s="332">
        <v>128.26145</v>
      </c>
      <c r="C10329" t="s">
        <v>16673</v>
      </c>
    </row>
    <row r="10330" spans="1:3">
      <c r="A10330" s="345" t="s">
        <v>6099</v>
      </c>
      <c r="B10330" s="332">
        <v>263.22939000000002</v>
      </c>
      <c r="C10330" t="s">
        <v>21251</v>
      </c>
    </row>
    <row r="10331" spans="1:3">
      <c r="A10331" s="345" t="s">
        <v>6100</v>
      </c>
      <c r="B10331" s="332">
        <v>263.22939000000002</v>
      </c>
      <c r="C10331" t="s">
        <v>21252</v>
      </c>
    </row>
    <row r="10332" spans="1:3">
      <c r="A10332" s="345" t="s">
        <v>6101</v>
      </c>
      <c r="B10332" s="332">
        <v>181.30941000000001</v>
      </c>
      <c r="C10332" t="s">
        <v>21253</v>
      </c>
    </row>
    <row r="10333" spans="1:3">
      <c r="A10333" s="345" t="s">
        <v>6102</v>
      </c>
      <c r="B10333" s="332">
        <v>143.04989</v>
      </c>
      <c r="C10333" t="s">
        <v>16674</v>
      </c>
    </row>
    <row r="10334" spans="1:3">
      <c r="A10334" s="345" t="s">
        <v>6103</v>
      </c>
      <c r="B10334" s="332">
        <v>274.96573000000001</v>
      </c>
      <c r="C10334" t="s">
        <v>16675</v>
      </c>
    </row>
    <row r="10335" spans="1:3">
      <c r="A10335" s="345" t="s">
        <v>6104</v>
      </c>
      <c r="B10335" s="332">
        <v>274.96573000000001</v>
      </c>
      <c r="C10335" t="s">
        <v>16676</v>
      </c>
    </row>
    <row r="10336" spans="1:3">
      <c r="A10336" s="345" t="s">
        <v>21254</v>
      </c>
      <c r="B10336" s="332">
        <v>235.35704000000001</v>
      </c>
      <c r="C10336" t="s">
        <v>16996</v>
      </c>
    </row>
    <row r="10337" spans="1:3">
      <c r="A10337" s="345" t="s">
        <v>21255</v>
      </c>
      <c r="B10337" s="332">
        <v>175.62175999999999</v>
      </c>
      <c r="C10337" t="s">
        <v>16997</v>
      </c>
    </row>
    <row r="10338" spans="1:3">
      <c r="A10338" s="345" t="s">
        <v>21256</v>
      </c>
      <c r="B10338" s="332">
        <v>78.999920000000003</v>
      </c>
      <c r="C10338" t="s">
        <v>16998</v>
      </c>
    </row>
    <row r="10339" spans="1:3">
      <c r="A10339" s="345" t="s">
        <v>6105</v>
      </c>
      <c r="B10339" s="332">
        <v>53.568010000000001</v>
      </c>
      <c r="C10339" t="s">
        <v>16677</v>
      </c>
    </row>
    <row r="10340" spans="1:3">
      <c r="A10340" s="345" t="s">
        <v>6106</v>
      </c>
      <c r="B10340" s="332">
        <v>38.090209999999999</v>
      </c>
      <c r="C10340" t="s">
        <v>16678</v>
      </c>
    </row>
    <row r="10341" spans="1:3">
      <c r="A10341" s="345" t="s">
        <v>6107</v>
      </c>
      <c r="B10341" s="332">
        <v>141.35701</v>
      </c>
      <c r="C10341" t="s">
        <v>16679</v>
      </c>
    </row>
    <row r="10342" spans="1:3">
      <c r="A10342" s="345" t="s">
        <v>6108</v>
      </c>
      <c r="B10342" s="332">
        <v>141.35701</v>
      </c>
      <c r="C10342" t="s">
        <v>16680</v>
      </c>
    </row>
    <row r="10343" spans="1:3">
      <c r="A10343" s="345" t="s">
        <v>6109</v>
      </c>
      <c r="B10343" s="332">
        <v>47.532170000000001</v>
      </c>
      <c r="C10343" t="s">
        <v>21257</v>
      </c>
    </row>
    <row r="10344" spans="1:3">
      <c r="A10344" s="345" t="s">
        <v>6110</v>
      </c>
      <c r="B10344" s="332">
        <v>35.328539999999997</v>
      </c>
      <c r="C10344" t="s">
        <v>16681</v>
      </c>
    </row>
    <row r="10345" spans="1:3">
      <c r="A10345" s="345" t="s">
        <v>6111</v>
      </c>
      <c r="B10345" s="332">
        <v>138.13045</v>
      </c>
      <c r="C10345" t="s">
        <v>21258</v>
      </c>
    </row>
    <row r="10346" spans="1:3">
      <c r="A10346" s="345" t="s">
        <v>6112</v>
      </c>
      <c r="B10346" s="332">
        <v>153.41075000000001</v>
      </c>
      <c r="C10346" t="s">
        <v>16682</v>
      </c>
    </row>
    <row r="10347" spans="1:3">
      <c r="A10347" s="345" t="s">
        <v>6113</v>
      </c>
      <c r="B10347" s="332">
        <v>350.12596000000002</v>
      </c>
      <c r="C10347" t="s">
        <v>16683</v>
      </c>
    </row>
    <row r="10348" spans="1:3">
      <c r="A10348" s="345" t="s">
        <v>6114</v>
      </c>
      <c r="B10348" s="332">
        <v>46.777700000000003</v>
      </c>
      <c r="C10348" t="s">
        <v>16684</v>
      </c>
    </row>
    <row r="10349" spans="1:3">
      <c r="A10349" s="345" t="s">
        <v>6115</v>
      </c>
      <c r="B10349" s="332">
        <v>35.393430000000002</v>
      </c>
      <c r="C10349" t="s">
        <v>16685</v>
      </c>
    </row>
    <row r="10350" spans="1:3">
      <c r="A10350" s="345" t="s">
        <v>6116</v>
      </c>
      <c r="B10350" s="332">
        <v>127.81381</v>
      </c>
      <c r="C10350" t="s">
        <v>16686</v>
      </c>
    </row>
    <row r="10351" spans="1:3">
      <c r="A10351" s="345" t="s">
        <v>6117</v>
      </c>
      <c r="B10351" s="332">
        <v>113.92634</v>
      </c>
      <c r="C10351" t="s">
        <v>16680</v>
      </c>
    </row>
    <row r="10352" spans="1:3">
      <c r="A10352" s="345" t="s">
        <v>6118</v>
      </c>
      <c r="B10352" s="332">
        <v>377.43997999999999</v>
      </c>
      <c r="C10352" t="s">
        <v>16687</v>
      </c>
    </row>
    <row r="10353" spans="1:3">
      <c r="A10353" s="345" t="s">
        <v>6119</v>
      </c>
      <c r="B10353" s="332">
        <v>46.023220000000002</v>
      </c>
      <c r="C10353" t="s">
        <v>16688</v>
      </c>
    </row>
    <row r="10354" spans="1:3">
      <c r="A10354" s="345" t="s">
        <v>6120</v>
      </c>
      <c r="B10354" s="332">
        <v>36.822240000000001</v>
      </c>
      <c r="C10354" t="s">
        <v>21259</v>
      </c>
    </row>
    <row r="10355" spans="1:3">
      <c r="A10355" s="345" t="s">
        <v>6121</v>
      </c>
      <c r="B10355" s="332">
        <v>119.2077</v>
      </c>
      <c r="C10355" t="s">
        <v>16689</v>
      </c>
    </row>
    <row r="10356" spans="1:3">
      <c r="A10356" s="345" t="s">
        <v>6122</v>
      </c>
      <c r="B10356" s="332">
        <v>145.60916</v>
      </c>
      <c r="C10356" t="s">
        <v>16690</v>
      </c>
    </row>
    <row r="10357" spans="1:3">
      <c r="A10357" s="345" t="s">
        <v>9724</v>
      </c>
      <c r="B10357" s="332">
        <v>116.40994000000001</v>
      </c>
      <c r="C10357" t="s">
        <v>16691</v>
      </c>
    </row>
    <row r="10358" spans="1:3">
      <c r="A10358" s="345" t="s">
        <v>6123</v>
      </c>
      <c r="B10358" s="332">
        <v>80.477770000000007</v>
      </c>
      <c r="C10358" t="s">
        <v>16684</v>
      </c>
    </row>
    <row r="10359" spans="1:3">
      <c r="A10359" s="345" t="s">
        <v>6124</v>
      </c>
      <c r="B10359" s="332">
        <v>57.00508</v>
      </c>
      <c r="C10359" t="s">
        <v>16685</v>
      </c>
    </row>
    <row r="10360" spans="1:3">
      <c r="A10360" s="345" t="s">
        <v>6125</v>
      </c>
      <c r="B10360" s="332">
        <v>67.038759999999996</v>
      </c>
      <c r="C10360" t="s">
        <v>16692</v>
      </c>
    </row>
    <row r="10361" spans="1:3">
      <c r="A10361" s="345" t="s">
        <v>6126</v>
      </c>
      <c r="B10361" s="332">
        <v>52.059049999999999</v>
      </c>
      <c r="C10361" t="s">
        <v>16681</v>
      </c>
    </row>
    <row r="10362" spans="1:3">
      <c r="A10362" s="345" t="s">
        <v>6127</v>
      </c>
      <c r="B10362" s="332">
        <v>38.090209999999999</v>
      </c>
      <c r="C10362" t="s">
        <v>16693</v>
      </c>
    </row>
    <row r="10363" spans="1:3">
      <c r="A10363" s="345" t="s">
        <v>6128</v>
      </c>
      <c r="B10363" s="332">
        <v>27.91573</v>
      </c>
      <c r="C10363" t="s">
        <v>16694</v>
      </c>
    </row>
    <row r="10364" spans="1:3">
      <c r="A10364" s="345" t="s">
        <v>7635</v>
      </c>
      <c r="B10364" s="332">
        <v>107.88742999999999</v>
      </c>
      <c r="C10364" t="s">
        <v>16695</v>
      </c>
    </row>
    <row r="10365" spans="1:3">
      <c r="A10365" s="345" t="s">
        <v>6129</v>
      </c>
      <c r="B10365" s="332">
        <v>58.658929999999998</v>
      </c>
      <c r="C10365" t="s">
        <v>16696</v>
      </c>
    </row>
    <row r="10366" spans="1:3">
      <c r="A10366" s="345" t="s">
        <v>17416</v>
      </c>
      <c r="B10366" s="332">
        <v>27.049099999999999</v>
      </c>
      <c r="C10366" t="s">
        <v>17417</v>
      </c>
    </row>
    <row r="10367" spans="1:3">
      <c r="A10367" s="345" t="s">
        <v>9016</v>
      </c>
      <c r="B10367" s="332">
        <v>9.5403099999999998</v>
      </c>
      <c r="C10367" t="s">
        <v>16697</v>
      </c>
    </row>
    <row r="10368" spans="1:3">
      <c r="A10368" s="345" t="s">
        <v>6130</v>
      </c>
      <c r="B10368" s="332">
        <v>58.658929999999998</v>
      </c>
      <c r="C10368" t="s">
        <v>21260</v>
      </c>
    </row>
    <row r="10369" spans="1:3">
      <c r="A10369" s="345" t="s">
        <v>6131</v>
      </c>
      <c r="B10369" s="332">
        <v>100.34573</v>
      </c>
      <c r="C10369" t="s">
        <v>16698</v>
      </c>
    </row>
    <row r="10370" spans="1:3">
      <c r="A10370" s="345" t="s">
        <v>6132</v>
      </c>
      <c r="B10370" s="332">
        <v>85.322059999999993</v>
      </c>
      <c r="C10370" t="s">
        <v>16694</v>
      </c>
    </row>
    <row r="10371" spans="1:3">
      <c r="A10371" s="345" t="s">
        <v>6133</v>
      </c>
      <c r="B10371" s="332">
        <v>154.24905999999999</v>
      </c>
      <c r="C10371" t="s">
        <v>21261</v>
      </c>
    </row>
    <row r="10372" spans="1:3">
      <c r="A10372" s="345" t="s">
        <v>9605</v>
      </c>
      <c r="B10372" s="332">
        <v>187.08557999999999</v>
      </c>
      <c r="C10372" t="s">
        <v>21262</v>
      </c>
    </row>
    <row r="10373" spans="1:3">
      <c r="A10373" s="345" t="s">
        <v>6134</v>
      </c>
      <c r="B10373" s="332">
        <v>12.493639999999999</v>
      </c>
      <c r="C10373" t="s">
        <v>16699</v>
      </c>
    </row>
    <row r="10374" spans="1:3">
      <c r="A10374" s="345" t="s">
        <v>6135</v>
      </c>
      <c r="B10374" s="332">
        <v>19.806909999999998</v>
      </c>
      <c r="C10374" t="s">
        <v>16700</v>
      </c>
    </row>
    <row r="10375" spans="1:3">
      <c r="A10375" s="345" t="s">
        <v>6136</v>
      </c>
      <c r="B10375" s="332">
        <v>483.73095000000001</v>
      </c>
      <c r="C10375" t="s">
        <v>16701</v>
      </c>
    </row>
    <row r="10376" spans="1:3">
      <c r="A10376" s="345" t="s">
        <v>6137</v>
      </c>
      <c r="B10376" s="332">
        <v>377.64652000000001</v>
      </c>
      <c r="C10376" t="s">
        <v>16702</v>
      </c>
    </row>
    <row r="10377" spans="1:3">
      <c r="A10377" s="345" t="s">
        <v>6138</v>
      </c>
      <c r="B10377" s="332">
        <v>502.54214999999999</v>
      </c>
      <c r="C10377" t="s">
        <v>16703</v>
      </c>
    </row>
    <row r="10378" spans="1:3">
      <c r="A10378" s="345" t="s">
        <v>6139</v>
      </c>
      <c r="B10378" s="332">
        <v>396.58478000000002</v>
      </c>
      <c r="C10378" t="s">
        <v>21263</v>
      </c>
    </row>
    <row r="10379" spans="1:3">
      <c r="A10379" s="345" t="s">
        <v>6140</v>
      </c>
      <c r="B10379" s="332">
        <v>237.95283000000001</v>
      </c>
      <c r="C10379" t="s">
        <v>16704</v>
      </c>
    </row>
    <row r="10380" spans="1:3">
      <c r="A10380" s="345" t="s">
        <v>6141</v>
      </c>
      <c r="B10380" s="332">
        <v>195.33439999999999</v>
      </c>
      <c r="C10380" t="s">
        <v>16705</v>
      </c>
    </row>
    <row r="10381" spans="1:3">
      <c r="A10381" s="345" t="s">
        <v>6142</v>
      </c>
      <c r="B10381" s="332">
        <v>237.95283000000001</v>
      </c>
      <c r="C10381" t="s">
        <v>16706</v>
      </c>
    </row>
    <row r="10382" spans="1:3">
      <c r="A10382" s="345" t="s">
        <v>6143</v>
      </c>
      <c r="B10382" s="332">
        <v>204.21324000000001</v>
      </c>
      <c r="C10382" t="s">
        <v>16707</v>
      </c>
    </row>
    <row r="10383" spans="1:3">
      <c r="A10383" s="345" t="s">
        <v>6144</v>
      </c>
      <c r="B10383" s="332">
        <v>243.28012000000001</v>
      </c>
      <c r="C10383" t="s">
        <v>16708</v>
      </c>
    </row>
    <row r="10384" spans="1:3">
      <c r="A10384" s="345" t="s">
        <v>6145</v>
      </c>
      <c r="B10384" s="332">
        <v>198.88593</v>
      </c>
      <c r="C10384" t="s">
        <v>16709</v>
      </c>
    </row>
    <row r="10385" spans="1:3">
      <c r="A10385" s="345" t="s">
        <v>6146</v>
      </c>
      <c r="B10385" s="332">
        <v>243.28012000000001</v>
      </c>
      <c r="C10385" t="s">
        <v>21264</v>
      </c>
    </row>
    <row r="10386" spans="1:3">
      <c r="A10386" s="345" t="s">
        <v>6147</v>
      </c>
      <c r="B10386" s="332">
        <v>195.23600999999999</v>
      </c>
      <c r="C10386" t="s">
        <v>16710</v>
      </c>
    </row>
    <row r="10387" spans="1:3">
      <c r="A10387" s="345" t="s">
        <v>6148</v>
      </c>
      <c r="B10387" s="332">
        <v>566.46977000000004</v>
      </c>
      <c r="C10387" t="s">
        <v>16711</v>
      </c>
    </row>
    <row r="10388" spans="1:3">
      <c r="A10388" s="345" t="s">
        <v>6149</v>
      </c>
      <c r="B10388" s="332">
        <v>465.25101999999998</v>
      </c>
      <c r="C10388" t="s">
        <v>16712</v>
      </c>
    </row>
    <row r="10389" spans="1:3">
      <c r="A10389" s="345" t="s">
        <v>6150</v>
      </c>
      <c r="B10389" s="332">
        <v>566.46977000000004</v>
      </c>
      <c r="C10389" t="s">
        <v>16713</v>
      </c>
    </row>
    <row r="10390" spans="1:3">
      <c r="A10390" s="345" t="s">
        <v>6151</v>
      </c>
      <c r="B10390" s="332">
        <v>465.25101999999998</v>
      </c>
      <c r="C10390" t="s">
        <v>16714</v>
      </c>
    </row>
    <row r="10391" spans="1:3">
      <c r="A10391" s="345" t="s">
        <v>6152</v>
      </c>
      <c r="B10391" s="332">
        <v>28.412269999999999</v>
      </c>
      <c r="C10391" t="s">
        <v>16715</v>
      </c>
    </row>
    <row r="10392" spans="1:3">
      <c r="A10392" s="345" t="s">
        <v>6153</v>
      </c>
      <c r="B10392" s="332">
        <v>17.083320000000001</v>
      </c>
      <c r="C10392" t="s">
        <v>16716</v>
      </c>
    </row>
    <row r="10393" spans="1:3">
      <c r="A10393" s="345" t="s">
        <v>6154</v>
      </c>
      <c r="B10393" s="332">
        <v>37.439100000000003</v>
      </c>
      <c r="C10393" t="s">
        <v>16717</v>
      </c>
    </row>
    <row r="10394" spans="1:3">
      <c r="A10394" s="345" t="s">
        <v>6155</v>
      </c>
      <c r="B10394" s="332">
        <v>76.52552</v>
      </c>
      <c r="C10394" t="s">
        <v>21265</v>
      </c>
    </row>
    <row r="10395" spans="1:3">
      <c r="A10395" s="345" t="s">
        <v>6156</v>
      </c>
      <c r="B10395" s="332">
        <v>71.994290000000007</v>
      </c>
      <c r="C10395" t="s">
        <v>21266</v>
      </c>
    </row>
    <row r="10396" spans="1:3">
      <c r="A10396" s="345" t="s">
        <v>6157</v>
      </c>
      <c r="B10396" s="332">
        <v>34.997410000000002</v>
      </c>
      <c r="C10396" t="s">
        <v>16718</v>
      </c>
    </row>
    <row r="10397" spans="1:3">
      <c r="A10397" s="345" t="s">
        <v>6158</v>
      </c>
      <c r="B10397" s="332">
        <v>1066.7446399999999</v>
      </c>
      <c r="C10397" t="s">
        <v>16719</v>
      </c>
    </row>
    <row r="10398" spans="1:3">
      <c r="A10398" s="345" t="s">
        <v>9606</v>
      </c>
      <c r="B10398" s="332">
        <v>1224.7796000000001</v>
      </c>
      <c r="C10398" t="s">
        <v>21267</v>
      </c>
    </row>
    <row r="10399" spans="1:3">
      <c r="A10399" s="345" t="s">
        <v>6159</v>
      </c>
      <c r="B10399" s="332">
        <v>1367.37698</v>
      </c>
      <c r="C10399" t="s">
        <v>16720</v>
      </c>
    </row>
    <row r="10400" spans="1:3">
      <c r="A10400" s="345" t="s">
        <v>6160</v>
      </c>
      <c r="B10400" s="332">
        <v>2761.3050199999998</v>
      </c>
      <c r="C10400" t="s">
        <v>16721</v>
      </c>
    </row>
    <row r="10401" spans="1:3">
      <c r="A10401" s="345" t="s">
        <v>6161</v>
      </c>
      <c r="B10401" s="332">
        <v>478.13085999999998</v>
      </c>
      <c r="C10401" t="s">
        <v>16722</v>
      </c>
    </row>
    <row r="10402" spans="1:3">
      <c r="A10402" s="345" t="s">
        <v>6162</v>
      </c>
      <c r="B10402" s="332">
        <v>367.47176999999999</v>
      </c>
      <c r="C10402" t="s">
        <v>16723</v>
      </c>
    </row>
    <row r="10403" spans="1:3">
      <c r="A10403" s="345" t="s">
        <v>6163</v>
      </c>
      <c r="B10403" s="332">
        <v>530.44141999999999</v>
      </c>
      <c r="C10403" t="s">
        <v>16724</v>
      </c>
    </row>
    <row r="10404" spans="1:3">
      <c r="A10404" s="345" t="s">
        <v>6164</v>
      </c>
      <c r="B10404" s="332">
        <v>331.05565000000001</v>
      </c>
      <c r="C10404" t="s">
        <v>16725</v>
      </c>
    </row>
    <row r="10405" spans="1:3">
      <c r="A10405" s="345" t="s">
        <v>6165</v>
      </c>
      <c r="B10405" s="332">
        <v>726.62752999999998</v>
      </c>
      <c r="C10405" t="s">
        <v>21268</v>
      </c>
    </row>
    <row r="10406" spans="1:3">
      <c r="A10406" s="345" t="s">
        <v>6166</v>
      </c>
      <c r="B10406" s="332">
        <v>327.35619000000003</v>
      </c>
      <c r="C10406" t="s">
        <v>16726</v>
      </c>
    </row>
    <row r="10407" spans="1:3">
      <c r="A10407" s="345" t="s">
        <v>6167</v>
      </c>
      <c r="B10407" s="332">
        <v>544.66836999999998</v>
      </c>
      <c r="C10407" t="s">
        <v>21269</v>
      </c>
    </row>
    <row r="10408" spans="1:3">
      <c r="A10408" s="345" t="s">
        <v>6168</v>
      </c>
      <c r="B10408" s="332">
        <v>327.35619000000003</v>
      </c>
      <c r="C10408" t="s">
        <v>16727</v>
      </c>
    </row>
    <row r="10409" spans="1:3">
      <c r="A10409" s="345" t="s">
        <v>6169</v>
      </c>
      <c r="B10409" s="332">
        <v>116.98965</v>
      </c>
      <c r="C10409" t="s">
        <v>21270</v>
      </c>
    </row>
    <row r="10410" spans="1:3">
      <c r="A10410" s="345" t="s">
        <v>6170</v>
      </c>
      <c r="B10410" s="332">
        <v>300.68963000000002</v>
      </c>
      <c r="C10410" t="s">
        <v>16728</v>
      </c>
    </row>
    <row r="10411" spans="1:3">
      <c r="A10411" s="345" t="s">
        <v>6171</v>
      </c>
      <c r="B10411" s="332">
        <v>23.989450000000001</v>
      </c>
      <c r="C10411" t="s">
        <v>16729</v>
      </c>
    </row>
    <row r="10412" spans="1:3">
      <c r="A10412" s="345" t="s">
        <v>6172</v>
      </c>
      <c r="B10412" s="332">
        <v>153.43503000000001</v>
      </c>
      <c r="C10412" t="s">
        <v>16730</v>
      </c>
    </row>
    <row r="10413" spans="1:3">
      <c r="A10413" s="345" t="s">
        <v>6173</v>
      </c>
      <c r="B10413" s="332">
        <v>360.28618</v>
      </c>
      <c r="C10413" t="s">
        <v>21271</v>
      </c>
    </row>
    <row r="10414" spans="1:3">
      <c r="A10414" s="345" t="s">
        <v>6174</v>
      </c>
      <c r="B10414" s="332">
        <v>300.68963000000002</v>
      </c>
      <c r="C10414" t="s">
        <v>21272</v>
      </c>
    </row>
    <row r="10415" spans="1:3">
      <c r="A10415" s="345" t="s">
        <v>6175</v>
      </c>
      <c r="B10415" s="332">
        <v>330.0641</v>
      </c>
      <c r="C10415" t="s">
        <v>21273</v>
      </c>
    </row>
    <row r="10416" spans="1:3">
      <c r="A10416" s="345" t="s">
        <v>6176</v>
      </c>
      <c r="B10416" s="332">
        <v>116.98965</v>
      </c>
      <c r="C10416" t="s">
        <v>16731</v>
      </c>
    </row>
    <row r="10417" spans="1:3">
      <c r="A10417" s="345" t="s">
        <v>6177</v>
      </c>
      <c r="B10417" s="332">
        <v>151.38086999999999</v>
      </c>
      <c r="C10417" t="s">
        <v>21274</v>
      </c>
    </row>
    <row r="10418" spans="1:3">
      <c r="A10418" s="345" t="s">
        <v>6178</v>
      </c>
      <c r="B10418" s="332">
        <v>292.16467999999998</v>
      </c>
      <c r="C10418" t="s">
        <v>21275</v>
      </c>
    </row>
    <row r="10419" spans="1:3">
      <c r="A10419" s="345" t="s">
        <v>6179</v>
      </c>
      <c r="B10419" s="332">
        <v>183.35565</v>
      </c>
      <c r="C10419" t="s">
        <v>16732</v>
      </c>
    </row>
    <row r="10420" spans="1:3">
      <c r="A10420" s="345" t="s">
        <v>6180</v>
      </c>
      <c r="B10420" s="332">
        <v>353.88706999999999</v>
      </c>
      <c r="C10420" t="s">
        <v>16733</v>
      </c>
    </row>
    <row r="10421" spans="1:3">
      <c r="A10421" s="345" t="s">
        <v>6181</v>
      </c>
      <c r="B10421" s="332">
        <v>256.11506000000003</v>
      </c>
      <c r="C10421" t="s">
        <v>16734</v>
      </c>
    </row>
    <row r="10422" spans="1:3">
      <c r="A10422" s="345" t="s">
        <v>21276</v>
      </c>
      <c r="B10422" s="332">
        <v>270.83318000000003</v>
      </c>
      <c r="C10422" t="s">
        <v>21277</v>
      </c>
    </row>
    <row r="10423" spans="1:3">
      <c r="A10423" s="345" t="s">
        <v>21278</v>
      </c>
      <c r="B10423" s="332">
        <v>270.83318000000003</v>
      </c>
      <c r="C10423" t="s">
        <v>21279</v>
      </c>
    </row>
    <row r="10424" spans="1:3">
      <c r="A10424" s="345" t="s">
        <v>21280</v>
      </c>
      <c r="B10424" s="332">
        <v>277.19188000000003</v>
      </c>
      <c r="C10424" t="s">
        <v>21281</v>
      </c>
    </row>
    <row r="10425" spans="1:3">
      <c r="A10425" s="345" t="s">
        <v>21282</v>
      </c>
      <c r="B10425" s="332">
        <v>247.93465</v>
      </c>
      <c r="C10425" t="s">
        <v>21283</v>
      </c>
    </row>
    <row r="10426" spans="1:3">
      <c r="A10426" s="345" t="s">
        <v>21284</v>
      </c>
      <c r="B10426" s="332">
        <v>139.11686</v>
      </c>
      <c r="C10426" t="s">
        <v>21285</v>
      </c>
    </row>
    <row r="10427" spans="1:3">
      <c r="A10427" s="345" t="s">
        <v>21286</v>
      </c>
      <c r="B10427" s="332">
        <v>139.11686</v>
      </c>
      <c r="C10427" t="s">
        <v>21287</v>
      </c>
    </row>
    <row r="10428" spans="1:3">
      <c r="A10428" s="345" t="s">
        <v>21288</v>
      </c>
      <c r="B10428" s="332">
        <v>139.11686</v>
      </c>
      <c r="C10428" t="s">
        <v>21289</v>
      </c>
    </row>
    <row r="10429" spans="1:3">
      <c r="A10429" s="345" t="s">
        <v>21290</v>
      </c>
      <c r="B10429" s="332">
        <v>127.66759</v>
      </c>
      <c r="C10429" t="s">
        <v>21291</v>
      </c>
    </row>
    <row r="10430" spans="1:3">
      <c r="A10430" s="345" t="s">
        <v>21292</v>
      </c>
      <c r="B10430" s="332">
        <v>28.075579999999999</v>
      </c>
      <c r="C10430" t="s">
        <v>21293</v>
      </c>
    </row>
    <row r="10431" spans="1:3">
      <c r="A10431" s="345" t="s">
        <v>21294</v>
      </c>
      <c r="B10431" s="332">
        <v>25.553429999999999</v>
      </c>
      <c r="C10431" t="s">
        <v>21295</v>
      </c>
    </row>
    <row r="10432" spans="1:3">
      <c r="A10432" s="345" t="s">
        <v>6182</v>
      </c>
      <c r="B10432" s="332">
        <v>262.48689000000002</v>
      </c>
      <c r="C10432" t="s">
        <v>16735</v>
      </c>
    </row>
    <row r="10433" spans="1:3">
      <c r="A10433" s="345" t="s">
        <v>9809</v>
      </c>
      <c r="B10433" s="332">
        <v>303.38943999999998</v>
      </c>
      <c r="C10433" t="s">
        <v>16736</v>
      </c>
    </row>
    <row r="10434" spans="1:3">
      <c r="A10434" s="345" t="s">
        <v>6183</v>
      </c>
      <c r="B10434" s="332">
        <v>447.23027999999999</v>
      </c>
      <c r="C10434" t="s">
        <v>16737</v>
      </c>
    </row>
    <row r="10435" spans="1:3">
      <c r="A10435" s="345" t="s">
        <v>6184</v>
      </c>
      <c r="B10435" s="332">
        <v>121.13544</v>
      </c>
      <c r="C10435" t="s">
        <v>21296</v>
      </c>
    </row>
    <row r="10436" spans="1:3">
      <c r="A10436" s="345" t="s">
        <v>21297</v>
      </c>
      <c r="B10436" s="332">
        <v>141.31092000000001</v>
      </c>
      <c r="C10436" t="s">
        <v>21298</v>
      </c>
    </row>
    <row r="10437" spans="1:3">
      <c r="A10437" s="345" t="s">
        <v>6185</v>
      </c>
      <c r="B10437" s="332">
        <v>247.40946</v>
      </c>
      <c r="C10437" t="s">
        <v>16738</v>
      </c>
    </row>
    <row r="10438" spans="1:3">
      <c r="A10438" s="345" t="s">
        <v>6186</v>
      </c>
      <c r="B10438" s="332">
        <v>463.62560000000002</v>
      </c>
      <c r="C10438" t="s">
        <v>16739</v>
      </c>
    </row>
    <row r="10439" spans="1:3">
      <c r="A10439" s="345" t="s">
        <v>6187</v>
      </c>
      <c r="B10439" s="332">
        <v>449.71541999999999</v>
      </c>
      <c r="C10439" t="s">
        <v>16740</v>
      </c>
    </row>
    <row r="10440" spans="1:3">
      <c r="A10440" s="345" t="s">
        <v>6188</v>
      </c>
      <c r="B10440" s="332">
        <v>461.17021</v>
      </c>
      <c r="C10440" t="s">
        <v>6531</v>
      </c>
    </row>
    <row r="10441" spans="1:3">
      <c r="A10441" s="345" t="s">
        <v>6189</v>
      </c>
      <c r="B10441" s="332">
        <v>3.9651100000000001</v>
      </c>
      <c r="C10441" t="s">
        <v>16741</v>
      </c>
    </row>
    <row r="10442" spans="1:3">
      <c r="A10442" s="345" t="s">
        <v>9607</v>
      </c>
      <c r="B10442" s="332">
        <v>274.68990000000002</v>
      </c>
      <c r="C10442" t="s">
        <v>21299</v>
      </c>
    </row>
    <row r="10443" spans="1:3">
      <c r="A10443" s="345" t="s">
        <v>9235</v>
      </c>
      <c r="B10443" s="332">
        <v>305.28498000000002</v>
      </c>
      <c r="C10443" t="s">
        <v>16742</v>
      </c>
    </row>
    <row r="10444" spans="1:3">
      <c r="A10444" s="345" t="s">
        <v>9608</v>
      </c>
      <c r="B10444" s="332">
        <v>274.72161999999997</v>
      </c>
      <c r="C10444" t="s">
        <v>16743</v>
      </c>
    </row>
    <row r="10445" spans="1:3">
      <c r="A10445" s="345" t="s">
        <v>9609</v>
      </c>
      <c r="B10445" s="332">
        <v>56.244210000000002</v>
      </c>
      <c r="C10445" t="s">
        <v>16744</v>
      </c>
    </row>
    <row r="10446" spans="1:3">
      <c r="A10446" s="345" t="s">
        <v>6190</v>
      </c>
      <c r="B10446" s="332">
        <v>69.370850000000004</v>
      </c>
      <c r="C10446" t="s">
        <v>16745</v>
      </c>
    </row>
    <row r="10447" spans="1:3">
      <c r="A10447" s="345" t="s">
        <v>6191</v>
      </c>
      <c r="B10447" s="332">
        <v>94.259709999999998</v>
      </c>
      <c r="C10447" t="s">
        <v>21300</v>
      </c>
    </row>
    <row r="10448" spans="1:3">
      <c r="A10448" s="345" t="s">
        <v>6192</v>
      </c>
      <c r="B10448" s="332">
        <v>77.772030000000001</v>
      </c>
      <c r="C10448" t="s">
        <v>16746</v>
      </c>
    </row>
    <row r="10449" spans="1:3">
      <c r="A10449" s="345" t="s">
        <v>6193</v>
      </c>
      <c r="B10449" s="332">
        <v>94.259709999999998</v>
      </c>
      <c r="C10449" t="s">
        <v>21301</v>
      </c>
    </row>
    <row r="10450" spans="1:3">
      <c r="A10450" s="345" t="s">
        <v>6194</v>
      </c>
      <c r="B10450" s="332">
        <v>77.772030000000001</v>
      </c>
      <c r="C10450" t="s">
        <v>16747</v>
      </c>
    </row>
    <row r="10451" spans="1:3">
      <c r="A10451" s="345" t="s">
        <v>6195</v>
      </c>
      <c r="B10451" s="332">
        <v>81.447230000000005</v>
      </c>
      <c r="C10451" t="s">
        <v>16748</v>
      </c>
    </row>
    <row r="10452" spans="1:3">
      <c r="A10452" s="345" t="s">
        <v>6196</v>
      </c>
      <c r="B10452" s="332">
        <v>77.772030000000001</v>
      </c>
      <c r="C10452" t="s">
        <v>16749</v>
      </c>
    </row>
    <row r="10453" spans="1:3">
      <c r="A10453" s="345" t="s">
        <v>6197</v>
      </c>
      <c r="B10453" s="332">
        <v>97.623779999999996</v>
      </c>
      <c r="C10453" t="s">
        <v>16750</v>
      </c>
    </row>
    <row r="10454" spans="1:3">
      <c r="A10454" s="345" t="s">
        <v>6198</v>
      </c>
      <c r="B10454" s="332">
        <v>82.011520000000004</v>
      </c>
      <c r="C10454" t="s">
        <v>16751</v>
      </c>
    </row>
    <row r="10455" spans="1:3">
      <c r="A10455" s="345" t="s">
        <v>9610</v>
      </c>
      <c r="B10455" s="332">
        <v>93.906909999999996</v>
      </c>
      <c r="C10455" t="s">
        <v>16752</v>
      </c>
    </row>
    <row r="10456" spans="1:3">
      <c r="A10456" s="345" t="s">
        <v>9611</v>
      </c>
      <c r="B10456" s="332">
        <v>102.0823</v>
      </c>
      <c r="C10456" t="s">
        <v>16753</v>
      </c>
    </row>
    <row r="10457" spans="1:3">
      <c r="A10457" s="345" t="s">
        <v>9612</v>
      </c>
      <c r="B10457" s="332">
        <v>88.075770000000006</v>
      </c>
      <c r="C10457" t="s">
        <v>16754</v>
      </c>
    </row>
    <row r="10458" spans="1:3">
      <c r="A10458" s="345" t="s">
        <v>6199</v>
      </c>
      <c r="B10458" s="332">
        <v>106.40952</v>
      </c>
      <c r="C10458" t="s">
        <v>16755</v>
      </c>
    </row>
    <row r="10459" spans="1:3">
      <c r="A10459" s="345" t="s">
        <v>6200</v>
      </c>
      <c r="B10459" s="332">
        <v>92.783839999999998</v>
      </c>
      <c r="C10459" t="s">
        <v>16756</v>
      </c>
    </row>
    <row r="10460" spans="1:3">
      <c r="A10460" s="345" t="s">
        <v>6201</v>
      </c>
      <c r="B10460" s="332">
        <v>121.05743</v>
      </c>
      <c r="C10460" t="s">
        <v>16757</v>
      </c>
    </row>
    <row r="10461" spans="1:3">
      <c r="A10461" s="345" t="s">
        <v>6202</v>
      </c>
      <c r="B10461" s="332">
        <v>84.725219999999993</v>
      </c>
      <c r="C10461" t="s">
        <v>16758</v>
      </c>
    </row>
    <row r="10462" spans="1:3">
      <c r="A10462" s="345" t="s">
        <v>7487</v>
      </c>
      <c r="B10462" s="332">
        <v>65.894909999999996</v>
      </c>
      <c r="C10462" t="s">
        <v>16759</v>
      </c>
    </row>
    <row r="10463" spans="1:3">
      <c r="A10463" s="345" t="s">
        <v>6203</v>
      </c>
      <c r="B10463" s="332">
        <v>66.377510000000001</v>
      </c>
      <c r="C10463" t="s">
        <v>16760</v>
      </c>
    </row>
    <row r="10464" spans="1:3">
      <c r="A10464" s="345" t="s">
        <v>7488</v>
      </c>
      <c r="B10464" s="332">
        <v>41.592570000000002</v>
      </c>
      <c r="C10464" t="s">
        <v>17418</v>
      </c>
    </row>
    <row r="10465" spans="1:3">
      <c r="A10465" s="345" t="s">
        <v>9017</v>
      </c>
      <c r="B10465" s="332">
        <v>23.707460000000001</v>
      </c>
      <c r="C10465" t="s">
        <v>16761</v>
      </c>
    </row>
    <row r="10466" spans="1:3">
      <c r="A10466" s="345" t="s">
        <v>6204</v>
      </c>
      <c r="B10466" s="332">
        <v>83.532960000000003</v>
      </c>
      <c r="C10466" t="s">
        <v>16762</v>
      </c>
    </row>
    <row r="10467" spans="1:3">
      <c r="A10467" s="345" t="s">
        <v>6205</v>
      </c>
      <c r="B10467" s="332">
        <v>84.725219999999993</v>
      </c>
      <c r="C10467" t="s">
        <v>16763</v>
      </c>
    </row>
    <row r="10468" spans="1:3">
      <c r="A10468" s="345" t="s">
        <v>8688</v>
      </c>
      <c r="B10468" s="332">
        <v>74.696370000000002</v>
      </c>
      <c r="C10468" t="s">
        <v>16764</v>
      </c>
    </row>
    <row r="10469" spans="1:3">
      <c r="A10469" s="345" t="s">
        <v>8277</v>
      </c>
      <c r="B10469" s="332">
        <v>346.40602000000001</v>
      </c>
      <c r="C10469" t="s">
        <v>16762</v>
      </c>
    </row>
    <row r="10470" spans="1:3">
      <c r="A10470" s="345" t="s">
        <v>7844</v>
      </c>
      <c r="B10470" s="332">
        <v>1186.1186299999999</v>
      </c>
      <c r="C10470" t="s">
        <v>16765</v>
      </c>
    </row>
    <row r="10471" spans="1:3">
      <c r="A10471" s="345" t="s">
        <v>7845</v>
      </c>
      <c r="B10471" s="332">
        <v>1186.1186299999999</v>
      </c>
      <c r="C10471" t="s">
        <v>16766</v>
      </c>
    </row>
    <row r="10472" spans="1:3">
      <c r="A10472" s="345" t="s">
        <v>9613</v>
      </c>
      <c r="B10472" s="332">
        <v>850.09929</v>
      </c>
      <c r="C10472" t="s">
        <v>16767</v>
      </c>
    </row>
    <row r="10473" spans="1:3">
      <c r="A10473" s="345" t="s">
        <v>21302</v>
      </c>
      <c r="B10473" s="332">
        <v>2.93458</v>
      </c>
      <c r="C10473" t="s">
        <v>21303</v>
      </c>
    </row>
    <row r="10474" spans="1:3">
      <c r="A10474" s="345" t="s">
        <v>9018</v>
      </c>
      <c r="B10474" s="332">
        <v>23.707460000000001</v>
      </c>
      <c r="C10474" t="s">
        <v>16768</v>
      </c>
    </row>
    <row r="10475" spans="1:3">
      <c r="A10475" s="345" t="s">
        <v>9725</v>
      </c>
      <c r="B10475" s="332">
        <v>144.60383999999999</v>
      </c>
      <c r="C10475" t="s">
        <v>16769</v>
      </c>
    </row>
    <row r="10476" spans="1:3">
      <c r="A10476" s="345" t="s">
        <v>9726</v>
      </c>
      <c r="B10476" s="332">
        <v>142.67135999999999</v>
      </c>
      <c r="C10476" t="s">
        <v>16770</v>
      </c>
    </row>
    <row r="10477" spans="1:3">
      <c r="A10477" s="345" t="s">
        <v>6206</v>
      </c>
      <c r="B10477" s="332">
        <v>140.09817000000001</v>
      </c>
      <c r="C10477" t="s">
        <v>16771</v>
      </c>
    </row>
    <row r="10478" spans="1:3">
      <c r="A10478" s="345" t="s">
        <v>6207</v>
      </c>
      <c r="B10478" s="332">
        <v>141.90682000000001</v>
      </c>
      <c r="C10478" t="s">
        <v>16772</v>
      </c>
    </row>
    <row r="10479" spans="1:3">
      <c r="A10479" s="345" t="s">
        <v>6208</v>
      </c>
      <c r="B10479" s="332">
        <v>145.59648000000001</v>
      </c>
      <c r="C10479" t="s">
        <v>16770</v>
      </c>
    </row>
    <row r="10480" spans="1:3">
      <c r="A10480" s="345" t="s">
        <v>6209</v>
      </c>
      <c r="B10480" s="332">
        <v>144.26928000000001</v>
      </c>
      <c r="C10480" t="s">
        <v>16773</v>
      </c>
    </row>
    <row r="10481" spans="1:3">
      <c r="A10481" s="345" t="s">
        <v>6210</v>
      </c>
      <c r="B10481" s="332">
        <v>117.59855</v>
      </c>
      <c r="C10481" t="s">
        <v>16774</v>
      </c>
    </row>
    <row r="10482" spans="1:3">
      <c r="A10482" s="345" t="s">
        <v>6211</v>
      </c>
      <c r="B10482" s="332">
        <v>130.83788999999999</v>
      </c>
      <c r="C10482" t="s">
        <v>16775</v>
      </c>
    </row>
    <row r="10483" spans="1:3">
      <c r="A10483" s="345" t="s">
        <v>6212</v>
      </c>
      <c r="B10483" s="332">
        <v>208.28434999999999</v>
      </c>
      <c r="C10483" t="s">
        <v>16488</v>
      </c>
    </row>
    <row r="10484" spans="1:3">
      <c r="A10484" s="345" t="s">
        <v>6213</v>
      </c>
      <c r="B10484" s="332">
        <v>208.28434999999999</v>
      </c>
      <c r="C10484" t="s">
        <v>16776</v>
      </c>
    </row>
    <row r="10485" spans="1:3">
      <c r="A10485" s="345" t="s">
        <v>6214</v>
      </c>
      <c r="B10485" s="332">
        <v>139.73644999999999</v>
      </c>
      <c r="C10485" t="s">
        <v>16777</v>
      </c>
    </row>
    <row r="10486" spans="1:3">
      <c r="A10486" s="345" t="s">
        <v>6215</v>
      </c>
      <c r="B10486" s="332">
        <v>124.94168000000001</v>
      </c>
      <c r="C10486" t="s">
        <v>16477</v>
      </c>
    </row>
    <row r="10487" spans="1:3">
      <c r="A10487" s="345" t="s">
        <v>6216</v>
      </c>
      <c r="B10487" s="332">
        <v>152.91139999999999</v>
      </c>
      <c r="C10487" t="s">
        <v>16778</v>
      </c>
    </row>
    <row r="10488" spans="1:3">
      <c r="A10488" s="345" t="s">
        <v>8278</v>
      </c>
      <c r="B10488" s="332">
        <v>133.55283</v>
      </c>
      <c r="C10488" t="s">
        <v>16779</v>
      </c>
    </row>
    <row r="10489" spans="1:3">
      <c r="A10489" s="345" t="s">
        <v>8279</v>
      </c>
      <c r="B10489" s="332">
        <v>152.91139999999999</v>
      </c>
      <c r="C10489" t="s">
        <v>16780</v>
      </c>
    </row>
    <row r="10490" spans="1:3">
      <c r="A10490" s="345" t="s">
        <v>8280</v>
      </c>
      <c r="B10490" s="332">
        <v>134.03542999999999</v>
      </c>
      <c r="C10490" t="s">
        <v>16576</v>
      </c>
    </row>
    <row r="10491" spans="1:3">
      <c r="A10491" s="345" t="s">
        <v>9614</v>
      </c>
      <c r="B10491" s="332">
        <v>157.72241</v>
      </c>
      <c r="C10491" t="s">
        <v>16781</v>
      </c>
    </row>
    <row r="10492" spans="1:3">
      <c r="A10492" s="345" t="s">
        <v>6217</v>
      </c>
      <c r="B10492" s="332">
        <v>154.52475999999999</v>
      </c>
      <c r="C10492" t="s">
        <v>6518</v>
      </c>
    </row>
    <row r="10493" spans="1:3">
      <c r="A10493" s="345" t="s">
        <v>7489</v>
      </c>
      <c r="B10493" s="332">
        <v>133.95698999999999</v>
      </c>
      <c r="C10493" t="s">
        <v>16420</v>
      </c>
    </row>
    <row r="10494" spans="1:3">
      <c r="A10494" s="345" t="s">
        <v>17419</v>
      </c>
      <c r="B10494" s="332">
        <v>154.03201999999999</v>
      </c>
      <c r="C10494" t="s">
        <v>16787</v>
      </c>
    </row>
    <row r="10495" spans="1:3">
      <c r="A10495" s="345" t="s">
        <v>8689</v>
      </c>
      <c r="B10495" s="332">
        <v>140.39554000000001</v>
      </c>
      <c r="C10495" t="s">
        <v>21304</v>
      </c>
    </row>
    <row r="10496" spans="1:3">
      <c r="A10496" s="345" t="s">
        <v>8690</v>
      </c>
      <c r="B10496" s="332">
        <v>132.65264999999999</v>
      </c>
      <c r="C10496" t="s">
        <v>21305</v>
      </c>
    </row>
    <row r="10497" spans="1:3">
      <c r="A10497" s="345" t="s">
        <v>8536</v>
      </c>
      <c r="B10497" s="332">
        <v>139.20328000000001</v>
      </c>
      <c r="C10497" t="s">
        <v>16780</v>
      </c>
    </row>
    <row r="10498" spans="1:3">
      <c r="A10498" s="345" t="s">
        <v>9615</v>
      </c>
      <c r="B10498" s="332">
        <v>144.73215999999999</v>
      </c>
      <c r="C10498" t="s">
        <v>16779</v>
      </c>
    </row>
    <row r="10499" spans="1:3">
      <c r="A10499" s="345" t="s">
        <v>9616</v>
      </c>
      <c r="B10499" s="332">
        <v>146.19058000000001</v>
      </c>
      <c r="C10499" t="s">
        <v>16782</v>
      </c>
    </row>
    <row r="10500" spans="1:3">
      <c r="A10500" s="345" t="s">
        <v>6218</v>
      </c>
      <c r="B10500" s="332">
        <v>225.65026</v>
      </c>
      <c r="C10500" t="s">
        <v>16783</v>
      </c>
    </row>
    <row r="10501" spans="1:3">
      <c r="A10501" s="345" t="s">
        <v>6219</v>
      </c>
      <c r="B10501" s="332">
        <v>195.00886</v>
      </c>
      <c r="C10501" t="s">
        <v>16784</v>
      </c>
    </row>
    <row r="10502" spans="1:3">
      <c r="A10502" s="345" t="s">
        <v>6220</v>
      </c>
      <c r="B10502" s="332">
        <v>225.65026</v>
      </c>
      <c r="C10502" t="s">
        <v>16783</v>
      </c>
    </row>
    <row r="10503" spans="1:3">
      <c r="A10503" s="345" t="s">
        <v>6221</v>
      </c>
      <c r="B10503" s="332">
        <v>193.56192999999999</v>
      </c>
      <c r="C10503" t="s">
        <v>16784</v>
      </c>
    </row>
    <row r="10504" spans="1:3">
      <c r="A10504" s="345" t="s">
        <v>8691</v>
      </c>
      <c r="B10504" s="332">
        <v>228.99449999999999</v>
      </c>
      <c r="C10504" t="s">
        <v>16785</v>
      </c>
    </row>
    <row r="10505" spans="1:3">
      <c r="A10505" s="345" t="s">
        <v>6222</v>
      </c>
      <c r="B10505" s="332">
        <v>183.97605999999999</v>
      </c>
      <c r="C10505" t="s">
        <v>16786</v>
      </c>
    </row>
    <row r="10506" spans="1:3">
      <c r="A10506" s="345" t="s">
        <v>6223</v>
      </c>
      <c r="B10506" s="332">
        <v>229.20142000000001</v>
      </c>
      <c r="C10506" t="s">
        <v>16787</v>
      </c>
    </row>
    <row r="10507" spans="1:3">
      <c r="A10507" s="345" t="s">
        <v>6224</v>
      </c>
      <c r="B10507" s="332">
        <v>191.35536999999999</v>
      </c>
      <c r="C10507" t="s">
        <v>16788</v>
      </c>
    </row>
    <row r="10508" spans="1:3">
      <c r="A10508" s="345" t="s">
        <v>6225</v>
      </c>
      <c r="B10508" s="332">
        <v>229.20142000000001</v>
      </c>
      <c r="C10508" t="s">
        <v>16787</v>
      </c>
    </row>
    <row r="10509" spans="1:3">
      <c r="A10509" s="345" t="s">
        <v>6226</v>
      </c>
      <c r="B10509" s="332">
        <v>191.3192</v>
      </c>
      <c r="C10509" t="s">
        <v>16786</v>
      </c>
    </row>
    <row r="10510" spans="1:3">
      <c r="A10510" s="345" t="s">
        <v>6227</v>
      </c>
      <c r="B10510" s="332">
        <v>295.24214000000001</v>
      </c>
      <c r="C10510" t="s">
        <v>16789</v>
      </c>
    </row>
    <row r="10511" spans="1:3">
      <c r="A10511" s="345" t="s">
        <v>6228</v>
      </c>
      <c r="B10511" s="332">
        <v>295.24031000000002</v>
      </c>
      <c r="C10511" t="s">
        <v>16789</v>
      </c>
    </row>
    <row r="10512" spans="1:3">
      <c r="A10512" s="345" t="s">
        <v>6229</v>
      </c>
      <c r="B10512" s="332">
        <v>234.88498999999999</v>
      </c>
      <c r="C10512" t="s">
        <v>16790</v>
      </c>
    </row>
    <row r="10513" spans="1:3">
      <c r="A10513" s="345" t="s">
        <v>6230</v>
      </c>
      <c r="B10513" s="332">
        <v>229.55004</v>
      </c>
      <c r="C10513" t="s">
        <v>16791</v>
      </c>
    </row>
    <row r="10514" spans="1:3">
      <c r="A10514" s="345" t="s">
        <v>6231</v>
      </c>
      <c r="B10514" s="332">
        <v>236.65795</v>
      </c>
      <c r="C10514" t="s">
        <v>16791</v>
      </c>
    </row>
    <row r="10515" spans="1:3">
      <c r="A10515" s="345" t="s">
        <v>9617</v>
      </c>
      <c r="B10515" s="332">
        <v>157.72241</v>
      </c>
      <c r="C10515" t="s">
        <v>16792</v>
      </c>
    </row>
    <row r="10516" spans="1:3">
      <c r="A10516" s="345" t="s">
        <v>8692</v>
      </c>
      <c r="B10516" s="332">
        <v>155.31773999999999</v>
      </c>
      <c r="C10516" t="s">
        <v>16793</v>
      </c>
    </row>
    <row r="10517" spans="1:3">
      <c r="A10517" s="345" t="s">
        <v>8693</v>
      </c>
      <c r="B10517" s="332">
        <v>143.40690000000001</v>
      </c>
      <c r="C10517" t="s">
        <v>16794</v>
      </c>
    </row>
    <row r="10518" spans="1:3">
      <c r="A10518" s="345" t="s">
        <v>9618</v>
      </c>
      <c r="B10518" s="332">
        <v>157.72241</v>
      </c>
      <c r="C10518" t="s">
        <v>16795</v>
      </c>
    </row>
    <row r="10519" spans="1:3">
      <c r="A10519" s="345" t="s">
        <v>8694</v>
      </c>
      <c r="B10519" s="332">
        <v>155.31773999999999</v>
      </c>
      <c r="C10519" t="s">
        <v>16796</v>
      </c>
    </row>
    <row r="10520" spans="1:3">
      <c r="A10520" s="345" t="s">
        <v>8695</v>
      </c>
      <c r="B10520" s="332">
        <v>135.08804000000001</v>
      </c>
      <c r="C10520" t="s">
        <v>16797</v>
      </c>
    </row>
    <row r="10521" spans="1:3">
      <c r="A10521" s="345" t="s">
        <v>6232</v>
      </c>
      <c r="B10521" s="332">
        <v>39.195659999999997</v>
      </c>
      <c r="C10521" t="s">
        <v>16798</v>
      </c>
    </row>
    <row r="10522" spans="1:3">
      <c r="A10522" s="345" t="s">
        <v>6233</v>
      </c>
      <c r="B10522" s="332">
        <v>39.195659999999997</v>
      </c>
      <c r="C10522" t="s">
        <v>16799</v>
      </c>
    </row>
    <row r="10523" spans="1:3">
      <c r="A10523" s="345" t="s">
        <v>6234</v>
      </c>
      <c r="B10523" s="332">
        <v>42.213560000000001</v>
      </c>
      <c r="C10523" t="s">
        <v>16800</v>
      </c>
    </row>
    <row r="10524" spans="1:3">
      <c r="A10524" s="345" t="s">
        <v>6235</v>
      </c>
      <c r="B10524" s="332">
        <v>46.237470000000002</v>
      </c>
      <c r="C10524" t="s">
        <v>16801</v>
      </c>
    </row>
    <row r="10525" spans="1:3">
      <c r="A10525" s="345" t="s">
        <v>8400</v>
      </c>
      <c r="B10525" s="332">
        <v>44.118110000000001</v>
      </c>
      <c r="C10525" t="s">
        <v>16800</v>
      </c>
    </row>
    <row r="10526" spans="1:3">
      <c r="A10526" s="345" t="s">
        <v>8401</v>
      </c>
      <c r="B10526" s="332">
        <v>48.330710000000003</v>
      </c>
      <c r="C10526" t="s">
        <v>16801</v>
      </c>
    </row>
    <row r="10527" spans="1:3">
      <c r="A10527" s="345" t="s">
        <v>6236</v>
      </c>
      <c r="B10527" s="332">
        <v>50.352870000000003</v>
      </c>
      <c r="C10527" t="s">
        <v>16802</v>
      </c>
    </row>
    <row r="10528" spans="1:3">
      <c r="A10528" s="345" t="s">
        <v>6237</v>
      </c>
      <c r="B10528" s="332">
        <v>50.352870000000003</v>
      </c>
      <c r="C10528" t="s">
        <v>16803</v>
      </c>
    </row>
    <row r="10529" spans="1:3">
      <c r="A10529" s="345" t="s">
        <v>6238</v>
      </c>
      <c r="B10529" s="332">
        <v>51.863460000000003</v>
      </c>
      <c r="C10529" t="s">
        <v>16802</v>
      </c>
    </row>
    <row r="10530" spans="1:3">
      <c r="A10530" s="345" t="s">
        <v>6239</v>
      </c>
      <c r="B10530" s="332">
        <v>51.863460000000003</v>
      </c>
      <c r="C10530" t="s">
        <v>16803</v>
      </c>
    </row>
    <row r="10531" spans="1:3">
      <c r="A10531" s="345" t="s">
        <v>6240</v>
      </c>
      <c r="B10531" s="332">
        <v>97.703379999999996</v>
      </c>
      <c r="C10531" t="s">
        <v>6520</v>
      </c>
    </row>
    <row r="10532" spans="1:3">
      <c r="A10532" s="345" t="s">
        <v>8696</v>
      </c>
      <c r="B10532" s="332">
        <v>75.457279999999997</v>
      </c>
      <c r="C10532" t="s">
        <v>16804</v>
      </c>
    </row>
    <row r="10533" spans="1:3">
      <c r="A10533" s="345" t="s">
        <v>6241</v>
      </c>
      <c r="B10533" s="332">
        <v>54.58511</v>
      </c>
      <c r="C10533" t="s">
        <v>6522</v>
      </c>
    </row>
    <row r="10534" spans="1:3">
      <c r="A10534" s="345" t="s">
        <v>6242</v>
      </c>
      <c r="B10534" s="332">
        <v>97.667199999999994</v>
      </c>
      <c r="C10534" t="s">
        <v>16805</v>
      </c>
    </row>
    <row r="10535" spans="1:3">
      <c r="A10535" s="345" t="s">
        <v>6243</v>
      </c>
      <c r="B10535" s="332">
        <v>58.944310000000002</v>
      </c>
      <c r="C10535" t="s">
        <v>16805</v>
      </c>
    </row>
    <row r="10536" spans="1:3">
      <c r="A10536" s="345" t="s">
        <v>9727</v>
      </c>
      <c r="B10536" s="332">
        <v>101.78734</v>
      </c>
      <c r="C10536" t="s">
        <v>16806</v>
      </c>
    </row>
    <row r="10537" spans="1:3">
      <c r="A10537" s="345" t="s">
        <v>9619</v>
      </c>
      <c r="B10537" s="332">
        <v>47.242460000000001</v>
      </c>
      <c r="C10537" t="s">
        <v>16805</v>
      </c>
    </row>
    <row r="10538" spans="1:3">
      <c r="A10538" s="345" t="s">
        <v>9077</v>
      </c>
      <c r="B10538" s="332">
        <v>113.91516</v>
      </c>
      <c r="C10538" t="s">
        <v>16807</v>
      </c>
    </row>
    <row r="10539" spans="1:3">
      <c r="A10539" s="345" t="s">
        <v>9078</v>
      </c>
      <c r="B10539" s="332">
        <v>106.2743</v>
      </c>
      <c r="C10539" t="s">
        <v>16808</v>
      </c>
    </row>
    <row r="10540" spans="1:3">
      <c r="A10540" s="345" t="s">
        <v>9079</v>
      </c>
      <c r="B10540" s="332">
        <v>113.91516</v>
      </c>
      <c r="C10540" t="s">
        <v>16809</v>
      </c>
    </row>
    <row r="10541" spans="1:3">
      <c r="A10541" s="345" t="s">
        <v>9080</v>
      </c>
      <c r="B10541" s="332">
        <v>106.2743</v>
      </c>
      <c r="C10541" t="s">
        <v>16810</v>
      </c>
    </row>
    <row r="10542" spans="1:3">
      <c r="A10542" s="345" t="s">
        <v>6244</v>
      </c>
      <c r="B10542" s="332">
        <v>68.186179999999993</v>
      </c>
      <c r="C10542" t="s">
        <v>16811</v>
      </c>
    </row>
    <row r="10543" spans="1:3">
      <c r="A10543" s="345" t="s">
        <v>8281</v>
      </c>
      <c r="B10543" s="332">
        <v>67.657920000000004</v>
      </c>
      <c r="C10543" t="s">
        <v>16812</v>
      </c>
    </row>
    <row r="10544" spans="1:3">
      <c r="A10544" s="345" t="s">
        <v>6245</v>
      </c>
      <c r="B10544" s="332">
        <v>72.997190000000003</v>
      </c>
      <c r="C10544" t="s">
        <v>16775</v>
      </c>
    </row>
    <row r="10545" spans="1:3">
      <c r="A10545" s="345" t="s">
        <v>6246</v>
      </c>
      <c r="B10545" s="332">
        <v>69.306799999999996</v>
      </c>
      <c r="C10545" t="s">
        <v>6519</v>
      </c>
    </row>
    <row r="10546" spans="1:3">
      <c r="A10546" s="345" t="s">
        <v>6247</v>
      </c>
      <c r="B10546" s="332">
        <v>68.062079999999995</v>
      </c>
      <c r="C10546" t="s">
        <v>16813</v>
      </c>
    </row>
    <row r="10547" spans="1:3">
      <c r="A10547" s="345" t="s">
        <v>9620</v>
      </c>
      <c r="B10547" s="332">
        <v>69.148060000000001</v>
      </c>
      <c r="C10547" t="s">
        <v>16811</v>
      </c>
    </row>
    <row r="10548" spans="1:3">
      <c r="A10548" s="345" t="s">
        <v>6248</v>
      </c>
      <c r="B10548" s="332">
        <v>66.739239999999995</v>
      </c>
      <c r="C10548" t="s">
        <v>16814</v>
      </c>
    </row>
    <row r="10549" spans="1:3">
      <c r="A10549" s="345" t="s">
        <v>6249</v>
      </c>
      <c r="B10549" s="332">
        <v>72.997190000000003</v>
      </c>
      <c r="C10549" t="s">
        <v>16815</v>
      </c>
    </row>
    <row r="10550" spans="1:3">
      <c r="A10550" s="345" t="s">
        <v>6250</v>
      </c>
      <c r="B10550" s="332">
        <v>71.514099999999999</v>
      </c>
      <c r="C10550" t="s">
        <v>16816</v>
      </c>
    </row>
    <row r="10551" spans="1:3">
      <c r="A10551" s="345" t="s">
        <v>6251</v>
      </c>
      <c r="B10551" s="332">
        <v>70.592519999999993</v>
      </c>
      <c r="C10551" t="s">
        <v>16817</v>
      </c>
    </row>
    <row r="10552" spans="1:3">
      <c r="A10552" s="345" t="s">
        <v>6252</v>
      </c>
      <c r="B10552" s="332">
        <v>68.710530000000006</v>
      </c>
      <c r="C10552" t="s">
        <v>16818</v>
      </c>
    </row>
    <row r="10553" spans="1:3">
      <c r="A10553" s="345" t="s">
        <v>6253</v>
      </c>
      <c r="B10553" s="332">
        <v>55.670319999999997</v>
      </c>
      <c r="C10553" t="s">
        <v>16819</v>
      </c>
    </row>
    <row r="10554" spans="1:3">
      <c r="A10554" s="345" t="s">
        <v>8697</v>
      </c>
      <c r="B10554" s="332">
        <v>57.95628</v>
      </c>
      <c r="C10554" t="s">
        <v>16820</v>
      </c>
    </row>
    <row r="10555" spans="1:3">
      <c r="A10555" s="345" t="s">
        <v>9621</v>
      </c>
      <c r="B10555" s="332">
        <v>74.062280000000001</v>
      </c>
      <c r="C10555" t="s">
        <v>16811</v>
      </c>
    </row>
    <row r="10556" spans="1:3">
      <c r="A10556" s="345" t="s">
        <v>9622</v>
      </c>
      <c r="B10556" s="332">
        <v>70.035790000000006</v>
      </c>
      <c r="C10556" t="s">
        <v>16812</v>
      </c>
    </row>
    <row r="10557" spans="1:3">
      <c r="A10557" s="345" t="s">
        <v>6254</v>
      </c>
      <c r="B10557" s="332">
        <v>75.203760000000003</v>
      </c>
      <c r="C10557" t="s">
        <v>16821</v>
      </c>
    </row>
    <row r="10558" spans="1:3">
      <c r="A10558" s="345" t="s">
        <v>8282</v>
      </c>
      <c r="B10558" s="332">
        <v>71.494209999999995</v>
      </c>
      <c r="C10558" t="s">
        <v>16813</v>
      </c>
    </row>
    <row r="10559" spans="1:3">
      <c r="A10559" s="345" t="s">
        <v>9623</v>
      </c>
      <c r="B10559" s="332">
        <v>97.111630000000005</v>
      </c>
      <c r="C10559" t="s">
        <v>16811</v>
      </c>
    </row>
    <row r="10560" spans="1:3">
      <c r="A10560" s="345" t="s">
        <v>8698</v>
      </c>
      <c r="B10560" s="332">
        <v>101.86736000000001</v>
      </c>
      <c r="C10560" t="s">
        <v>16822</v>
      </c>
    </row>
    <row r="10561" spans="1:3">
      <c r="A10561" s="345" t="s">
        <v>6255</v>
      </c>
      <c r="B10561" s="332">
        <v>98.607690000000005</v>
      </c>
      <c r="C10561" t="s">
        <v>16821</v>
      </c>
    </row>
    <row r="10562" spans="1:3">
      <c r="A10562" s="345" t="s">
        <v>9624</v>
      </c>
      <c r="B10562" s="332">
        <v>103.00872</v>
      </c>
      <c r="C10562" t="s">
        <v>16811</v>
      </c>
    </row>
    <row r="10563" spans="1:3">
      <c r="A10563" s="345" t="s">
        <v>8699</v>
      </c>
      <c r="B10563" s="332">
        <v>107.76443999999999</v>
      </c>
      <c r="C10563" t="s">
        <v>16822</v>
      </c>
    </row>
    <row r="10564" spans="1:3">
      <c r="A10564" s="345" t="s">
        <v>6256</v>
      </c>
      <c r="B10564" s="332">
        <v>104.14219</v>
      </c>
      <c r="C10564" t="s">
        <v>16821</v>
      </c>
    </row>
    <row r="10565" spans="1:3">
      <c r="A10565" s="345" t="s">
        <v>17420</v>
      </c>
      <c r="B10565" s="332">
        <v>6.4315499999999997</v>
      </c>
      <c r="C10565" t="s">
        <v>17421</v>
      </c>
    </row>
    <row r="10566" spans="1:3">
      <c r="A10566" s="345" t="s">
        <v>8700</v>
      </c>
      <c r="B10566" s="332">
        <v>182.42859999999999</v>
      </c>
      <c r="C10566" t="s">
        <v>16823</v>
      </c>
    </row>
    <row r="10567" spans="1:3">
      <c r="A10567" s="345" t="s">
        <v>8701</v>
      </c>
      <c r="B10567" s="332">
        <v>141.35219000000001</v>
      </c>
      <c r="C10567" t="s">
        <v>16824</v>
      </c>
    </row>
    <row r="10568" spans="1:3">
      <c r="A10568" s="345" t="s">
        <v>6257</v>
      </c>
      <c r="B10568" s="332">
        <v>188.71879999999999</v>
      </c>
      <c r="C10568" t="s">
        <v>6521</v>
      </c>
    </row>
    <row r="10569" spans="1:3">
      <c r="A10569" s="345" t="s">
        <v>6258</v>
      </c>
      <c r="B10569" s="332">
        <v>148.20094</v>
      </c>
      <c r="C10569" t="s">
        <v>16825</v>
      </c>
    </row>
    <row r="10570" spans="1:3">
      <c r="A10570" s="345" t="s">
        <v>6259</v>
      </c>
      <c r="B10570" s="332">
        <v>188.71312</v>
      </c>
      <c r="C10570" t="s">
        <v>16826</v>
      </c>
    </row>
    <row r="10571" spans="1:3">
      <c r="A10571" s="345" t="s">
        <v>6260</v>
      </c>
      <c r="B10571" s="332">
        <v>140.8578</v>
      </c>
      <c r="C10571" t="s">
        <v>16827</v>
      </c>
    </row>
    <row r="10572" spans="1:3">
      <c r="A10572" s="345" t="s">
        <v>9625</v>
      </c>
      <c r="B10572" s="332">
        <v>142.47727</v>
      </c>
      <c r="C10572" t="s">
        <v>16826</v>
      </c>
    </row>
    <row r="10573" spans="1:3">
      <c r="A10573" s="345" t="s">
        <v>6261</v>
      </c>
      <c r="B10573" s="332">
        <v>195.81898000000001</v>
      </c>
      <c r="C10573" t="s">
        <v>16828</v>
      </c>
    </row>
    <row r="10574" spans="1:3">
      <c r="A10574" s="345" t="s">
        <v>6262</v>
      </c>
      <c r="B10574" s="332">
        <v>164.44262000000001</v>
      </c>
      <c r="C10574" t="s">
        <v>16829</v>
      </c>
    </row>
    <row r="10575" spans="1:3">
      <c r="A10575" s="345" t="s">
        <v>6263</v>
      </c>
      <c r="B10575" s="332">
        <v>195.81898000000001</v>
      </c>
      <c r="C10575" t="s">
        <v>16828</v>
      </c>
    </row>
    <row r="10576" spans="1:3">
      <c r="A10576" s="345" t="s">
        <v>6264</v>
      </c>
      <c r="B10576" s="332">
        <v>164.44262000000001</v>
      </c>
      <c r="C10576" t="s">
        <v>16829</v>
      </c>
    </row>
    <row r="10577" spans="1:3">
      <c r="A10577" s="345" t="s">
        <v>6265</v>
      </c>
      <c r="B10577" s="332">
        <v>209.67106000000001</v>
      </c>
      <c r="C10577" t="s">
        <v>16828</v>
      </c>
    </row>
    <row r="10578" spans="1:3">
      <c r="A10578" s="345" t="s">
        <v>8702</v>
      </c>
      <c r="B10578" s="332">
        <v>139.31032999999999</v>
      </c>
      <c r="C10578" t="s">
        <v>16823</v>
      </c>
    </row>
    <row r="10579" spans="1:3">
      <c r="A10579" s="345" t="s">
        <v>9626</v>
      </c>
      <c r="B10579" s="332">
        <v>186.59258</v>
      </c>
      <c r="C10579" t="s">
        <v>16830</v>
      </c>
    </row>
    <row r="10580" spans="1:3">
      <c r="A10580" s="345" t="s">
        <v>8703</v>
      </c>
      <c r="B10580" s="332">
        <v>183.33291</v>
      </c>
      <c r="C10580" t="s">
        <v>16831</v>
      </c>
    </row>
    <row r="10581" spans="1:3">
      <c r="A10581" s="345" t="s">
        <v>8704</v>
      </c>
      <c r="B10581" s="332">
        <v>183.33291</v>
      </c>
      <c r="C10581" t="s">
        <v>16832</v>
      </c>
    </row>
    <row r="10582" spans="1:3">
      <c r="A10582" s="345" t="s">
        <v>8705</v>
      </c>
      <c r="B10582" s="332">
        <v>188.86741000000001</v>
      </c>
      <c r="C10582" t="s">
        <v>16833</v>
      </c>
    </row>
    <row r="10583" spans="1:3">
      <c r="A10583" s="345" t="s">
        <v>6266</v>
      </c>
      <c r="B10583" s="332">
        <v>85.269859999999994</v>
      </c>
      <c r="C10583" t="s">
        <v>6669</v>
      </c>
    </row>
    <row r="10584" spans="1:3">
      <c r="A10584" s="345" t="s">
        <v>17874</v>
      </c>
      <c r="B10584" s="332">
        <v>28.249220000000001</v>
      </c>
      <c r="C10584" t="s">
        <v>17863</v>
      </c>
    </row>
    <row r="10585" spans="1:3">
      <c r="A10585" s="345" t="s">
        <v>17875</v>
      </c>
      <c r="B10585" s="332">
        <v>47.312269999999998</v>
      </c>
      <c r="C10585" t="s">
        <v>17863</v>
      </c>
    </row>
    <row r="10586" spans="1:3">
      <c r="A10586" s="345" t="s">
        <v>17876</v>
      </c>
      <c r="B10586" s="332">
        <v>44.204160000000002</v>
      </c>
      <c r="C10586" t="s">
        <v>17877</v>
      </c>
    </row>
    <row r="10587" spans="1:3">
      <c r="A10587" s="345" t="s">
        <v>17878</v>
      </c>
      <c r="B10587" s="332">
        <v>44.204160000000002</v>
      </c>
      <c r="C10587" t="s">
        <v>17879</v>
      </c>
    </row>
    <row r="10588" spans="1:3">
      <c r="A10588" s="345" t="s">
        <v>17880</v>
      </c>
      <c r="B10588" s="332">
        <v>28.180150000000001</v>
      </c>
      <c r="C10588" t="s">
        <v>17881</v>
      </c>
    </row>
    <row r="10589" spans="1:3">
      <c r="A10589" s="345" t="s">
        <v>17882</v>
      </c>
      <c r="B10589" s="332">
        <v>36.399360000000001</v>
      </c>
      <c r="C10589" t="s">
        <v>17883</v>
      </c>
    </row>
    <row r="10590" spans="1:3">
      <c r="A10590" s="345" t="s">
        <v>17884</v>
      </c>
      <c r="B10590" s="332">
        <v>39.749220000000001</v>
      </c>
      <c r="C10590" t="s">
        <v>17885</v>
      </c>
    </row>
    <row r="10591" spans="1:3">
      <c r="A10591" s="345" t="s">
        <v>17886</v>
      </c>
      <c r="B10591" s="332">
        <v>25.59008</v>
      </c>
      <c r="C10591" t="s">
        <v>17883</v>
      </c>
    </row>
    <row r="10592" spans="1:3">
      <c r="A10592" s="345" t="s">
        <v>17887</v>
      </c>
      <c r="B10592" s="332">
        <v>28.629110000000001</v>
      </c>
      <c r="C10592" t="s">
        <v>17885</v>
      </c>
    </row>
    <row r="10593" spans="1:3">
      <c r="A10593" s="345" t="s">
        <v>17888</v>
      </c>
      <c r="B10593" s="332">
        <v>19.66395</v>
      </c>
      <c r="C10593" t="s">
        <v>17889</v>
      </c>
    </row>
    <row r="10594" spans="1:3">
      <c r="A10594" s="345" t="s">
        <v>17890</v>
      </c>
      <c r="B10594" s="332">
        <v>23.9956</v>
      </c>
      <c r="C10594" t="s">
        <v>17891</v>
      </c>
    </row>
    <row r="10595" spans="1:3">
      <c r="A10595" s="345" t="s">
        <v>17892</v>
      </c>
      <c r="B10595" s="332">
        <v>21.55575</v>
      </c>
      <c r="C10595" t="s">
        <v>17889</v>
      </c>
    </row>
    <row r="10596" spans="1:3">
      <c r="A10596" s="345" t="s">
        <v>17893</v>
      </c>
      <c r="B10596" s="332">
        <v>25.617010000000001</v>
      </c>
      <c r="C10596" t="s">
        <v>17891</v>
      </c>
    </row>
    <row r="10597" spans="1:3">
      <c r="A10597" s="345" t="s">
        <v>6267</v>
      </c>
      <c r="B10597" s="332">
        <v>12.819520000000001</v>
      </c>
      <c r="C10597" t="s">
        <v>6667</v>
      </c>
    </row>
    <row r="10598" spans="1:3">
      <c r="A10598" s="345" t="s">
        <v>6268</v>
      </c>
      <c r="B10598" s="332">
        <v>17.44913</v>
      </c>
      <c r="C10598" t="s">
        <v>6532</v>
      </c>
    </row>
    <row r="10599" spans="1:3">
      <c r="A10599" s="345" t="s">
        <v>6269</v>
      </c>
      <c r="B10599" s="332">
        <v>20.2591</v>
      </c>
      <c r="C10599" t="s">
        <v>6534</v>
      </c>
    </row>
    <row r="10600" spans="1:3">
      <c r="A10600" s="345" t="s">
        <v>6270</v>
      </c>
      <c r="B10600" s="332">
        <v>21.27206</v>
      </c>
      <c r="C10600" t="s">
        <v>6533</v>
      </c>
    </row>
    <row r="10601" spans="1:3">
      <c r="A10601" s="345" t="s">
        <v>6271</v>
      </c>
      <c r="B10601" s="332">
        <v>36.793439999999997</v>
      </c>
      <c r="C10601" t="s">
        <v>6528</v>
      </c>
    </row>
    <row r="10602" spans="1:3">
      <c r="A10602" s="345" t="s">
        <v>6272</v>
      </c>
      <c r="B10602" s="332">
        <v>57.74033</v>
      </c>
      <c r="C10602" t="s">
        <v>6529</v>
      </c>
    </row>
    <row r="10603" spans="1:3">
      <c r="A10603" s="345" t="s">
        <v>6273</v>
      </c>
      <c r="B10603" s="332">
        <v>57.74033</v>
      </c>
      <c r="C10603" t="s">
        <v>6530</v>
      </c>
    </row>
    <row r="10604" spans="1:3">
      <c r="A10604" s="345" t="s">
        <v>6274</v>
      </c>
      <c r="B10604" s="332">
        <v>56.629179999999998</v>
      </c>
      <c r="C10604" t="s">
        <v>6531</v>
      </c>
    </row>
    <row r="10605" spans="1:3">
      <c r="A10605" s="345" t="s">
        <v>6275</v>
      </c>
      <c r="B10605" s="332">
        <v>39.698279999999997</v>
      </c>
      <c r="C10605" t="s">
        <v>16834</v>
      </c>
    </row>
    <row r="10606" spans="1:3">
      <c r="A10606" s="345" t="s">
        <v>9019</v>
      </c>
      <c r="B10606" s="332">
        <v>42.323239999999998</v>
      </c>
      <c r="C10606" t="s">
        <v>16835</v>
      </c>
    </row>
    <row r="10607" spans="1:3">
      <c r="A10607" s="345" t="s">
        <v>6276</v>
      </c>
      <c r="B10607" s="332">
        <v>64.190370000000001</v>
      </c>
      <c r="C10607" t="s">
        <v>16836</v>
      </c>
    </row>
    <row r="10608" spans="1:3">
      <c r="A10608" s="345" t="s">
        <v>6277</v>
      </c>
      <c r="B10608" s="332">
        <v>7.6116200000000003</v>
      </c>
      <c r="C10608" t="s">
        <v>16837</v>
      </c>
    </row>
    <row r="10609" spans="1:3">
      <c r="A10609" s="345" t="s">
        <v>6278</v>
      </c>
      <c r="B10609" s="332">
        <v>61.133690000000001</v>
      </c>
      <c r="C10609" t="s">
        <v>16838</v>
      </c>
    </row>
    <row r="10610" spans="1:3">
      <c r="A10610" s="345" t="s">
        <v>6279</v>
      </c>
      <c r="B10610" s="332">
        <v>13.33253</v>
      </c>
      <c r="C10610" t="s">
        <v>16839</v>
      </c>
    </row>
    <row r="10611" spans="1:3">
      <c r="A10611" s="345" t="s">
        <v>6280</v>
      </c>
      <c r="B10611" s="332">
        <v>16.59064</v>
      </c>
      <c r="C10611" t="s">
        <v>16840</v>
      </c>
    </row>
    <row r="10612" spans="1:3">
      <c r="A10612" s="345" t="s">
        <v>6281</v>
      </c>
      <c r="B10612" s="332">
        <v>20.2591</v>
      </c>
      <c r="C10612" t="s">
        <v>16841</v>
      </c>
    </row>
    <row r="10613" spans="1:3">
      <c r="A10613" s="345" t="s">
        <v>6282</v>
      </c>
      <c r="B10613" s="332">
        <v>11.57662</v>
      </c>
      <c r="C10613" t="s">
        <v>16842</v>
      </c>
    </row>
    <row r="10614" spans="1:3">
      <c r="A10614" s="345" t="s">
        <v>6283</v>
      </c>
      <c r="B10614" s="332">
        <v>13.90752</v>
      </c>
      <c r="C10614" t="s">
        <v>6543</v>
      </c>
    </row>
    <row r="10615" spans="1:3">
      <c r="A10615" s="345" t="s">
        <v>6284</v>
      </c>
      <c r="B10615" s="332">
        <v>37.657789999999999</v>
      </c>
      <c r="C10615" t="s">
        <v>6549</v>
      </c>
    </row>
    <row r="10616" spans="1:3">
      <c r="A10616" s="345" t="s">
        <v>6285</v>
      </c>
      <c r="B10616" s="332">
        <v>58.066719999999997</v>
      </c>
      <c r="C10616" t="s">
        <v>6550</v>
      </c>
    </row>
    <row r="10617" spans="1:3">
      <c r="A10617" s="345" t="s">
        <v>6286</v>
      </c>
      <c r="B10617" s="332">
        <v>64.674980000000005</v>
      </c>
      <c r="C10617" t="s">
        <v>6551</v>
      </c>
    </row>
    <row r="10618" spans="1:3">
      <c r="A10618" s="345" t="s">
        <v>7672</v>
      </c>
      <c r="B10618" s="332">
        <v>75.945539999999994</v>
      </c>
      <c r="C10618" t="s">
        <v>16843</v>
      </c>
    </row>
    <row r="10619" spans="1:3">
      <c r="A10619" s="345" t="s">
        <v>7673</v>
      </c>
      <c r="B10619" s="332">
        <v>73.605149999999995</v>
      </c>
      <c r="C10619" t="s">
        <v>16844</v>
      </c>
    </row>
    <row r="10620" spans="1:3">
      <c r="A10620" s="345" t="s">
        <v>7674</v>
      </c>
      <c r="B10620" s="332">
        <v>68.544070000000005</v>
      </c>
      <c r="C10620" t="s">
        <v>16845</v>
      </c>
    </row>
    <row r="10621" spans="1:3">
      <c r="A10621" s="345" t="s">
        <v>6287</v>
      </c>
      <c r="B10621" s="332">
        <v>63.357610000000001</v>
      </c>
      <c r="C10621" t="s">
        <v>6547</v>
      </c>
    </row>
    <row r="10622" spans="1:3">
      <c r="A10622" s="345" t="s">
        <v>6288</v>
      </c>
      <c r="B10622" s="332">
        <v>1121.3264999999999</v>
      </c>
      <c r="C10622" t="s">
        <v>16846</v>
      </c>
    </row>
    <row r="10623" spans="1:3">
      <c r="A10623" s="345" t="s">
        <v>6289</v>
      </c>
      <c r="B10623" s="332">
        <v>900.38019999999995</v>
      </c>
      <c r="C10623" t="s">
        <v>16847</v>
      </c>
    </row>
    <row r="10624" spans="1:3">
      <c r="A10624" s="345" t="s">
        <v>6290</v>
      </c>
      <c r="B10624" s="332">
        <v>1163.47757</v>
      </c>
      <c r="C10624" t="s">
        <v>16848</v>
      </c>
    </row>
    <row r="10625" spans="1:3">
      <c r="A10625" s="345" t="s">
        <v>6291</v>
      </c>
      <c r="B10625" s="332">
        <v>939.33550000000002</v>
      </c>
      <c r="C10625" t="s">
        <v>16849</v>
      </c>
    </row>
    <row r="10626" spans="1:3">
      <c r="A10626" s="345" t="s">
        <v>6292</v>
      </c>
      <c r="B10626" s="332">
        <v>1913.5098599999999</v>
      </c>
      <c r="C10626" t="s">
        <v>16850</v>
      </c>
    </row>
    <row r="10627" spans="1:3">
      <c r="A10627" s="345" t="s">
        <v>6293</v>
      </c>
      <c r="B10627" s="332">
        <v>1611.7155299999999</v>
      </c>
      <c r="C10627" t="s">
        <v>16851</v>
      </c>
    </row>
    <row r="10628" spans="1:3">
      <c r="A10628" s="345" t="s">
        <v>6294</v>
      </c>
      <c r="B10628" s="332">
        <v>2228.6791699999999</v>
      </c>
      <c r="C10628" t="s">
        <v>16852</v>
      </c>
    </row>
    <row r="10629" spans="1:3">
      <c r="A10629" s="345" t="s">
        <v>6295</v>
      </c>
      <c r="B10629" s="332">
        <v>1667.5989500000001</v>
      </c>
      <c r="C10629" t="s">
        <v>16853</v>
      </c>
    </row>
    <row r="10630" spans="1:3">
      <c r="A10630" s="345" t="s">
        <v>9627</v>
      </c>
      <c r="B10630" s="332">
        <v>61.73218</v>
      </c>
      <c r="C10630" t="s">
        <v>16999</v>
      </c>
    </row>
    <row r="10631" spans="1:3">
      <c r="A10631" s="345" t="s">
        <v>9236</v>
      </c>
      <c r="B10631" s="332">
        <v>62.331530000000001</v>
      </c>
      <c r="C10631" t="s">
        <v>16854</v>
      </c>
    </row>
    <row r="10632" spans="1:3">
      <c r="A10632" s="345" t="s">
        <v>21306</v>
      </c>
      <c r="B10632" s="332">
        <v>52.785980000000002</v>
      </c>
      <c r="C10632" t="s">
        <v>21307</v>
      </c>
    </row>
    <row r="10633" spans="1:3">
      <c r="A10633" s="345" t="s">
        <v>21308</v>
      </c>
      <c r="B10633" s="332">
        <v>50.273609999999998</v>
      </c>
      <c r="C10633" t="s">
        <v>21309</v>
      </c>
    </row>
    <row r="10634" spans="1:3">
      <c r="A10634" s="345" t="s">
        <v>9628</v>
      </c>
      <c r="B10634" s="332">
        <v>70.35284</v>
      </c>
      <c r="C10634" t="s">
        <v>16855</v>
      </c>
    </row>
    <row r="10635" spans="1:3">
      <c r="A10635" s="345" t="s">
        <v>9629</v>
      </c>
      <c r="B10635" s="332">
        <v>70.35284</v>
      </c>
      <c r="C10635" t="s">
        <v>16856</v>
      </c>
    </row>
    <row r="10636" spans="1:3">
      <c r="A10636" s="345" t="s">
        <v>17894</v>
      </c>
      <c r="B10636" s="332">
        <v>38.436909999999997</v>
      </c>
      <c r="C10636" t="s">
        <v>17895</v>
      </c>
    </row>
    <row r="10637" spans="1:3">
      <c r="A10637" s="345" t="s">
        <v>6296</v>
      </c>
      <c r="B10637" s="332">
        <v>44.17848</v>
      </c>
      <c r="C10637" t="s">
        <v>16857</v>
      </c>
    </row>
    <row r="10638" spans="1:3">
      <c r="A10638" s="345" t="s">
        <v>6297</v>
      </c>
      <c r="B10638" s="332">
        <v>131.52253999999999</v>
      </c>
      <c r="C10638" t="s">
        <v>16858</v>
      </c>
    </row>
    <row r="10639" spans="1:3">
      <c r="A10639" s="345" t="s">
        <v>6298</v>
      </c>
      <c r="B10639" s="332">
        <v>58.458150000000003</v>
      </c>
      <c r="C10639" t="s">
        <v>16859</v>
      </c>
    </row>
    <row r="10640" spans="1:3">
      <c r="A10640" s="345" t="s">
        <v>6299</v>
      </c>
      <c r="B10640" s="332">
        <v>104.66207</v>
      </c>
      <c r="C10640" t="s">
        <v>16860</v>
      </c>
    </row>
    <row r="10641" spans="1:3">
      <c r="A10641" s="345" t="s">
        <v>6300</v>
      </c>
      <c r="B10641" s="332">
        <v>59.061340000000001</v>
      </c>
      <c r="C10641" t="s">
        <v>16861</v>
      </c>
    </row>
    <row r="10642" spans="1:3">
      <c r="A10642" s="345" t="s">
        <v>6301</v>
      </c>
      <c r="B10642" s="332">
        <v>201.02540999999999</v>
      </c>
      <c r="C10642" t="s">
        <v>16862</v>
      </c>
    </row>
    <row r="10643" spans="1:3">
      <c r="A10643" s="345" t="s">
        <v>6302</v>
      </c>
      <c r="B10643" s="332">
        <v>87.95299</v>
      </c>
      <c r="C10643" t="s">
        <v>16863</v>
      </c>
    </row>
    <row r="10644" spans="1:3">
      <c r="A10644" s="345" t="s">
        <v>6303</v>
      </c>
      <c r="B10644" s="332">
        <v>160.29852</v>
      </c>
      <c r="C10644" t="s">
        <v>16864</v>
      </c>
    </row>
    <row r="10645" spans="1:3">
      <c r="A10645" s="345" t="s">
        <v>6304</v>
      </c>
      <c r="B10645" s="332">
        <v>118.76300999999999</v>
      </c>
      <c r="C10645" t="s">
        <v>16865</v>
      </c>
    </row>
    <row r="10646" spans="1:3">
      <c r="A10646" s="345" t="s">
        <v>6305</v>
      </c>
      <c r="B10646" s="332">
        <v>15.21142</v>
      </c>
      <c r="C10646" t="s">
        <v>16866</v>
      </c>
    </row>
    <row r="10647" spans="1:3">
      <c r="A10647" s="345" t="s">
        <v>6306</v>
      </c>
      <c r="B10647" s="332">
        <v>14.879289999999999</v>
      </c>
      <c r="C10647" t="s">
        <v>16867</v>
      </c>
    </row>
    <row r="10648" spans="1:3">
      <c r="A10648" s="345" t="s">
        <v>6307</v>
      </c>
      <c r="B10648" s="332">
        <v>14.879289999999999</v>
      </c>
      <c r="C10648" t="s">
        <v>16868</v>
      </c>
    </row>
    <row r="10649" spans="1:3">
      <c r="A10649" s="345" t="s">
        <v>6308</v>
      </c>
      <c r="B10649" s="332">
        <v>30.768450000000001</v>
      </c>
      <c r="C10649" t="s">
        <v>16869</v>
      </c>
    </row>
    <row r="10650" spans="1:3">
      <c r="A10650" s="345" t="s">
        <v>6309</v>
      </c>
      <c r="B10650" s="332">
        <v>29.95983</v>
      </c>
      <c r="C10650" t="s">
        <v>16870</v>
      </c>
    </row>
    <row r="10651" spans="1:3">
      <c r="A10651" s="345" t="s">
        <v>6310</v>
      </c>
      <c r="B10651" s="332">
        <v>26.947929999999999</v>
      </c>
      <c r="C10651" t="s">
        <v>16871</v>
      </c>
    </row>
    <row r="10652" spans="1:3">
      <c r="A10652" s="345" t="s">
        <v>6311</v>
      </c>
      <c r="B10652" s="332">
        <v>28.722370000000002</v>
      </c>
      <c r="C10652" t="s">
        <v>16872</v>
      </c>
    </row>
    <row r="10653" spans="1:3">
      <c r="A10653" s="345" t="s">
        <v>6312</v>
      </c>
      <c r="B10653" s="332">
        <v>44.594450000000002</v>
      </c>
      <c r="C10653" t="s">
        <v>16873</v>
      </c>
    </row>
    <row r="10654" spans="1:3">
      <c r="A10654" s="345" t="s">
        <v>6313</v>
      </c>
      <c r="B10654" s="332">
        <v>35.994149999999998</v>
      </c>
      <c r="C10654" t="s">
        <v>16874</v>
      </c>
    </row>
    <row r="10655" spans="1:3">
      <c r="A10655" s="345" t="s">
        <v>6314</v>
      </c>
      <c r="B10655" s="332">
        <v>40.408239999999999</v>
      </c>
      <c r="C10655" t="s">
        <v>16875</v>
      </c>
    </row>
    <row r="10656" spans="1:3">
      <c r="A10656" s="345" t="s">
        <v>6315</v>
      </c>
      <c r="B10656" s="332">
        <v>43.115279999999998</v>
      </c>
      <c r="C10656" t="s">
        <v>16876</v>
      </c>
    </row>
    <row r="10657" spans="1:3">
      <c r="A10657" s="345" t="s">
        <v>6316</v>
      </c>
      <c r="B10657" s="332">
        <v>34.528489999999998</v>
      </c>
      <c r="C10657" t="s">
        <v>16877</v>
      </c>
    </row>
    <row r="10658" spans="1:3">
      <c r="A10658" s="345" t="s">
        <v>6317</v>
      </c>
      <c r="B10658" s="332">
        <v>38.942570000000003</v>
      </c>
      <c r="C10658" t="s">
        <v>16878</v>
      </c>
    </row>
    <row r="10659" spans="1:3">
      <c r="A10659" s="345" t="s">
        <v>6318</v>
      </c>
      <c r="B10659" s="332">
        <v>42.269880000000001</v>
      </c>
      <c r="C10659" t="s">
        <v>16879</v>
      </c>
    </row>
    <row r="10660" spans="1:3">
      <c r="A10660" s="345" t="s">
        <v>6319</v>
      </c>
      <c r="B10660" s="332">
        <v>33.851460000000003</v>
      </c>
      <c r="C10660" t="s">
        <v>16880</v>
      </c>
    </row>
    <row r="10661" spans="1:3">
      <c r="A10661" s="345" t="s">
        <v>6320</v>
      </c>
      <c r="B10661" s="332">
        <v>38.178989999999999</v>
      </c>
      <c r="C10661" t="s">
        <v>16881</v>
      </c>
    </row>
    <row r="10662" spans="1:3">
      <c r="A10662" s="345" t="s">
        <v>6321</v>
      </c>
      <c r="B10662" s="332">
        <v>25.98179</v>
      </c>
      <c r="C10662" t="s">
        <v>16882</v>
      </c>
    </row>
    <row r="10663" spans="1:3">
      <c r="A10663" s="345" t="s">
        <v>6322</v>
      </c>
      <c r="B10663" s="332">
        <v>14.72836</v>
      </c>
      <c r="C10663" t="s">
        <v>16883</v>
      </c>
    </row>
    <row r="10664" spans="1:3">
      <c r="A10664" s="345" t="s">
        <v>6323</v>
      </c>
      <c r="B10664" s="332">
        <v>10.4068</v>
      </c>
      <c r="C10664" t="s">
        <v>16884</v>
      </c>
    </row>
    <row r="10665" spans="1:3">
      <c r="A10665" s="345" t="s">
        <v>6324</v>
      </c>
      <c r="B10665" s="332">
        <v>14.325850000000001</v>
      </c>
      <c r="C10665" t="s">
        <v>16885</v>
      </c>
    </row>
    <row r="10666" spans="1:3">
      <c r="A10666" s="345" t="s">
        <v>6325</v>
      </c>
      <c r="B10666" s="332">
        <v>16.985869999999998</v>
      </c>
      <c r="C10666" t="s">
        <v>16886</v>
      </c>
    </row>
    <row r="10667" spans="1:3">
      <c r="A10667" s="345" t="s">
        <v>6326</v>
      </c>
      <c r="B10667" s="332">
        <v>6.8627099999999999</v>
      </c>
      <c r="C10667" t="s">
        <v>16887</v>
      </c>
    </row>
    <row r="10668" spans="1:3">
      <c r="A10668" s="345" t="s">
        <v>6327</v>
      </c>
      <c r="B10668" s="332">
        <v>10.387919999999999</v>
      </c>
      <c r="C10668" t="s">
        <v>16888</v>
      </c>
    </row>
    <row r="10669" spans="1:3">
      <c r="A10669" s="345" t="s">
        <v>6328</v>
      </c>
      <c r="B10669" s="332">
        <v>2.63964</v>
      </c>
      <c r="C10669" t="s">
        <v>16889</v>
      </c>
    </row>
    <row r="10670" spans="1:3">
      <c r="A10670" s="345" t="s">
        <v>6329</v>
      </c>
      <c r="B10670" s="332">
        <v>2.5022000000000002</v>
      </c>
      <c r="C10670" t="s">
        <v>16890</v>
      </c>
    </row>
    <row r="10671" spans="1:3">
      <c r="A10671" s="345" t="s">
        <v>6330</v>
      </c>
      <c r="B10671" s="332">
        <v>19.337129999999998</v>
      </c>
      <c r="C10671" t="s">
        <v>16891</v>
      </c>
    </row>
    <row r="10672" spans="1:3">
      <c r="A10672" s="345" t="s">
        <v>9630</v>
      </c>
      <c r="B10672" s="332">
        <v>9.1336600000000008</v>
      </c>
      <c r="C10672" t="s">
        <v>17000</v>
      </c>
    </row>
    <row r="10673" spans="1:3">
      <c r="A10673" s="345" t="s">
        <v>9631</v>
      </c>
      <c r="B10673" s="332">
        <v>9.7943599999999993</v>
      </c>
      <c r="C10673" t="s">
        <v>17001</v>
      </c>
    </row>
    <row r="10674" spans="1:3">
      <c r="A10674" s="345" t="s">
        <v>9632</v>
      </c>
      <c r="B10674" s="332">
        <v>23.405619999999999</v>
      </c>
      <c r="C10674" t="s">
        <v>17002</v>
      </c>
    </row>
    <row r="10675" spans="1:3">
      <c r="A10675" s="345" t="s">
        <v>9633</v>
      </c>
      <c r="B10675" s="332">
        <v>42.254269999999998</v>
      </c>
      <c r="C10675" t="s">
        <v>17003</v>
      </c>
    </row>
    <row r="10676" spans="1:3">
      <c r="A10676" s="345" t="s">
        <v>6331</v>
      </c>
      <c r="B10676" s="332">
        <v>60.417189999999998</v>
      </c>
      <c r="C10676" t="s">
        <v>16892</v>
      </c>
    </row>
    <row r="10677" spans="1:3">
      <c r="A10677" s="345" t="s">
        <v>9634</v>
      </c>
      <c r="B10677" s="332">
        <v>21.561699999999998</v>
      </c>
      <c r="C10677" t="s">
        <v>17004</v>
      </c>
    </row>
    <row r="10678" spans="1:3">
      <c r="A10678" s="345" t="s">
        <v>9635</v>
      </c>
      <c r="B10678" s="332">
        <v>20.264040000000001</v>
      </c>
      <c r="C10678" t="s">
        <v>17002</v>
      </c>
    </row>
    <row r="10679" spans="1:3">
      <c r="A10679" s="345" t="s">
        <v>21310</v>
      </c>
      <c r="B10679" s="332">
        <v>471.73264999999998</v>
      </c>
      <c r="C10679" t="s">
        <v>21311</v>
      </c>
    </row>
    <row r="10680" spans="1:3">
      <c r="A10680" s="345" t="s">
        <v>21312</v>
      </c>
      <c r="B10680" s="332">
        <v>471.73264999999998</v>
      </c>
      <c r="C10680" t="s">
        <v>21313</v>
      </c>
    </row>
    <row r="10681" spans="1:3">
      <c r="A10681" s="345" t="s">
        <v>21314</v>
      </c>
      <c r="B10681" s="332">
        <v>607.09061999999994</v>
      </c>
      <c r="C10681" t="s">
        <v>21315</v>
      </c>
    </row>
    <row r="10682" spans="1:3">
      <c r="A10682" s="345" t="s">
        <v>21316</v>
      </c>
      <c r="B10682" s="332">
        <v>607.09061999999994</v>
      </c>
      <c r="C10682" t="s">
        <v>21317</v>
      </c>
    </row>
    <row r="10683" spans="1:3">
      <c r="A10683" s="345" t="s">
        <v>21318</v>
      </c>
      <c r="B10683" s="332">
        <v>651.37300000000005</v>
      </c>
      <c r="C10683" t="s">
        <v>21319</v>
      </c>
    </row>
    <row r="10684" spans="1:3">
      <c r="A10684" s="345" t="s">
        <v>21320</v>
      </c>
      <c r="B10684" s="332">
        <v>789.10608000000002</v>
      </c>
      <c r="C10684" t="s">
        <v>21321</v>
      </c>
    </row>
    <row r="10685" spans="1:3">
      <c r="A10685" s="345" t="s">
        <v>21322</v>
      </c>
      <c r="B10685" s="332">
        <v>917.98491000000001</v>
      </c>
      <c r="C10685" t="s">
        <v>21323</v>
      </c>
    </row>
    <row r="10686" spans="1:3">
      <c r="A10686" s="345" t="s">
        <v>6332</v>
      </c>
      <c r="B10686" s="332">
        <v>21.210550000000001</v>
      </c>
      <c r="C10686" t="s">
        <v>16893</v>
      </c>
    </row>
    <row r="10687" spans="1:3">
      <c r="A10687" s="345" t="s">
        <v>6333</v>
      </c>
      <c r="B10687" s="332">
        <v>9.4378799999999998</v>
      </c>
      <c r="C10687" t="s">
        <v>16894</v>
      </c>
    </row>
    <row r="10688" spans="1:3">
      <c r="A10688" s="345" t="s">
        <v>6334</v>
      </c>
      <c r="B10688" s="332">
        <v>21.210550000000001</v>
      </c>
      <c r="C10688" t="s">
        <v>16895</v>
      </c>
    </row>
    <row r="10689" spans="1:3">
      <c r="A10689" s="345" t="s">
        <v>6335</v>
      </c>
      <c r="B10689" s="332">
        <v>32.851700000000001</v>
      </c>
      <c r="C10689" t="s">
        <v>16896</v>
      </c>
    </row>
    <row r="10690" spans="1:3">
      <c r="A10690" s="345" t="s">
        <v>6336</v>
      </c>
      <c r="B10690" s="332">
        <v>15.22556</v>
      </c>
      <c r="C10690" t="s">
        <v>16897</v>
      </c>
    </row>
    <row r="10691" spans="1:3">
      <c r="A10691" s="345" t="s">
        <v>6337</v>
      </c>
      <c r="B10691" s="332">
        <v>32.851700000000001</v>
      </c>
      <c r="C10691" t="s">
        <v>16898</v>
      </c>
    </row>
    <row r="10692" spans="1:3">
      <c r="A10692" s="345" t="s">
        <v>6338</v>
      </c>
      <c r="B10692" s="332">
        <v>21.210550000000001</v>
      </c>
      <c r="C10692" t="s">
        <v>16899</v>
      </c>
    </row>
    <row r="10693" spans="1:3">
      <c r="A10693" s="345" t="s">
        <v>6339</v>
      </c>
      <c r="B10693" s="332">
        <v>9.4378799999999998</v>
      </c>
      <c r="C10693" t="s">
        <v>16900</v>
      </c>
    </row>
    <row r="10694" spans="1:3">
      <c r="A10694" s="345" t="s">
        <v>6340</v>
      </c>
      <c r="B10694" s="332">
        <v>21.210550000000001</v>
      </c>
      <c r="C10694" t="s">
        <v>16901</v>
      </c>
    </row>
    <row r="10695" spans="1:3">
      <c r="A10695" s="345" t="s">
        <v>6341</v>
      </c>
      <c r="B10695" s="332">
        <v>32.851700000000001</v>
      </c>
      <c r="C10695" t="s">
        <v>16902</v>
      </c>
    </row>
    <row r="10696" spans="1:3">
      <c r="A10696" s="345" t="s">
        <v>6342</v>
      </c>
      <c r="B10696" s="332">
        <v>15.22556</v>
      </c>
      <c r="C10696" t="s">
        <v>16903</v>
      </c>
    </row>
    <row r="10697" spans="1:3">
      <c r="A10697" s="345" t="s">
        <v>6343</v>
      </c>
      <c r="B10697" s="332">
        <v>32.851700000000001</v>
      </c>
      <c r="C10697" t="s">
        <v>16904</v>
      </c>
    </row>
    <row r="10698" spans="1:3">
      <c r="A10698" s="345" t="s">
        <v>8537</v>
      </c>
      <c r="B10698" s="332">
        <v>147.80656999999999</v>
      </c>
      <c r="C10698" t="s">
        <v>16905</v>
      </c>
    </row>
    <row r="10699" spans="1:3">
      <c r="A10699" s="345" t="s">
        <v>6344</v>
      </c>
      <c r="B10699" s="332">
        <v>85.485339999999994</v>
      </c>
      <c r="C10699" t="s">
        <v>16906</v>
      </c>
    </row>
    <row r="10700" spans="1:3">
      <c r="A10700" s="345" t="s">
        <v>9728</v>
      </c>
      <c r="B10700" s="332">
        <v>55.643889999999999</v>
      </c>
      <c r="C10700" t="s">
        <v>16907</v>
      </c>
    </row>
    <row r="10701" spans="1:3">
      <c r="A10701" s="345" t="s">
        <v>8283</v>
      </c>
      <c r="B10701" s="332">
        <v>0</v>
      </c>
      <c r="C10701" t="s">
        <v>16908</v>
      </c>
    </row>
    <row r="10702" spans="1:3">
      <c r="A10702" s="345" t="s">
        <v>6345</v>
      </c>
      <c r="B10702" s="332">
        <v>17.865100000000002</v>
      </c>
      <c r="C10702" t="s">
        <v>16909</v>
      </c>
    </row>
    <row r="10703" spans="1:3">
      <c r="A10703" s="345" t="s">
        <v>6346</v>
      </c>
      <c r="B10703" s="332">
        <v>24.858540000000001</v>
      </c>
      <c r="C10703" t="s">
        <v>16910</v>
      </c>
    </row>
    <row r="10704" spans="1:3">
      <c r="A10704" s="345" t="s">
        <v>6347</v>
      </c>
      <c r="B10704" s="332">
        <v>17.865100000000002</v>
      </c>
      <c r="C10704" t="s">
        <v>16911</v>
      </c>
    </row>
    <row r="10705" spans="1:3">
      <c r="A10705" s="345" t="s">
        <v>6348</v>
      </c>
      <c r="B10705" s="332">
        <v>24.858540000000001</v>
      </c>
      <c r="C10705" t="s">
        <v>16912</v>
      </c>
    </row>
    <row r="10706" spans="1:3">
      <c r="A10706" s="345" t="s">
        <v>6349</v>
      </c>
      <c r="B10706" s="332">
        <v>62.178179999999998</v>
      </c>
      <c r="C10706" t="s">
        <v>16913</v>
      </c>
    </row>
    <row r="10707" spans="1:3">
      <c r="A10707" s="345" t="s">
        <v>6350</v>
      </c>
      <c r="B10707" s="332">
        <v>74.861760000000004</v>
      </c>
      <c r="C10707" t="s">
        <v>16914</v>
      </c>
    </row>
    <row r="10708" spans="1:3">
      <c r="A10708" s="345" t="s">
        <v>6351</v>
      </c>
      <c r="B10708" s="332">
        <v>57.950299999999999</v>
      </c>
      <c r="C10708" t="s">
        <v>16915</v>
      </c>
    </row>
    <row r="10709" spans="1:3">
      <c r="A10709" s="345" t="s">
        <v>8538</v>
      </c>
      <c r="B10709" s="332">
        <v>75.700360000000003</v>
      </c>
      <c r="C10709" t="s">
        <v>16916</v>
      </c>
    </row>
    <row r="10710" spans="1:3">
      <c r="A10710" s="345" t="s">
        <v>8539</v>
      </c>
      <c r="B10710" s="332">
        <v>32.681829999999998</v>
      </c>
      <c r="C10710" t="s">
        <v>16917</v>
      </c>
    </row>
    <row r="10711" spans="1:3">
      <c r="A10711" s="345" t="s">
        <v>8540</v>
      </c>
      <c r="B10711" s="332">
        <v>50.039679999999997</v>
      </c>
      <c r="C10711" t="s">
        <v>16918</v>
      </c>
    </row>
    <row r="10712" spans="1:3">
      <c r="A10712" s="345" t="s">
        <v>8541</v>
      </c>
      <c r="B10712" s="332">
        <v>56.893680000000003</v>
      </c>
      <c r="C10712" t="s">
        <v>16919</v>
      </c>
    </row>
    <row r="10713" spans="1:3">
      <c r="A10713" s="345" t="s">
        <v>9729</v>
      </c>
      <c r="B10713" s="332">
        <v>16.690519999999999</v>
      </c>
      <c r="C10713" t="s">
        <v>16920</v>
      </c>
    </row>
    <row r="10714" spans="1:3">
      <c r="A10714" s="345" t="s">
        <v>9730</v>
      </c>
      <c r="B10714" s="332">
        <v>16.690519999999999</v>
      </c>
      <c r="C10714" t="s">
        <v>16921</v>
      </c>
    </row>
    <row r="10715" spans="1:3">
      <c r="A10715" s="345" t="s">
        <v>8542</v>
      </c>
      <c r="B10715" s="332">
        <v>166.22316000000001</v>
      </c>
      <c r="C10715" t="s">
        <v>16922</v>
      </c>
    </row>
    <row r="10716" spans="1:3">
      <c r="A10716" s="345" t="s">
        <v>9636</v>
      </c>
      <c r="B10716" s="332">
        <v>1.4498200000000001</v>
      </c>
      <c r="C10716" t="s">
        <v>17005</v>
      </c>
    </row>
    <row r="10717" spans="1:3">
      <c r="A10717" s="345" t="s">
        <v>17422</v>
      </c>
      <c r="B10717" s="332">
        <v>296.52857999999998</v>
      </c>
      <c r="C10717" t="s">
        <v>21324</v>
      </c>
    </row>
    <row r="10718" spans="1:3">
      <c r="A10718" s="345" t="s">
        <v>6352</v>
      </c>
      <c r="B10718" s="332">
        <v>8.9998100000000001</v>
      </c>
      <c r="C10718" t="s">
        <v>16923</v>
      </c>
    </row>
    <row r="10719" spans="1:3">
      <c r="A10719" s="345" t="s">
        <v>6353</v>
      </c>
      <c r="B10719" s="332">
        <v>12.660170000000001</v>
      </c>
      <c r="C10719" t="s">
        <v>16924</v>
      </c>
    </row>
    <row r="10720" spans="1:3">
      <c r="A10720" s="345" t="s">
        <v>6354</v>
      </c>
      <c r="B10720" s="332">
        <v>74.461280000000002</v>
      </c>
      <c r="C10720" t="s">
        <v>16925</v>
      </c>
    </row>
    <row r="10721" spans="1:3">
      <c r="A10721" s="345" t="s">
        <v>6355</v>
      </c>
      <c r="B10721" s="332">
        <v>76.695120000000003</v>
      </c>
      <c r="C10721" t="s">
        <v>16926</v>
      </c>
    </row>
    <row r="10722" spans="1:3">
      <c r="A10722" s="345" t="s">
        <v>6356</v>
      </c>
      <c r="B10722" s="332">
        <v>76.695120000000003</v>
      </c>
      <c r="C10722" t="s">
        <v>16927</v>
      </c>
    </row>
    <row r="10723" spans="1:3">
      <c r="A10723" s="345" t="s">
        <v>6357</v>
      </c>
      <c r="B10723" s="332">
        <v>74.461280000000002</v>
      </c>
      <c r="C10723" t="s">
        <v>16928</v>
      </c>
    </row>
    <row r="10724" spans="1:3">
      <c r="A10724" s="345" t="s">
        <v>6358</v>
      </c>
      <c r="B10724" s="332">
        <v>76.695120000000003</v>
      </c>
      <c r="C10724" t="s">
        <v>16929</v>
      </c>
    </row>
    <row r="10725" spans="1:3">
      <c r="A10725" s="345" t="s">
        <v>6359</v>
      </c>
      <c r="B10725" s="332">
        <v>76.695120000000003</v>
      </c>
      <c r="C10725" t="s">
        <v>16930</v>
      </c>
    </row>
    <row r="10726" spans="1:3">
      <c r="A10726" s="345" t="s">
        <v>6360</v>
      </c>
      <c r="B10726" s="332">
        <v>22.523219999999998</v>
      </c>
      <c r="C10726" t="s">
        <v>16931</v>
      </c>
    </row>
    <row r="10727" spans="1:3">
      <c r="A10727" s="345" t="s">
        <v>6361</v>
      </c>
      <c r="B10727" s="332">
        <v>23.717949999999998</v>
      </c>
      <c r="C10727" t="s">
        <v>16932</v>
      </c>
    </row>
    <row r="10728" spans="1:3">
      <c r="A10728" s="345" t="s">
        <v>6362</v>
      </c>
      <c r="B10728" s="332">
        <v>25.400649999999999</v>
      </c>
      <c r="C10728" t="s">
        <v>16933</v>
      </c>
    </row>
    <row r="10729" spans="1:3">
      <c r="A10729" s="345" t="s">
        <v>6363</v>
      </c>
      <c r="B10729" s="332">
        <v>19.058479999999999</v>
      </c>
      <c r="C10729" t="s">
        <v>16934</v>
      </c>
    </row>
    <row r="10730" spans="1:3">
      <c r="A10730" s="345" t="s">
        <v>6364</v>
      </c>
      <c r="B10730" s="332">
        <v>19.058479999999999</v>
      </c>
      <c r="C10730" t="s">
        <v>16935</v>
      </c>
    </row>
    <row r="10731" spans="1:3">
      <c r="A10731" s="345" t="s">
        <v>6365</v>
      </c>
      <c r="B10731" s="332">
        <v>20.068539999999999</v>
      </c>
      <c r="C10731" t="s">
        <v>16936</v>
      </c>
    </row>
    <row r="10732" spans="1:3">
      <c r="A10732" s="345" t="s">
        <v>6366</v>
      </c>
      <c r="B10732" s="332">
        <v>20.84564</v>
      </c>
      <c r="C10732" t="s">
        <v>16937</v>
      </c>
    </row>
    <row r="10733" spans="1:3">
      <c r="A10733" s="345" t="s">
        <v>8402</v>
      </c>
      <c r="B10733" s="332">
        <v>18.62011</v>
      </c>
      <c r="C10733" t="s">
        <v>16937</v>
      </c>
    </row>
    <row r="10734" spans="1:3">
      <c r="A10734" s="345" t="s">
        <v>6367</v>
      </c>
      <c r="B10734" s="332">
        <v>15.077120000000001</v>
      </c>
      <c r="C10734" t="s">
        <v>16938</v>
      </c>
    </row>
    <row r="10735" spans="1:3">
      <c r="A10735" s="345" t="s">
        <v>8403</v>
      </c>
      <c r="B10735" s="332">
        <v>14.7532</v>
      </c>
      <c r="C10735" t="s">
        <v>16938</v>
      </c>
    </row>
    <row r="10736" spans="1:3">
      <c r="A10736" s="345" t="s">
        <v>6368</v>
      </c>
      <c r="B10736" s="332">
        <v>13.85275</v>
      </c>
      <c r="C10736" t="s">
        <v>16939</v>
      </c>
    </row>
    <row r="10737" spans="1:3">
      <c r="A10737" s="345" t="s">
        <v>6369</v>
      </c>
      <c r="B10737" s="332">
        <v>15.099500000000001</v>
      </c>
      <c r="C10737" t="s">
        <v>16940</v>
      </c>
    </row>
    <row r="10738" spans="1:3">
      <c r="A10738" s="345" t="s">
        <v>6370</v>
      </c>
      <c r="B10738" s="332">
        <v>15.099500000000001</v>
      </c>
      <c r="C10738" t="s">
        <v>16941</v>
      </c>
    </row>
    <row r="10739" spans="1:3">
      <c r="A10739" s="345" t="s">
        <v>6371</v>
      </c>
      <c r="B10739" s="332">
        <v>13.85275</v>
      </c>
      <c r="C10739" t="s">
        <v>16942</v>
      </c>
    </row>
    <row r="10740" spans="1:3">
      <c r="A10740" s="345" t="s">
        <v>9637</v>
      </c>
      <c r="B10740" s="332">
        <v>0</v>
      </c>
      <c r="C10740" t="s">
        <v>17006</v>
      </c>
    </row>
    <row r="10741" spans="1:3">
      <c r="A10741" s="345" t="s">
        <v>9638</v>
      </c>
      <c r="B10741" s="332">
        <v>0</v>
      </c>
      <c r="C10741" t="s">
        <v>17007</v>
      </c>
    </row>
    <row r="10742" spans="1:3">
      <c r="A10742" s="345" t="s">
        <v>9639</v>
      </c>
      <c r="B10742" s="332">
        <v>14.330439999999999</v>
      </c>
      <c r="C10742" t="s">
        <v>17008</v>
      </c>
    </row>
    <row r="10743" spans="1:3">
      <c r="A10743" s="345" t="s">
        <v>9640</v>
      </c>
      <c r="B10743" s="332">
        <v>14.330439999999999</v>
      </c>
      <c r="C10743" t="s">
        <v>17009</v>
      </c>
    </row>
    <row r="10744" spans="1:3">
      <c r="A10744" s="345" t="s">
        <v>9641</v>
      </c>
      <c r="B10744" s="332">
        <v>14.330439999999999</v>
      </c>
      <c r="C10744" t="s">
        <v>17010</v>
      </c>
    </row>
    <row r="10745" spans="1:3">
      <c r="A10745" s="345" t="s">
        <v>7636</v>
      </c>
      <c r="B10745" s="332">
        <v>47.088590000000003</v>
      </c>
      <c r="C10745" t="s">
        <v>16943</v>
      </c>
    </row>
    <row r="10746" spans="1:3">
      <c r="A10746" s="345" t="s">
        <v>6372</v>
      </c>
      <c r="B10746" s="332">
        <v>5.56297</v>
      </c>
      <c r="C10746" t="s">
        <v>16944</v>
      </c>
    </row>
    <row r="10747" spans="1:3">
      <c r="A10747" s="345" t="s">
        <v>7846</v>
      </c>
      <c r="B10747" s="332">
        <v>8.46997</v>
      </c>
      <c r="C10747" t="s">
        <v>16945</v>
      </c>
    </row>
    <row r="10748" spans="1:3">
      <c r="A10748" s="345" t="s">
        <v>6373</v>
      </c>
      <c r="B10748" s="332">
        <v>5.56297</v>
      </c>
      <c r="C10748" t="s">
        <v>16946</v>
      </c>
    </row>
    <row r="10749" spans="1:3">
      <c r="A10749" s="345" t="s">
        <v>7847</v>
      </c>
      <c r="B10749" s="332">
        <v>8.46997</v>
      </c>
      <c r="C10749" t="s">
        <v>16947</v>
      </c>
    </row>
    <row r="10750" spans="1:3">
      <c r="A10750" s="345" t="s">
        <v>7848</v>
      </c>
      <c r="B10750" s="332">
        <v>8.46997</v>
      </c>
      <c r="C10750" t="s">
        <v>16948</v>
      </c>
    </row>
    <row r="10751" spans="1:3">
      <c r="A10751" s="345" t="s">
        <v>6374</v>
      </c>
      <c r="B10751" s="332">
        <v>5.1036400000000004</v>
      </c>
      <c r="C10751" t="s">
        <v>16949</v>
      </c>
    </row>
    <row r="10752" spans="1:3">
      <c r="A10752" s="345" t="s">
        <v>7849</v>
      </c>
      <c r="B10752" s="332">
        <v>8.46997</v>
      </c>
      <c r="C10752" t="s">
        <v>16950</v>
      </c>
    </row>
    <row r="10753" spans="1:3">
      <c r="A10753" s="345" t="s">
        <v>7850</v>
      </c>
      <c r="B10753" s="332">
        <v>8.46997</v>
      </c>
      <c r="C10753" t="s">
        <v>16951</v>
      </c>
    </row>
    <row r="10754" spans="1:3">
      <c r="A10754" s="345" t="s">
        <v>7851</v>
      </c>
      <c r="B10754" s="332">
        <v>8.46997</v>
      </c>
      <c r="C10754" t="s">
        <v>16952</v>
      </c>
    </row>
    <row r="10755" spans="1:3">
      <c r="A10755" s="345" t="s">
        <v>7852</v>
      </c>
      <c r="B10755" s="332">
        <v>8.46997</v>
      </c>
      <c r="C10755" t="s">
        <v>16953</v>
      </c>
    </row>
    <row r="10756" spans="1:3">
      <c r="A10756" s="345" t="s">
        <v>9642</v>
      </c>
      <c r="B10756" s="332">
        <v>0</v>
      </c>
      <c r="C10756" t="s">
        <v>17011</v>
      </c>
    </row>
    <row r="10757" spans="1:3">
      <c r="A10757" s="345" t="s">
        <v>9643</v>
      </c>
      <c r="B10757" s="332">
        <v>0</v>
      </c>
      <c r="C10757" t="s">
        <v>17012</v>
      </c>
    </row>
    <row r="10758" spans="1:3">
      <c r="A10758" s="345" t="s">
        <v>9644</v>
      </c>
      <c r="B10758" s="332">
        <v>0</v>
      </c>
      <c r="C10758" t="s">
        <v>17013</v>
      </c>
    </row>
    <row r="10759" spans="1:3">
      <c r="A10759" s="345" t="s">
        <v>9645</v>
      </c>
      <c r="B10759" s="332">
        <v>17.015509999999999</v>
      </c>
      <c r="C10759" t="s">
        <v>17014</v>
      </c>
    </row>
    <row r="10760" spans="1:3">
      <c r="A10760" s="345" t="s">
        <v>9646</v>
      </c>
      <c r="B10760" s="332">
        <v>0</v>
      </c>
      <c r="C10760" t="s">
        <v>17015</v>
      </c>
    </row>
    <row r="10761" spans="1:3">
      <c r="A10761" s="345" t="s">
        <v>9647</v>
      </c>
      <c r="B10761" s="332">
        <v>0</v>
      </c>
      <c r="C10761" t="s">
        <v>17016</v>
      </c>
    </row>
    <row r="10762" spans="1:3">
      <c r="A10762" s="345" t="s">
        <v>9648</v>
      </c>
      <c r="B10762" s="332">
        <v>0</v>
      </c>
      <c r="C10762" t="s">
        <v>17017</v>
      </c>
    </row>
    <row r="10763" spans="1:3">
      <c r="A10763" s="345" t="s">
        <v>9649</v>
      </c>
      <c r="B10763" s="332">
        <v>0</v>
      </c>
      <c r="C10763" t="s">
        <v>17018</v>
      </c>
    </row>
    <row r="10764" spans="1:3">
      <c r="A10764" s="345" t="s">
        <v>9650</v>
      </c>
      <c r="B10764" s="332">
        <v>0</v>
      </c>
      <c r="C10764" t="s">
        <v>17019</v>
      </c>
    </row>
    <row r="10765" spans="1:3">
      <c r="A10765" s="345" t="s">
        <v>6375</v>
      </c>
      <c r="B10765" s="332">
        <v>7.1206100000000001</v>
      </c>
      <c r="C10765" t="s">
        <v>16954</v>
      </c>
    </row>
    <row r="10766" spans="1:3">
      <c r="A10766" s="345" t="s">
        <v>6376</v>
      </c>
      <c r="B10766" s="332">
        <v>10.967000000000001</v>
      </c>
      <c r="C10766" t="s">
        <v>16955</v>
      </c>
    </row>
    <row r="10767" spans="1:3">
      <c r="A10767" s="345" t="s">
        <v>6377</v>
      </c>
      <c r="B10767" s="332">
        <v>7.1206100000000001</v>
      </c>
      <c r="C10767" t="s">
        <v>16956</v>
      </c>
    </row>
    <row r="10768" spans="1:3">
      <c r="A10768" s="345" t="s">
        <v>6378</v>
      </c>
      <c r="B10768" s="332">
        <v>10.967000000000001</v>
      </c>
      <c r="C10768" t="s">
        <v>16957</v>
      </c>
    </row>
    <row r="10769" spans="1:3">
      <c r="A10769" s="345" t="s">
        <v>6379</v>
      </c>
      <c r="B10769" s="332">
        <v>7.1206100000000001</v>
      </c>
      <c r="C10769" t="s">
        <v>16958</v>
      </c>
    </row>
    <row r="10770" spans="1:3">
      <c r="A10770" s="345" t="s">
        <v>6380</v>
      </c>
      <c r="B10770" s="332">
        <v>10.967000000000001</v>
      </c>
      <c r="C10770" t="s">
        <v>16959</v>
      </c>
    </row>
    <row r="10771" spans="1:3">
      <c r="A10771" s="345" t="s">
        <v>6381</v>
      </c>
      <c r="B10771" s="332">
        <v>7.1206100000000001</v>
      </c>
      <c r="C10771" t="s">
        <v>16960</v>
      </c>
    </row>
    <row r="10772" spans="1:3">
      <c r="A10772" s="345" t="s">
        <v>6382</v>
      </c>
      <c r="B10772" s="332">
        <v>10.967000000000001</v>
      </c>
      <c r="C10772" t="s">
        <v>16961</v>
      </c>
    </row>
    <row r="10773" spans="1:3">
      <c r="A10773" s="345" t="s">
        <v>6383</v>
      </c>
      <c r="B10773" s="332">
        <v>7.1206100000000001</v>
      </c>
      <c r="C10773" t="s">
        <v>16962</v>
      </c>
    </row>
    <row r="10774" spans="1:3">
      <c r="A10774" s="345" t="s">
        <v>6384</v>
      </c>
      <c r="B10774" s="332">
        <v>10.967000000000001</v>
      </c>
      <c r="C10774" t="s">
        <v>16963</v>
      </c>
    </row>
    <row r="10775" spans="1:3">
      <c r="A10775" s="345" t="s">
        <v>6385</v>
      </c>
      <c r="B10775" s="332">
        <v>7.1206100000000001</v>
      </c>
      <c r="C10775" t="s">
        <v>16964</v>
      </c>
    </row>
    <row r="10776" spans="1:3">
      <c r="A10776" s="345" t="s">
        <v>6386</v>
      </c>
      <c r="B10776" s="332">
        <v>10.967000000000001</v>
      </c>
      <c r="C10776" t="s">
        <v>16965</v>
      </c>
    </row>
    <row r="10777" spans="1:3">
      <c r="A10777" s="345" t="s">
        <v>6387</v>
      </c>
      <c r="B10777" s="332">
        <v>7.1206100000000001</v>
      </c>
      <c r="C10777" t="s">
        <v>16966</v>
      </c>
    </row>
    <row r="10778" spans="1:3">
      <c r="A10778" s="345" t="s">
        <v>6388</v>
      </c>
      <c r="B10778" s="332">
        <v>10.967000000000001</v>
      </c>
      <c r="C10778" t="s">
        <v>16967</v>
      </c>
    </row>
    <row r="10779" spans="1:3">
      <c r="A10779" s="345" t="s">
        <v>6389</v>
      </c>
      <c r="B10779" s="332">
        <v>7.1206100000000001</v>
      </c>
      <c r="C10779" t="s">
        <v>16968</v>
      </c>
    </row>
    <row r="10780" spans="1:3">
      <c r="A10780" s="345" t="s">
        <v>6390</v>
      </c>
      <c r="B10780" s="332">
        <v>10.967000000000001</v>
      </c>
      <c r="C10780" t="s">
        <v>16969</v>
      </c>
    </row>
    <row r="10781" spans="1:3">
      <c r="A10781" s="345" t="s">
        <v>6391</v>
      </c>
      <c r="B10781" s="332">
        <v>7.1206100000000001</v>
      </c>
      <c r="C10781" t="s">
        <v>16970</v>
      </c>
    </row>
    <row r="10782" spans="1:3">
      <c r="A10782" s="345" t="s">
        <v>6392</v>
      </c>
      <c r="B10782" s="332">
        <v>10.967000000000001</v>
      </c>
      <c r="C10782" t="s">
        <v>16971</v>
      </c>
    </row>
    <row r="10783" spans="1:3">
      <c r="A10783" s="345" t="s">
        <v>6393</v>
      </c>
      <c r="B10783" s="332">
        <v>7.1206100000000001</v>
      </c>
      <c r="C10783" t="s">
        <v>16972</v>
      </c>
    </row>
    <row r="10784" spans="1:3">
      <c r="A10784" s="345" t="s">
        <v>6394</v>
      </c>
      <c r="B10784" s="332">
        <v>10.967000000000001</v>
      </c>
      <c r="C10784" t="s">
        <v>16973</v>
      </c>
    </row>
    <row r="10785" spans="1:3">
      <c r="A10785" s="345" t="s">
        <v>6395</v>
      </c>
      <c r="B10785" s="332">
        <v>7.1206100000000001</v>
      </c>
      <c r="C10785" t="s">
        <v>16974</v>
      </c>
    </row>
    <row r="10786" spans="1:3">
      <c r="A10786" s="345" t="s">
        <v>6396</v>
      </c>
      <c r="B10786" s="332">
        <v>10.967000000000001</v>
      </c>
      <c r="C10786" t="s">
        <v>16975</v>
      </c>
    </row>
    <row r="10787" spans="1:3">
      <c r="A10787" s="345" t="s">
        <v>6397</v>
      </c>
      <c r="B10787" s="332">
        <v>7.1206100000000001</v>
      </c>
      <c r="C10787" t="s">
        <v>16976</v>
      </c>
    </row>
    <row r="10788" spans="1:3">
      <c r="A10788" s="345" t="s">
        <v>6398</v>
      </c>
      <c r="B10788" s="332">
        <v>10.967000000000001</v>
      </c>
      <c r="C10788" t="s">
        <v>16977</v>
      </c>
    </row>
    <row r="10789" spans="1:3">
      <c r="A10789" s="345" t="s">
        <v>6399</v>
      </c>
      <c r="B10789" s="332">
        <v>7.1206100000000001</v>
      </c>
      <c r="C10789" t="s">
        <v>16978</v>
      </c>
    </row>
    <row r="10790" spans="1:3">
      <c r="A10790" s="345" t="s">
        <v>6400</v>
      </c>
      <c r="B10790" s="332">
        <v>10.967000000000001</v>
      </c>
      <c r="C10790" t="s">
        <v>16979</v>
      </c>
    </row>
    <row r="10791" spans="1:3">
      <c r="A10791" s="345" t="s">
        <v>6401</v>
      </c>
      <c r="B10791" s="332">
        <v>6.7391500000000004</v>
      </c>
      <c r="C10791" t="s">
        <v>16980</v>
      </c>
    </row>
    <row r="10792" spans="1:3">
      <c r="A10792" s="345" t="s">
        <v>6402</v>
      </c>
      <c r="B10792" s="332">
        <v>6.7391500000000004</v>
      </c>
      <c r="C10792" t="s">
        <v>16981</v>
      </c>
    </row>
    <row r="10793" spans="1:3">
      <c r="A10793" s="345" t="s">
        <v>7490</v>
      </c>
      <c r="B10793" s="332">
        <v>6.5415200000000002</v>
      </c>
      <c r="C10793" t="s">
        <v>16982</v>
      </c>
    </row>
    <row r="10794" spans="1:3">
      <c r="A10794" s="345" t="s">
        <v>6403</v>
      </c>
      <c r="B10794" s="332">
        <v>6.7391500000000004</v>
      </c>
      <c r="C10794" t="s">
        <v>16983</v>
      </c>
    </row>
    <row r="10795" spans="1:3">
      <c r="A10795" s="345" t="s">
        <v>6404</v>
      </c>
      <c r="B10795" s="332">
        <v>6.7391500000000004</v>
      </c>
      <c r="C10795" t="s">
        <v>16984</v>
      </c>
    </row>
    <row r="10796" spans="1:3">
      <c r="A10796" s="345" t="s">
        <v>6405</v>
      </c>
      <c r="B10796" s="332">
        <v>6.7391500000000004</v>
      </c>
      <c r="C10796" t="s">
        <v>16985</v>
      </c>
    </row>
    <row r="10797" spans="1:3">
      <c r="A10797" s="345" t="s">
        <v>8284</v>
      </c>
      <c r="B10797" s="332">
        <v>0</v>
      </c>
      <c r="C10797" t="s">
        <v>16986</v>
      </c>
    </row>
    <row r="10798" spans="1:3">
      <c r="A10798" s="345" t="s">
        <v>8285</v>
      </c>
      <c r="B10798" s="332">
        <v>0</v>
      </c>
      <c r="C10798" t="s">
        <v>16987</v>
      </c>
    </row>
    <row r="10799" spans="1:3">
      <c r="A10799" s="345" t="s">
        <v>8286</v>
      </c>
      <c r="B10799" s="332">
        <v>0</v>
      </c>
      <c r="C10799" t="s">
        <v>16988</v>
      </c>
    </row>
    <row r="10800" spans="1:3">
      <c r="A10800" s="345" t="s">
        <v>8543</v>
      </c>
      <c r="B10800" s="332">
        <v>0</v>
      </c>
      <c r="C10800" t="s">
        <v>16986</v>
      </c>
    </row>
    <row r="10801" spans="1:3">
      <c r="A10801" s="345" t="s">
        <v>6406</v>
      </c>
      <c r="B10801" s="332">
        <v>14.48035</v>
      </c>
      <c r="C10801" t="s">
        <v>16989</v>
      </c>
    </row>
    <row r="10802" spans="1:3">
      <c r="A10802" s="345" t="s">
        <v>6407</v>
      </c>
      <c r="B10802" s="332">
        <v>17.394189999999998</v>
      </c>
      <c r="C10802" t="s">
        <v>16990</v>
      </c>
    </row>
    <row r="10803" spans="1:3">
      <c r="A10803" s="345" t="s">
        <v>6408</v>
      </c>
      <c r="B10803" s="332">
        <v>16.017499999999998</v>
      </c>
      <c r="C10803" t="s">
        <v>16991</v>
      </c>
    </row>
    <row r="10804" spans="1:3">
      <c r="A10804" s="345" t="s">
        <v>6409</v>
      </c>
      <c r="B10804" s="332">
        <v>21.274069999999998</v>
      </c>
      <c r="C10804" t="s">
        <v>16992</v>
      </c>
    </row>
    <row r="10805" spans="1:3">
      <c r="A10805" s="345" t="s">
        <v>17896</v>
      </c>
      <c r="B10805" s="332">
        <v>11.967930000000001</v>
      </c>
      <c r="C10805" t="s">
        <v>17897</v>
      </c>
    </row>
    <row r="10806" spans="1:3">
      <c r="A10806" s="345" t="s">
        <v>17898</v>
      </c>
      <c r="B10806" s="332">
        <v>10.540800000000001</v>
      </c>
      <c r="C10806" t="s">
        <v>17899</v>
      </c>
    </row>
    <row r="10807" spans="1:3">
      <c r="A10807" s="345" t="s">
        <v>17900</v>
      </c>
      <c r="B10807" s="332">
        <v>10.540800000000001</v>
      </c>
      <c r="C10807" t="s">
        <v>17901</v>
      </c>
    </row>
    <row r="10808" spans="1:3">
      <c r="A10808" s="345" t="s">
        <v>17902</v>
      </c>
      <c r="B10808" s="332">
        <v>11.967930000000001</v>
      </c>
      <c r="C10808" t="s">
        <v>17903</v>
      </c>
    </row>
    <row r="10809" spans="1:3">
      <c r="A10809" s="345" t="s">
        <v>17904</v>
      </c>
      <c r="B10809" s="332">
        <v>25.087589999999999</v>
      </c>
      <c r="C10809" t="s">
        <v>17905</v>
      </c>
    </row>
    <row r="10810" spans="1:3">
      <c r="A10810" s="345" t="s">
        <v>17906</v>
      </c>
      <c r="B10810" s="332">
        <v>28.943359999999998</v>
      </c>
      <c r="C10810" t="s">
        <v>17907</v>
      </c>
    </row>
    <row r="10811" spans="1:3">
      <c r="A10811" s="345" t="s">
        <v>17908</v>
      </c>
      <c r="B10811" s="332">
        <v>24.561810000000001</v>
      </c>
      <c r="C10811" t="s">
        <v>21325</v>
      </c>
    </row>
    <row r="10812" spans="1:3">
      <c r="A10812" s="345" t="s">
        <v>17909</v>
      </c>
      <c r="B10812" s="332">
        <v>24.361509999999999</v>
      </c>
      <c r="C10812" t="s">
        <v>17910</v>
      </c>
    </row>
    <row r="10813" spans="1:3">
      <c r="A10813" s="345" t="s">
        <v>17911</v>
      </c>
      <c r="B10813" s="332">
        <v>10.36703</v>
      </c>
      <c r="C10813" t="s">
        <v>17912</v>
      </c>
    </row>
    <row r="10814" spans="1:3">
      <c r="A10814" s="345" t="s">
        <v>9020</v>
      </c>
      <c r="B10814" s="332">
        <v>49.315289999999997</v>
      </c>
      <c r="C10814" t="s">
        <v>16993</v>
      </c>
    </row>
    <row r="10815" spans="1:3">
      <c r="A10815" s="345" t="s">
        <v>9021</v>
      </c>
      <c r="B10815" s="332">
        <v>31.833870000000001</v>
      </c>
      <c r="C10815" t="s">
        <v>16994</v>
      </c>
    </row>
    <row r="10816" spans="1:3">
      <c r="A10816" s="345" t="s">
        <v>9651</v>
      </c>
      <c r="B10816" s="332">
        <v>883.30623000000003</v>
      </c>
      <c r="C10816" t="s">
        <v>17020</v>
      </c>
    </row>
    <row r="10817" spans="1:3">
      <c r="A10817" s="345" t="s">
        <v>9652</v>
      </c>
      <c r="B10817" s="332">
        <v>883.30623000000003</v>
      </c>
      <c r="C10817" t="s">
        <v>17021</v>
      </c>
    </row>
    <row r="10818" spans="1:3">
      <c r="A10818" s="345" t="s">
        <v>9653</v>
      </c>
      <c r="B10818" s="332">
        <v>883.30623000000003</v>
      </c>
      <c r="C10818" t="s">
        <v>17022</v>
      </c>
    </row>
    <row r="10819" spans="1:3">
      <c r="A10819" s="345" t="s">
        <v>9654</v>
      </c>
      <c r="B10819" s="332">
        <v>883.30623000000003</v>
      </c>
      <c r="C10819" t="s">
        <v>17023</v>
      </c>
    </row>
    <row r="10820" spans="1:3">
      <c r="A10820" s="345" t="s">
        <v>21326</v>
      </c>
      <c r="B10820" s="332">
        <v>52.526969999999999</v>
      </c>
      <c r="C10820" t="s">
        <v>21327</v>
      </c>
    </row>
    <row r="10821" spans="1:3">
      <c r="A10821" s="345" t="s">
        <v>21328</v>
      </c>
      <c r="B10821" s="332">
        <v>39.162120000000002</v>
      </c>
      <c r="C10821" t="s">
        <v>21329</v>
      </c>
    </row>
    <row r="10822" spans="1:3">
      <c r="A10822" s="345" t="s">
        <v>21330</v>
      </c>
      <c r="B10822" s="332">
        <v>46.802889999999998</v>
      </c>
      <c r="C10822" t="s">
        <v>21331</v>
      </c>
    </row>
    <row r="10823" spans="1:3">
      <c r="A10823" s="345" t="s">
        <v>21332</v>
      </c>
      <c r="B10823" s="332">
        <v>153.33318</v>
      </c>
      <c r="C10823" t="s">
        <v>21333</v>
      </c>
    </row>
    <row r="10824" spans="1:3">
      <c r="A10824" s="345" t="s">
        <v>21334</v>
      </c>
      <c r="B10824" s="332">
        <v>28.361470000000001</v>
      </c>
      <c r="C10824" t="s">
        <v>21335</v>
      </c>
    </row>
    <row r="10825" spans="1:3">
      <c r="A10825" s="345" t="s">
        <v>21336</v>
      </c>
      <c r="B10825" s="332">
        <v>666.68852000000004</v>
      </c>
      <c r="C10825" t="s">
        <v>21337</v>
      </c>
    </row>
    <row r="10826" spans="1:3">
      <c r="A10826" s="345" t="s">
        <v>21338</v>
      </c>
      <c r="B10826" s="332">
        <v>666.68852000000004</v>
      </c>
      <c r="C10826" t="s">
        <v>21339</v>
      </c>
    </row>
    <row r="10827" spans="1:3">
      <c r="A10827" s="345" t="s">
        <v>21340</v>
      </c>
      <c r="B10827" s="332">
        <v>416.25297</v>
      </c>
      <c r="C10827" t="s">
        <v>21341</v>
      </c>
    </row>
    <row r="10828" spans="1:3">
      <c r="A10828" s="345" t="s">
        <v>21342</v>
      </c>
      <c r="B10828" s="332">
        <v>822.09376999999995</v>
      </c>
      <c r="C10828" t="s">
        <v>21343</v>
      </c>
    </row>
    <row r="10829" spans="1:3">
      <c r="A10829" s="345" t="s">
        <v>21344</v>
      </c>
      <c r="B10829" s="332">
        <v>266.05378999999999</v>
      </c>
      <c r="C10829" t="s">
        <v>21345</v>
      </c>
    </row>
    <row r="10830" spans="1:3">
      <c r="A10830" s="345" t="s">
        <v>21346</v>
      </c>
      <c r="B10830" s="332">
        <v>266.05378999999999</v>
      </c>
      <c r="C10830" t="s">
        <v>21347</v>
      </c>
    </row>
    <row r="10831" spans="1:3">
      <c r="A10831" s="345" t="s">
        <v>21348</v>
      </c>
      <c r="B10831" s="332">
        <v>49.962800000000001</v>
      </c>
      <c r="C10831" t="s">
        <v>21349</v>
      </c>
    </row>
    <row r="10832" spans="1:3">
      <c r="A10832" s="345" t="s">
        <v>9655</v>
      </c>
      <c r="B10832" s="332">
        <v>189.19633999999999</v>
      </c>
      <c r="C10832" t="s">
        <v>17024</v>
      </c>
    </row>
    <row r="10833" spans="1:3">
      <c r="A10833" s="345" t="s">
        <v>9656</v>
      </c>
      <c r="B10833" s="332">
        <v>149.14833999999999</v>
      </c>
      <c r="C10833" t="s">
        <v>17025</v>
      </c>
    </row>
    <row r="10834" spans="1:3">
      <c r="A10834" s="345" t="s">
        <v>21350</v>
      </c>
      <c r="B10834" s="332">
        <v>69.621549999999999</v>
      </c>
      <c r="C10834" t="s">
        <v>21351</v>
      </c>
    </row>
    <row r="10835" spans="1:3">
      <c r="A10835" s="345" t="s">
        <v>21352</v>
      </c>
      <c r="B10835" s="332">
        <v>8.7679600000000004</v>
      </c>
      <c r="C10835" t="s">
        <v>21353</v>
      </c>
    </row>
    <row r="10836" spans="1:3">
      <c r="A10836" s="345" t="s">
        <v>9993</v>
      </c>
      <c r="B10836" s="332">
        <v>30.17455</v>
      </c>
      <c r="C10836" t="s">
        <v>17026</v>
      </c>
    </row>
    <row r="10837" spans="1:3">
      <c r="A10837" s="345" t="s">
        <v>21354</v>
      </c>
      <c r="B10837" s="332">
        <v>3.48942</v>
      </c>
      <c r="C10837" t="s">
        <v>21355</v>
      </c>
    </row>
    <row r="10838" spans="1:3">
      <c r="A10838" s="345" t="s">
        <v>9994</v>
      </c>
      <c r="B10838" s="332">
        <v>20.810400000000001</v>
      </c>
      <c r="C10838" t="s">
        <v>17027</v>
      </c>
    </row>
    <row r="10839" spans="1:3">
      <c r="A10839" s="345" t="s">
        <v>21356</v>
      </c>
      <c r="B10839" s="332">
        <v>3.1112099999999998</v>
      </c>
      <c r="C10839" t="s">
        <v>21357</v>
      </c>
    </row>
    <row r="10840" spans="1:3">
      <c r="A10840" s="345" t="s">
        <v>21358</v>
      </c>
      <c r="B10840" s="332">
        <v>5.5627599999999999</v>
      </c>
      <c r="C10840" t="s">
        <v>21359</v>
      </c>
    </row>
    <row r="10841" spans="1:3">
      <c r="A10841" s="345" t="s">
        <v>21360</v>
      </c>
      <c r="B10841" s="332">
        <v>6.75901</v>
      </c>
      <c r="C10841" t="s">
        <v>21361</v>
      </c>
    </row>
    <row r="10842" spans="1:3">
      <c r="A10842" s="345" t="s">
        <v>21362</v>
      </c>
      <c r="B10842" s="332">
        <v>9.3966700000000003</v>
      </c>
      <c r="C10842" t="s">
        <v>21363</v>
      </c>
    </row>
    <row r="10843" spans="1:3">
      <c r="A10843" s="345" t="s">
        <v>21364</v>
      </c>
      <c r="B10843" s="332">
        <v>9.3966700000000003</v>
      </c>
      <c r="C10843" t="s">
        <v>21365</v>
      </c>
    </row>
    <row r="10844" spans="1:3">
      <c r="A10844" s="345" t="s">
        <v>21366</v>
      </c>
      <c r="B10844" s="332">
        <v>9.7538599999999995</v>
      </c>
      <c r="C10844" t="s">
        <v>21367</v>
      </c>
    </row>
    <row r="10845" spans="1:3">
      <c r="A10845" s="345" t="s">
        <v>21368</v>
      </c>
      <c r="B10845" s="332">
        <v>6.4513800000000003</v>
      </c>
      <c r="C10845" t="s">
        <v>21369</v>
      </c>
    </row>
    <row r="10846" spans="1:3">
      <c r="A10846" s="345" t="s">
        <v>21370</v>
      </c>
      <c r="B10846" s="332">
        <v>15.708270000000001</v>
      </c>
      <c r="C10846" t="s">
        <v>21371</v>
      </c>
    </row>
    <row r="10847" spans="1:3">
      <c r="A10847" s="345" t="s">
        <v>21372</v>
      </c>
      <c r="B10847" s="332">
        <v>12.17549</v>
      </c>
      <c r="C10847" t="s">
        <v>21373</v>
      </c>
    </row>
    <row r="10848" spans="1:3">
      <c r="A10848" s="345" t="s">
        <v>21374</v>
      </c>
      <c r="B10848" s="332">
        <v>10.785539999999999</v>
      </c>
      <c r="C10848" t="s">
        <v>21375</v>
      </c>
    </row>
    <row r="10849" spans="1:3">
      <c r="A10849" s="345" t="s">
        <v>21376</v>
      </c>
      <c r="B10849" s="332">
        <v>52.674050000000001</v>
      </c>
      <c r="C10849" t="s">
        <v>21377</v>
      </c>
    </row>
    <row r="10850" spans="1:3">
      <c r="A10850" s="345" t="s">
        <v>21378</v>
      </c>
      <c r="B10850" s="332">
        <v>4.6433999999999997</v>
      </c>
      <c r="C10850" t="s">
        <v>21379</v>
      </c>
    </row>
    <row r="10851" spans="1:3">
      <c r="A10851" s="345" t="s">
        <v>21380</v>
      </c>
      <c r="B10851" s="332">
        <v>14.738670000000001</v>
      </c>
      <c r="C10851" t="s">
        <v>21375</v>
      </c>
    </row>
    <row r="10852" spans="1:3">
      <c r="A10852" s="345" t="s">
        <v>21381</v>
      </c>
      <c r="B10852" s="332">
        <v>360.27341000000001</v>
      </c>
      <c r="C10852" t="s">
        <v>21382</v>
      </c>
    </row>
    <row r="10853" spans="1:3">
      <c r="A10853" s="345" t="s">
        <v>21383</v>
      </c>
      <c r="B10853" s="332">
        <v>586.27062999999998</v>
      </c>
      <c r="C10853" t="s">
        <v>21384</v>
      </c>
    </row>
    <row r="10854" spans="1:3">
      <c r="A10854" s="345">
        <v>998</v>
      </c>
      <c r="B10854" s="332">
        <v>181.99993000000001</v>
      </c>
      <c r="C10854" t="s">
        <v>17028</v>
      </c>
    </row>
    <row r="10855" spans="1:3">
      <c r="A10855" s="345" t="s">
        <v>9731</v>
      </c>
      <c r="B10855" s="332">
        <v>0</v>
      </c>
      <c r="C10855" t="s">
        <v>16995</v>
      </c>
    </row>
    <row r="10856" spans="1:3">
      <c r="A10856" s="345" t="s">
        <v>9732</v>
      </c>
      <c r="B10856" s="332">
        <v>0</v>
      </c>
      <c r="C10856" t="s">
        <v>17029</v>
      </c>
    </row>
    <row r="10857" spans="1:3">
      <c r="A10857" s="345" t="s">
        <v>9733</v>
      </c>
      <c r="B10857" s="332">
        <v>0</v>
      </c>
      <c r="C10857" t="s">
        <v>17030</v>
      </c>
    </row>
    <row r="10858" spans="1:3">
      <c r="A10858" s="345" t="s">
        <v>9734</v>
      </c>
      <c r="B10858" s="332">
        <v>0</v>
      </c>
      <c r="C10858" t="s">
        <v>17031</v>
      </c>
    </row>
    <row r="10859" spans="1:3">
      <c r="A10859" s="386" t="s">
        <v>20174</v>
      </c>
      <c r="B10859" s="48">
        <v>183.49902</v>
      </c>
      <c r="C10859" s="333" t="s">
        <v>21398</v>
      </c>
    </row>
    <row r="10860" spans="1:3">
      <c r="A10860" s="386" t="s">
        <v>20175</v>
      </c>
      <c r="B10860" s="48">
        <v>186.41171</v>
      </c>
      <c r="C10860" s="333" t="s">
        <v>21399</v>
      </c>
    </row>
    <row r="10861" spans="1:3">
      <c r="A10861" s="386" t="s">
        <v>20176</v>
      </c>
      <c r="B10861" s="48">
        <v>186.41171</v>
      </c>
      <c r="C10861" s="333" t="s">
        <v>21400</v>
      </c>
    </row>
    <row r="10862" spans="1:3">
      <c r="A10862" s="386" t="s">
        <v>20177</v>
      </c>
      <c r="B10862" s="48">
        <v>198.06245000000001</v>
      </c>
      <c r="C10862" s="333" t="s">
        <v>21401</v>
      </c>
    </row>
    <row r="10863" spans="1:3">
      <c r="A10863" s="386" t="s">
        <v>20178</v>
      </c>
      <c r="B10863" s="48">
        <v>200.97513000000001</v>
      </c>
      <c r="C10863" s="333" t="s">
        <v>21402</v>
      </c>
    </row>
    <row r="10864" spans="1:3">
      <c r="A10864" s="386" t="s">
        <v>20179</v>
      </c>
      <c r="B10864" s="48">
        <v>200.97513000000001</v>
      </c>
      <c r="C10864" s="333" t="s">
        <v>21403</v>
      </c>
    </row>
    <row r="10865" spans="1:3">
      <c r="A10865" s="386" t="s">
        <v>20180</v>
      </c>
      <c r="B10865" s="48">
        <v>49.515610000000002</v>
      </c>
      <c r="C10865" s="333" t="s">
        <v>21404</v>
      </c>
    </row>
    <row r="10866" spans="1:3">
      <c r="A10866" s="413" t="s">
        <v>19838</v>
      </c>
      <c r="B10866" s="418">
        <v>16.386620000000001</v>
      </c>
      <c r="C10866" s="413" t="s">
        <v>19839</v>
      </c>
    </row>
    <row r="10867" spans="1:3">
      <c r="A10867" s="412" t="s">
        <v>19836</v>
      </c>
      <c r="B10867" s="418">
        <v>18.631360000000001</v>
      </c>
      <c r="C10867" s="412" t="s">
        <v>19837</v>
      </c>
    </row>
    <row r="10868" spans="1:3">
      <c r="A10868" s="412" t="s">
        <v>19840</v>
      </c>
      <c r="B10868" s="418">
        <v>16.386620000000001</v>
      </c>
      <c r="C10868" s="412" t="s">
        <v>19841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EL327"/>
  <sheetViews>
    <sheetView tabSelected="1" zoomScale="85" zoomScaleNormal="85" workbookViewId="0">
      <selection activeCell="CE6" sqref="CE6"/>
    </sheetView>
  </sheetViews>
  <sheetFormatPr defaultColWidth="9.140625" defaultRowHeight="12.75"/>
  <cols>
    <col min="1" max="1" width="9" style="274" customWidth="1"/>
    <col min="2" max="2" width="2.28515625" style="274" customWidth="1"/>
    <col min="3" max="3" width="2" style="274" customWidth="1"/>
    <col min="4" max="73" width="1.7109375" style="127" customWidth="1"/>
    <col min="74" max="74" width="8" style="127" customWidth="1"/>
    <col min="75" max="75" width="8.28515625" style="127" customWidth="1"/>
    <col min="76" max="79" width="2.5703125" style="127" customWidth="1"/>
    <col min="80" max="16384" width="9.140625" style="127"/>
  </cols>
  <sheetData>
    <row r="1" spans="1:142" s="274" customFormat="1" ht="14.45" customHeight="1">
      <c r="A1" s="106"/>
      <c r="B1" s="107"/>
      <c r="C1" s="86"/>
      <c r="D1" s="268"/>
      <c r="E1" s="269"/>
      <c r="F1" s="80"/>
      <c r="G1" s="267"/>
      <c r="H1" s="267"/>
      <c r="I1" s="81"/>
      <c r="J1" s="81"/>
      <c r="K1" s="81"/>
      <c r="L1" s="81"/>
      <c r="M1" s="81"/>
      <c r="N1" s="81"/>
      <c r="O1" s="81"/>
      <c r="P1" s="81"/>
      <c r="Q1" s="81"/>
      <c r="R1" s="81"/>
      <c r="S1" s="424" t="s">
        <v>17034</v>
      </c>
      <c r="T1" s="424"/>
      <c r="U1" s="424"/>
      <c r="V1" s="424"/>
      <c r="W1" s="424"/>
      <c r="X1" s="424"/>
      <c r="Y1" s="424"/>
      <c r="Z1" s="424"/>
      <c r="AA1" s="424"/>
      <c r="AB1" s="424"/>
      <c r="AC1" s="425">
        <v>43381</v>
      </c>
      <c r="AD1" s="425"/>
      <c r="AE1" s="425"/>
      <c r="AF1" s="425"/>
      <c r="AG1" s="425"/>
      <c r="AH1" s="425"/>
      <c r="AI1" s="81"/>
      <c r="AJ1" s="81"/>
      <c r="AK1" s="81"/>
      <c r="AL1" s="81"/>
      <c r="AM1" s="81"/>
      <c r="AN1" s="80"/>
      <c r="AO1" s="268"/>
      <c r="AP1" s="268"/>
      <c r="AQ1" s="268"/>
      <c r="AR1" s="268"/>
      <c r="AS1" s="268"/>
      <c r="AT1" s="268"/>
      <c r="AU1" s="268"/>
      <c r="AV1" s="268"/>
      <c r="AW1" s="268"/>
      <c r="AX1" s="268"/>
      <c r="AY1" s="268"/>
      <c r="AZ1" s="268"/>
      <c r="BA1" s="268"/>
      <c r="BB1" s="268"/>
      <c r="BC1" s="268"/>
      <c r="BD1" s="268"/>
      <c r="BE1" s="268"/>
      <c r="BF1" s="268"/>
      <c r="BG1" s="268"/>
      <c r="BH1" s="268"/>
      <c r="BI1" s="268"/>
      <c r="BJ1" s="268"/>
      <c r="BK1" s="268"/>
      <c r="BL1" s="268"/>
      <c r="BM1" s="268"/>
      <c r="BN1" s="268"/>
      <c r="BO1" s="268"/>
      <c r="BP1" s="268"/>
      <c r="BQ1" s="268"/>
      <c r="BR1" s="268"/>
      <c r="BS1" s="268"/>
      <c r="BT1" s="268"/>
      <c r="BU1" s="268"/>
      <c r="BV1" s="270"/>
      <c r="BW1" s="271"/>
      <c r="BX1" s="268"/>
      <c r="BY1" s="268"/>
      <c r="BZ1" s="91"/>
      <c r="CA1" s="91"/>
      <c r="CB1" s="272"/>
      <c r="CC1" s="273"/>
      <c r="CD1" s="273"/>
      <c r="CE1" s="273"/>
      <c r="CF1" s="273"/>
      <c r="CG1" s="273"/>
      <c r="CH1" s="273"/>
      <c r="CI1" s="273"/>
      <c r="CJ1" s="273"/>
      <c r="CK1" s="273"/>
      <c r="CL1" s="273"/>
      <c r="CM1" s="273"/>
      <c r="CN1" s="273"/>
      <c r="CO1" s="273"/>
      <c r="CP1" s="273"/>
      <c r="CQ1" s="273"/>
      <c r="CR1" s="273"/>
      <c r="CS1" s="273"/>
      <c r="CT1" s="273"/>
      <c r="CU1" s="273"/>
      <c r="CV1" s="273"/>
      <c r="CW1" s="273"/>
      <c r="CX1" s="273"/>
      <c r="CY1" s="273"/>
      <c r="CZ1" s="273"/>
      <c r="DA1" s="273"/>
      <c r="DB1" s="273"/>
      <c r="DC1" s="273"/>
      <c r="DD1" s="273"/>
      <c r="DE1" s="273"/>
      <c r="DF1" s="273"/>
      <c r="DG1" s="273"/>
      <c r="DH1" s="273"/>
      <c r="DI1" s="273"/>
      <c r="DJ1" s="273"/>
      <c r="DK1" s="273"/>
      <c r="DL1" s="273"/>
      <c r="DM1" s="273"/>
      <c r="DN1" s="273"/>
      <c r="DO1" s="273"/>
      <c r="DP1" s="273"/>
      <c r="DQ1" s="273"/>
      <c r="DR1" s="273"/>
      <c r="DS1" s="273"/>
      <c r="DT1" s="273"/>
      <c r="DU1" s="273"/>
      <c r="DV1" s="273"/>
      <c r="DW1" s="273"/>
      <c r="DX1" s="273"/>
      <c r="DY1" s="273"/>
      <c r="DZ1" s="273"/>
      <c r="EA1" s="273"/>
      <c r="EB1" s="273"/>
      <c r="EC1" s="273"/>
      <c r="ED1" s="273"/>
      <c r="EE1" s="273"/>
      <c r="EF1" s="273"/>
      <c r="EG1" s="273"/>
      <c r="EH1" s="273"/>
      <c r="EI1" s="273"/>
      <c r="EJ1" s="273"/>
      <c r="EK1" s="273"/>
      <c r="EL1" s="273"/>
    </row>
    <row r="2" spans="1:142" s="274" customFormat="1" ht="10.5" customHeight="1">
      <c r="A2" s="106"/>
      <c r="B2" s="107"/>
      <c r="C2" s="86"/>
      <c r="D2" s="91"/>
      <c r="E2" s="275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91"/>
      <c r="BV2" s="276"/>
      <c r="BW2" s="276"/>
      <c r="BX2" s="91"/>
      <c r="BY2" s="91"/>
      <c r="BZ2" s="91"/>
      <c r="CA2" s="91"/>
      <c r="CB2" s="272"/>
      <c r="CC2" s="273"/>
      <c r="CD2" s="273"/>
      <c r="CE2" s="273"/>
      <c r="CF2" s="273"/>
      <c r="CG2" s="273"/>
      <c r="CH2" s="273"/>
      <c r="CI2" s="273"/>
      <c r="CJ2" s="273"/>
      <c r="CK2" s="273"/>
      <c r="CL2" s="273"/>
      <c r="CM2" s="273"/>
      <c r="CN2" s="273"/>
      <c r="CO2" s="273"/>
      <c r="CP2" s="273"/>
      <c r="CQ2" s="273"/>
      <c r="CR2" s="273"/>
      <c r="CS2" s="273"/>
      <c r="CT2" s="273"/>
      <c r="CU2" s="273"/>
      <c r="CV2" s="273"/>
      <c r="CW2" s="273"/>
      <c r="CX2" s="273"/>
      <c r="CY2" s="273"/>
      <c r="CZ2" s="273"/>
      <c r="DA2" s="273"/>
      <c r="DB2" s="273"/>
      <c r="DC2" s="273"/>
      <c r="DD2" s="273"/>
      <c r="DE2" s="273"/>
      <c r="DF2" s="273"/>
      <c r="DG2" s="273"/>
      <c r="DH2" s="273"/>
      <c r="DI2" s="273"/>
      <c r="DJ2" s="273"/>
      <c r="DK2" s="273"/>
      <c r="DL2" s="273"/>
      <c r="DM2" s="273"/>
      <c r="DN2" s="273"/>
      <c r="DO2" s="273"/>
      <c r="DP2" s="273"/>
      <c r="DQ2" s="273"/>
      <c r="DR2" s="273"/>
      <c r="DS2" s="273"/>
      <c r="DT2" s="273"/>
      <c r="DU2" s="273"/>
      <c r="DV2" s="273"/>
      <c r="DW2" s="273"/>
      <c r="DX2" s="273"/>
      <c r="DY2" s="273"/>
      <c r="DZ2" s="273"/>
      <c r="EA2" s="273"/>
      <c r="EB2" s="273"/>
      <c r="EC2" s="273"/>
      <c r="ED2" s="273"/>
      <c r="EE2" s="273"/>
      <c r="EF2" s="273"/>
      <c r="EG2" s="273"/>
      <c r="EH2" s="273"/>
      <c r="EI2" s="273"/>
      <c r="EJ2" s="273"/>
      <c r="EK2" s="273"/>
      <c r="EL2" s="273"/>
    </row>
    <row r="3" spans="1:142" s="274" customFormat="1" ht="11.25" customHeight="1">
      <c r="A3" s="106"/>
      <c r="B3" s="107"/>
      <c r="C3" s="86"/>
      <c r="D3" s="91"/>
      <c r="E3" s="277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276"/>
      <c r="BW3" s="276"/>
      <c r="BX3" s="91"/>
      <c r="BY3" s="91"/>
      <c r="BZ3" s="91"/>
      <c r="CA3" s="91"/>
      <c r="CB3" s="272"/>
      <c r="CC3" s="273"/>
      <c r="CD3" s="273"/>
      <c r="CE3" s="273"/>
      <c r="CF3" s="273"/>
      <c r="CG3" s="273"/>
      <c r="CH3" s="273"/>
      <c r="CI3" s="273"/>
      <c r="CJ3" s="273"/>
      <c r="CK3" s="273"/>
      <c r="CL3" s="273"/>
      <c r="CM3" s="273"/>
      <c r="CN3" s="273"/>
      <c r="CO3" s="273"/>
      <c r="CP3" s="273"/>
      <c r="CQ3" s="273"/>
      <c r="CR3" s="273"/>
      <c r="CS3" s="273"/>
      <c r="CT3" s="273"/>
      <c r="CU3" s="273"/>
      <c r="CV3" s="273"/>
      <c r="CW3" s="273"/>
      <c r="CX3" s="273"/>
      <c r="CY3" s="273"/>
      <c r="CZ3" s="273"/>
      <c r="DA3" s="273"/>
      <c r="DB3" s="273"/>
      <c r="DC3" s="273"/>
      <c r="DD3" s="273"/>
      <c r="DE3" s="273"/>
      <c r="DF3" s="273"/>
      <c r="DG3" s="273"/>
      <c r="DH3" s="273"/>
      <c r="DI3" s="273"/>
      <c r="DJ3" s="273"/>
      <c r="DK3" s="273"/>
      <c r="DL3" s="273"/>
      <c r="DM3" s="273"/>
      <c r="DN3" s="273"/>
      <c r="DO3" s="273"/>
      <c r="DP3" s="273"/>
      <c r="DQ3" s="273"/>
      <c r="DR3" s="273"/>
      <c r="DS3" s="273"/>
      <c r="DT3" s="273"/>
      <c r="DU3" s="273"/>
      <c r="DV3" s="273"/>
      <c r="DW3" s="273"/>
      <c r="DX3" s="273"/>
      <c r="DY3" s="273"/>
      <c r="DZ3" s="273"/>
      <c r="EA3" s="273"/>
      <c r="EB3" s="273"/>
      <c r="EC3" s="273"/>
      <c r="ED3" s="273"/>
      <c r="EE3" s="273"/>
      <c r="EF3" s="273"/>
      <c r="EG3" s="273"/>
      <c r="EH3" s="273"/>
      <c r="EI3" s="273"/>
      <c r="EJ3" s="273"/>
      <c r="EK3" s="273"/>
      <c r="EL3" s="273"/>
    </row>
    <row r="4" spans="1:142" s="274" customFormat="1" ht="12" customHeight="1">
      <c r="A4" s="106"/>
      <c r="B4" s="107"/>
      <c r="C4" s="134"/>
      <c r="D4" s="427" t="s">
        <v>9813</v>
      </c>
      <c r="E4" s="427"/>
      <c r="F4" s="427"/>
      <c r="G4" s="427"/>
      <c r="H4" s="427"/>
      <c r="I4" s="427"/>
      <c r="J4" s="427"/>
      <c r="K4" s="422">
        <v>31.5</v>
      </c>
      <c r="L4" s="422"/>
      <c r="M4" s="422"/>
      <c r="N4" s="422"/>
      <c r="O4" s="422"/>
      <c r="P4" s="422"/>
      <c r="Q4" s="422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278"/>
      <c r="BW4" s="278"/>
      <c r="BX4" s="91"/>
      <c r="BY4" s="91"/>
      <c r="BZ4" s="91"/>
      <c r="CA4" s="91"/>
      <c r="CB4" s="272"/>
      <c r="CC4" s="273"/>
      <c r="CD4" s="273"/>
      <c r="CE4" s="273"/>
      <c r="CF4" s="273"/>
      <c r="CG4" s="273"/>
      <c r="CH4" s="273"/>
      <c r="CI4" s="273"/>
      <c r="CJ4" s="273"/>
      <c r="CK4" s="273"/>
      <c r="CL4" s="273"/>
      <c r="CM4" s="273"/>
      <c r="CN4" s="273"/>
      <c r="CO4" s="273"/>
      <c r="CP4" s="273"/>
      <c r="CQ4" s="273"/>
      <c r="CR4" s="273"/>
      <c r="CS4" s="273"/>
      <c r="CT4" s="273"/>
      <c r="CU4" s="273"/>
      <c r="CV4" s="273"/>
      <c r="CW4" s="273"/>
      <c r="CX4" s="273"/>
      <c r="CY4" s="273"/>
      <c r="CZ4" s="273"/>
      <c r="DA4" s="273"/>
      <c r="DB4" s="273"/>
      <c r="DC4" s="273"/>
      <c r="DD4" s="273"/>
      <c r="DE4" s="273"/>
      <c r="DF4" s="273"/>
      <c r="DG4" s="273"/>
      <c r="DH4" s="273"/>
      <c r="DI4" s="273"/>
      <c r="DJ4" s="273"/>
      <c r="DK4" s="273"/>
      <c r="DL4" s="273"/>
      <c r="DM4" s="273"/>
      <c r="DN4" s="273"/>
      <c r="DO4" s="273"/>
      <c r="DP4" s="273"/>
      <c r="DQ4" s="273"/>
      <c r="DR4" s="273"/>
      <c r="DS4" s="273"/>
      <c r="DT4" s="273"/>
      <c r="DU4" s="273"/>
      <c r="DV4" s="273"/>
      <c r="DW4" s="273"/>
      <c r="DX4" s="273"/>
      <c r="DY4" s="273"/>
      <c r="DZ4" s="273"/>
      <c r="EA4" s="273"/>
      <c r="EB4" s="273"/>
      <c r="EC4" s="273"/>
      <c r="ED4" s="273"/>
      <c r="EE4" s="273"/>
      <c r="EF4" s="273"/>
      <c r="EG4" s="273"/>
      <c r="EH4" s="273"/>
      <c r="EI4" s="273"/>
      <c r="EJ4" s="273"/>
      <c r="EK4" s="273"/>
      <c r="EL4" s="273"/>
    </row>
    <row r="5" spans="1:142" s="274" customFormat="1" ht="12" customHeight="1">
      <c r="A5" s="106"/>
      <c r="B5" s="107"/>
      <c r="C5" s="134"/>
      <c r="D5" s="427" t="s">
        <v>9814</v>
      </c>
      <c r="E5" s="427"/>
      <c r="F5" s="427"/>
      <c r="G5" s="427"/>
      <c r="H5" s="427"/>
      <c r="I5" s="427"/>
      <c r="J5" s="427"/>
      <c r="K5" s="423">
        <v>0</v>
      </c>
      <c r="L5" s="423"/>
      <c r="M5" s="423"/>
      <c r="N5" s="423"/>
      <c r="O5" s="423"/>
      <c r="P5" s="423"/>
      <c r="Q5" s="423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278"/>
      <c r="BW5" s="278"/>
      <c r="BX5" s="91"/>
      <c r="BY5" s="91"/>
      <c r="BZ5" s="91"/>
      <c r="CA5" s="91"/>
      <c r="CB5" s="272"/>
      <c r="CC5" s="273"/>
      <c r="CD5" s="273"/>
      <c r="CE5" s="273"/>
      <c r="CF5" s="273"/>
      <c r="CG5" s="273"/>
      <c r="CH5" s="273"/>
      <c r="CI5" s="273"/>
      <c r="CJ5" s="273"/>
      <c r="CK5" s="273"/>
      <c r="CL5" s="273"/>
      <c r="CM5" s="273"/>
      <c r="CN5" s="273"/>
      <c r="CO5" s="273"/>
      <c r="CP5" s="273"/>
      <c r="CQ5" s="273"/>
      <c r="CR5" s="273"/>
      <c r="CS5" s="273"/>
      <c r="CT5" s="273"/>
      <c r="CU5" s="273"/>
      <c r="CV5" s="273"/>
      <c r="CW5" s="273"/>
      <c r="CX5" s="273"/>
      <c r="CY5" s="273"/>
      <c r="CZ5" s="273"/>
      <c r="DA5" s="273"/>
      <c r="DB5" s="273"/>
      <c r="DC5" s="273"/>
      <c r="DD5" s="273"/>
      <c r="DE5" s="273"/>
      <c r="DF5" s="273"/>
      <c r="DG5" s="273"/>
      <c r="DH5" s="273"/>
      <c r="DI5" s="273"/>
      <c r="DJ5" s="273"/>
      <c r="DK5" s="273"/>
      <c r="DL5" s="273"/>
      <c r="DM5" s="273"/>
      <c r="DN5" s="273"/>
      <c r="DO5" s="273"/>
      <c r="DP5" s="273"/>
      <c r="DQ5" s="273"/>
      <c r="DR5" s="273"/>
      <c r="DS5" s="273"/>
      <c r="DT5" s="273"/>
      <c r="DU5" s="273"/>
      <c r="DV5" s="273"/>
      <c r="DW5" s="273"/>
      <c r="DX5" s="273"/>
      <c r="DY5" s="273"/>
      <c r="DZ5" s="273"/>
      <c r="EA5" s="273"/>
      <c r="EB5" s="273"/>
      <c r="EC5" s="273"/>
      <c r="ED5" s="273"/>
      <c r="EE5" s="273"/>
      <c r="EF5" s="273"/>
      <c r="EG5" s="273"/>
      <c r="EH5" s="273"/>
      <c r="EI5" s="273"/>
      <c r="EJ5" s="273"/>
      <c r="EK5" s="273"/>
      <c r="EL5" s="273"/>
    </row>
    <row r="6" spans="1:142" s="274" customFormat="1" ht="22.15" customHeight="1">
      <c r="A6" s="106"/>
      <c r="B6" s="107"/>
      <c r="C6" s="134"/>
      <c r="D6" s="420" t="s">
        <v>17036</v>
      </c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1"/>
      <c r="V6" s="421"/>
      <c r="W6" s="421"/>
      <c r="X6" s="421"/>
      <c r="Y6" s="421"/>
      <c r="Z6" s="279"/>
      <c r="AA6" s="279"/>
      <c r="AB6" s="279"/>
      <c r="AC6" s="279"/>
      <c r="AD6" s="279"/>
      <c r="AE6" s="279"/>
      <c r="AF6" s="279"/>
      <c r="AG6" s="279"/>
      <c r="AH6" s="279"/>
      <c r="AI6" s="279"/>
      <c r="AJ6" s="279"/>
      <c r="AK6" s="279"/>
      <c r="AL6" s="279"/>
      <c r="AM6" s="279"/>
      <c r="AN6" s="279"/>
      <c r="AO6" s="279"/>
      <c r="AP6" s="279"/>
      <c r="AQ6" s="279"/>
      <c r="AR6" s="279"/>
      <c r="AS6" s="279"/>
      <c r="AT6" s="279"/>
      <c r="AU6" s="279"/>
      <c r="AV6" s="279"/>
      <c r="AW6" s="279"/>
      <c r="AX6" s="279"/>
      <c r="AY6" s="279"/>
      <c r="AZ6" s="279"/>
      <c r="BA6" s="279"/>
      <c r="BB6" s="279"/>
      <c r="BC6" s="279"/>
      <c r="BD6" s="279"/>
      <c r="BE6" s="279"/>
      <c r="BF6" s="279"/>
      <c r="BG6" s="279"/>
      <c r="BH6" s="279"/>
      <c r="BI6" s="279"/>
      <c r="BJ6" s="279"/>
      <c r="BK6" s="279"/>
      <c r="BL6" s="279"/>
      <c r="BM6" s="279"/>
      <c r="BN6" s="279"/>
      <c r="BO6" s="279"/>
      <c r="BP6" s="279"/>
      <c r="BQ6" s="279"/>
      <c r="BR6" s="279"/>
      <c r="BS6" s="279"/>
      <c r="BT6" s="279"/>
      <c r="BU6" s="279"/>
      <c r="BV6" s="280"/>
      <c r="BW6" s="280"/>
      <c r="BX6" s="279"/>
      <c r="BY6" s="279"/>
      <c r="BZ6" s="279"/>
      <c r="CA6" s="279"/>
      <c r="CB6" s="281"/>
      <c r="CC6" s="273"/>
      <c r="CD6" s="273"/>
      <c r="CE6" s="273"/>
      <c r="CF6" s="273"/>
      <c r="CG6" s="273"/>
      <c r="CH6" s="273"/>
      <c r="CI6" s="273"/>
      <c r="CJ6" s="273"/>
      <c r="CK6" s="273"/>
      <c r="CL6" s="273"/>
      <c r="CM6" s="273"/>
      <c r="CN6" s="273"/>
      <c r="CO6" s="273"/>
      <c r="CP6" s="273"/>
      <c r="CQ6" s="273"/>
      <c r="CR6" s="273"/>
      <c r="CS6" s="273"/>
      <c r="CT6" s="273"/>
      <c r="CU6" s="273"/>
      <c r="CV6" s="273"/>
      <c r="CW6" s="273"/>
      <c r="CX6" s="273"/>
      <c r="CY6" s="273"/>
      <c r="CZ6" s="273"/>
      <c r="DA6" s="273"/>
      <c r="DB6" s="273"/>
      <c r="DC6" s="273"/>
      <c r="DD6" s="273"/>
      <c r="DE6" s="273"/>
      <c r="DF6" s="273"/>
      <c r="DG6" s="273"/>
      <c r="DH6" s="273"/>
      <c r="DI6" s="273"/>
      <c r="DJ6" s="273"/>
      <c r="DK6" s="273"/>
      <c r="DL6" s="273"/>
      <c r="DM6" s="273"/>
      <c r="DN6" s="273"/>
      <c r="DO6" s="273"/>
      <c r="DP6" s="273"/>
      <c r="DQ6" s="273"/>
      <c r="DR6" s="273"/>
      <c r="DS6" s="273"/>
      <c r="DT6" s="273"/>
      <c r="DU6" s="273"/>
      <c r="DV6" s="273"/>
      <c r="DW6" s="273"/>
      <c r="DX6" s="273"/>
      <c r="DY6" s="273"/>
      <c r="DZ6" s="273"/>
      <c r="EA6" s="273"/>
      <c r="EB6" s="273"/>
      <c r="EC6" s="273"/>
      <c r="ED6" s="273"/>
      <c r="EE6" s="273"/>
      <c r="EF6" s="273"/>
      <c r="EG6" s="273"/>
      <c r="EH6" s="273"/>
      <c r="EI6" s="273"/>
      <c r="EJ6" s="273"/>
      <c r="EK6" s="273"/>
      <c r="EL6" s="273"/>
    </row>
    <row r="7" spans="1:142" s="286" customFormat="1" ht="13.15" customHeight="1">
      <c r="A7" s="83"/>
      <c r="B7" s="84"/>
      <c r="C7" s="85"/>
      <c r="D7" s="282"/>
      <c r="E7" s="282"/>
      <c r="F7" s="282"/>
      <c r="G7" s="282"/>
      <c r="H7" s="282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  <c r="AI7" s="283"/>
      <c r="AJ7" s="283"/>
      <c r="AK7" s="283"/>
      <c r="AL7" s="283"/>
      <c r="AM7" s="283"/>
      <c r="AN7" s="284"/>
      <c r="AO7" s="284"/>
      <c r="AP7" s="284"/>
      <c r="AQ7" s="284"/>
      <c r="AR7" s="284"/>
      <c r="AS7" s="284"/>
      <c r="AT7" s="284"/>
      <c r="AU7" s="284"/>
      <c r="AV7" s="284"/>
      <c r="AW7" s="284"/>
      <c r="AX7" s="284"/>
      <c r="AY7" s="284"/>
      <c r="AZ7" s="284"/>
      <c r="BA7" s="284"/>
      <c r="BB7" s="284"/>
      <c r="BC7" s="284"/>
      <c r="BD7" s="284"/>
      <c r="BE7" s="284"/>
      <c r="BF7" s="284"/>
      <c r="BG7" s="284"/>
      <c r="BH7" s="284"/>
      <c r="BI7" s="284"/>
      <c r="BJ7" s="284"/>
      <c r="BK7" s="284"/>
      <c r="BL7" s="284"/>
      <c r="BM7" s="284"/>
      <c r="BN7" s="284"/>
      <c r="BO7" s="284"/>
      <c r="BP7" s="284"/>
      <c r="BQ7" s="284"/>
      <c r="BR7" s="284"/>
      <c r="BS7" s="285"/>
      <c r="BT7" s="285"/>
      <c r="BU7" s="285"/>
      <c r="BV7" s="285"/>
      <c r="BW7" s="285"/>
      <c r="BX7" s="285"/>
      <c r="BY7" s="285"/>
      <c r="BZ7" s="285"/>
      <c r="CA7" s="285"/>
      <c r="CB7" s="285"/>
      <c r="CC7" s="284"/>
      <c r="CD7" s="284"/>
      <c r="CE7" s="284"/>
      <c r="CF7" s="284"/>
      <c r="CG7" s="284"/>
      <c r="CH7" s="284"/>
      <c r="CI7" s="284"/>
      <c r="CJ7" s="284"/>
      <c r="CK7" s="284"/>
      <c r="CL7" s="284"/>
      <c r="CM7" s="284"/>
      <c r="CN7" s="284"/>
      <c r="CO7" s="284"/>
      <c r="CP7" s="284"/>
      <c r="CQ7" s="284"/>
      <c r="CR7" s="284"/>
      <c r="CS7" s="284"/>
      <c r="CT7" s="284"/>
      <c r="CU7" s="284"/>
      <c r="CV7" s="284"/>
      <c r="CW7" s="284"/>
      <c r="CX7" s="284"/>
      <c r="CY7" s="284"/>
      <c r="CZ7" s="284"/>
      <c r="DA7" s="284"/>
      <c r="DB7" s="284"/>
      <c r="DC7" s="284"/>
      <c r="DD7" s="284"/>
      <c r="DE7" s="284"/>
      <c r="DF7" s="284"/>
      <c r="DG7" s="284"/>
      <c r="DH7" s="284"/>
      <c r="DI7" s="284"/>
      <c r="DJ7" s="284"/>
      <c r="DK7" s="284"/>
      <c r="DL7" s="284"/>
      <c r="DM7" s="284"/>
      <c r="DN7" s="284"/>
      <c r="DO7" s="284"/>
      <c r="DP7" s="284"/>
      <c r="DQ7" s="284"/>
      <c r="DR7" s="284"/>
      <c r="DS7" s="284"/>
      <c r="DT7" s="284"/>
      <c r="DU7" s="284"/>
      <c r="DV7" s="284"/>
      <c r="DW7" s="284"/>
      <c r="DX7" s="284"/>
      <c r="DY7" s="284"/>
      <c r="DZ7" s="284"/>
      <c r="EA7" s="284"/>
      <c r="EB7" s="284"/>
      <c r="EC7" s="284"/>
      <c r="ED7" s="284"/>
      <c r="EE7" s="284"/>
      <c r="EF7" s="284"/>
      <c r="EG7" s="284"/>
      <c r="EH7" s="284"/>
      <c r="EI7" s="284"/>
      <c r="EJ7" s="284"/>
      <c r="EK7" s="284"/>
      <c r="EL7" s="284"/>
    </row>
    <row r="8" spans="1:142" ht="7.9" customHeight="1">
      <c r="A8" s="130"/>
      <c r="B8" s="131"/>
      <c r="C8" s="132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  <c r="AH8" s="285"/>
      <c r="AI8" s="285"/>
      <c r="AJ8" s="285"/>
      <c r="AK8" s="285"/>
      <c r="AL8" s="285"/>
      <c r="AM8" s="285"/>
      <c r="AN8" s="273"/>
      <c r="AO8" s="273"/>
      <c r="AP8" s="273"/>
      <c r="AQ8" s="273"/>
      <c r="AR8" s="273"/>
      <c r="AS8" s="273"/>
      <c r="AT8" s="273"/>
      <c r="AU8" s="273"/>
      <c r="AV8" s="273"/>
      <c r="AW8" s="273"/>
      <c r="AX8" s="273"/>
      <c r="AY8" s="273"/>
      <c r="AZ8" s="273"/>
      <c r="BA8" s="273"/>
      <c r="BB8" s="273"/>
      <c r="BC8" s="273"/>
      <c r="BD8" s="273"/>
      <c r="BE8" s="273"/>
      <c r="BF8" s="273"/>
      <c r="BG8" s="273"/>
      <c r="BH8" s="273"/>
      <c r="BI8" s="273"/>
      <c r="BJ8" s="273"/>
      <c r="BK8" s="273"/>
      <c r="BL8" s="273"/>
      <c r="BM8" s="273"/>
      <c r="BN8" s="273"/>
      <c r="BO8" s="273"/>
      <c r="BP8" s="273"/>
      <c r="BQ8" s="273"/>
      <c r="BR8" s="273"/>
      <c r="BS8" s="285"/>
      <c r="BT8" s="285"/>
      <c r="BU8" s="285"/>
      <c r="BV8" s="285"/>
      <c r="BW8" s="285"/>
      <c r="BX8" s="285"/>
      <c r="BY8" s="285"/>
      <c r="BZ8" s="285"/>
      <c r="CA8" s="285"/>
      <c r="CB8" s="285"/>
      <c r="CC8" s="273"/>
      <c r="CD8" s="273"/>
      <c r="CE8" s="273"/>
      <c r="CF8" s="273"/>
      <c r="CG8" s="273"/>
      <c r="CH8" s="273"/>
      <c r="CI8" s="273"/>
      <c r="CJ8" s="273"/>
      <c r="CK8" s="273"/>
      <c r="CL8" s="273"/>
      <c r="CM8" s="273"/>
      <c r="CN8" s="273"/>
      <c r="CO8" s="273"/>
      <c r="CP8" s="273"/>
      <c r="CQ8" s="273"/>
      <c r="CR8" s="273"/>
      <c r="CS8" s="273"/>
      <c r="CT8" s="273"/>
      <c r="CU8" s="273"/>
      <c r="CV8" s="273"/>
      <c r="CW8" s="273"/>
      <c r="CX8" s="273"/>
      <c r="CY8" s="273"/>
      <c r="CZ8" s="273"/>
      <c r="DA8" s="273"/>
      <c r="DB8" s="273"/>
      <c r="DC8" s="273"/>
      <c r="DD8" s="273"/>
      <c r="DE8" s="273"/>
      <c r="DF8" s="273"/>
      <c r="DG8" s="273"/>
      <c r="DH8" s="273"/>
      <c r="DI8" s="273"/>
      <c r="DJ8" s="273"/>
      <c r="DK8" s="273"/>
      <c r="DL8" s="273"/>
      <c r="DM8" s="273"/>
      <c r="DN8" s="273"/>
      <c r="DO8" s="273"/>
      <c r="DP8" s="273"/>
      <c r="DQ8" s="273"/>
      <c r="DR8" s="273"/>
      <c r="DS8" s="273"/>
      <c r="DT8" s="273"/>
      <c r="DU8" s="273"/>
      <c r="DV8" s="273"/>
      <c r="DW8" s="273"/>
      <c r="DX8" s="273"/>
      <c r="DY8" s="273"/>
      <c r="DZ8" s="273"/>
      <c r="EA8" s="273"/>
      <c r="EB8" s="273"/>
      <c r="EC8" s="273"/>
      <c r="ED8" s="273"/>
      <c r="EE8" s="273"/>
      <c r="EF8" s="273"/>
      <c r="EG8" s="273"/>
      <c r="EH8" s="273"/>
      <c r="EI8" s="273"/>
      <c r="EJ8" s="273"/>
      <c r="EK8" s="273"/>
      <c r="EL8" s="273"/>
    </row>
    <row r="9" spans="1:142" ht="7.9" customHeight="1">
      <c r="A9" s="106"/>
      <c r="B9" s="107"/>
      <c r="C9" s="108"/>
      <c r="D9" s="28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85"/>
      <c r="AK9" s="285"/>
      <c r="AL9" s="285"/>
      <c r="AM9" s="285"/>
      <c r="AN9" s="273"/>
      <c r="AO9" s="273"/>
      <c r="AP9" s="273"/>
      <c r="AQ9" s="273"/>
      <c r="AR9" s="273"/>
      <c r="AS9" s="273"/>
      <c r="AT9" s="273"/>
      <c r="AU9" s="273"/>
      <c r="AV9" s="273"/>
      <c r="AW9" s="273"/>
      <c r="AX9" s="273"/>
      <c r="AY9" s="273"/>
      <c r="AZ9" s="273"/>
      <c r="BA9" s="273"/>
      <c r="BB9" s="273"/>
      <c r="BC9" s="273"/>
      <c r="BD9" s="273"/>
      <c r="BE9" s="273"/>
      <c r="BF9" s="273"/>
      <c r="BG9" s="273"/>
      <c r="BH9" s="273"/>
      <c r="BI9" s="273"/>
      <c r="BJ9" s="273"/>
      <c r="BK9" s="273"/>
      <c r="BL9" s="273"/>
      <c r="BM9" s="273"/>
      <c r="BN9" s="273"/>
      <c r="BO9" s="273"/>
      <c r="BP9" s="273"/>
      <c r="BQ9" s="273"/>
      <c r="BR9" s="273"/>
      <c r="BS9" s="285"/>
      <c r="BT9" s="285"/>
      <c r="BU9" s="285"/>
      <c r="BV9" s="285"/>
      <c r="BW9" s="285"/>
      <c r="BX9" s="285"/>
      <c r="BY9" s="285"/>
      <c r="BZ9" s="285"/>
      <c r="CA9" s="285"/>
      <c r="CB9" s="285"/>
      <c r="CC9" s="273"/>
      <c r="CD9" s="273"/>
      <c r="CE9" s="273"/>
      <c r="CF9" s="273"/>
      <c r="CG9" s="273"/>
      <c r="CH9" s="273"/>
      <c r="CI9" s="273"/>
      <c r="CJ9" s="273"/>
      <c r="CK9" s="273"/>
      <c r="CL9" s="273"/>
      <c r="CM9" s="273"/>
      <c r="CN9" s="273"/>
      <c r="CO9" s="273"/>
      <c r="CP9" s="273"/>
      <c r="CQ9" s="273"/>
      <c r="CR9" s="273"/>
      <c r="CS9" s="273"/>
      <c r="CT9" s="273"/>
      <c r="CU9" s="273"/>
      <c r="CV9" s="273"/>
      <c r="CW9" s="273"/>
      <c r="CX9" s="273"/>
      <c r="CY9" s="273"/>
      <c r="CZ9" s="273"/>
      <c r="DA9" s="273"/>
      <c r="DB9" s="273"/>
      <c r="DC9" s="273"/>
      <c r="DD9" s="273"/>
      <c r="DE9" s="273"/>
      <c r="DF9" s="273"/>
      <c r="DG9" s="273"/>
      <c r="DH9" s="273"/>
      <c r="DI9" s="273"/>
      <c r="DJ9" s="273"/>
      <c r="DK9" s="273"/>
      <c r="DL9" s="273"/>
      <c r="DM9" s="273"/>
      <c r="DN9" s="273"/>
      <c r="DO9" s="273"/>
      <c r="DP9" s="273"/>
      <c r="DQ9" s="273"/>
      <c r="DR9" s="273"/>
      <c r="DS9" s="273"/>
      <c r="DT9" s="273"/>
      <c r="DU9" s="273"/>
      <c r="DV9" s="273"/>
      <c r="DW9" s="273"/>
      <c r="DX9" s="273"/>
      <c r="DY9" s="273"/>
      <c r="DZ9" s="273"/>
      <c r="EA9" s="273"/>
      <c r="EB9" s="273"/>
      <c r="EC9" s="273"/>
      <c r="ED9" s="273"/>
      <c r="EE9" s="273"/>
      <c r="EF9" s="273"/>
      <c r="EG9" s="273"/>
      <c r="EH9" s="273"/>
      <c r="EI9" s="273"/>
      <c r="EJ9" s="273"/>
      <c r="EK9" s="273"/>
      <c r="EL9" s="273"/>
    </row>
    <row r="10" spans="1:142" ht="7.9" customHeight="1">
      <c r="A10" s="106"/>
      <c r="B10" s="107"/>
      <c r="C10" s="108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/>
      <c r="AJ10" s="285"/>
      <c r="AK10" s="285"/>
      <c r="AL10" s="285"/>
      <c r="AM10" s="285"/>
      <c r="AN10" s="287"/>
      <c r="AO10" s="273"/>
      <c r="AP10" s="273"/>
      <c r="AQ10" s="273"/>
      <c r="AR10" s="273"/>
      <c r="AS10" s="273"/>
      <c r="AT10" s="273"/>
      <c r="AU10" s="273"/>
      <c r="AV10" s="273"/>
      <c r="AW10" s="273"/>
      <c r="AX10" s="273"/>
      <c r="AY10" s="273"/>
      <c r="AZ10" s="273"/>
      <c r="BA10" s="273"/>
      <c r="BB10" s="273"/>
      <c r="BC10" s="273"/>
      <c r="BD10" s="273"/>
      <c r="BE10" s="273"/>
      <c r="BF10" s="273"/>
      <c r="BG10" s="273"/>
      <c r="BH10" s="273"/>
      <c r="BI10" s="273"/>
      <c r="BJ10" s="273"/>
      <c r="BK10" s="273"/>
      <c r="BL10" s="273"/>
      <c r="BM10" s="273"/>
      <c r="BN10" s="273"/>
      <c r="BO10" s="273"/>
      <c r="BP10" s="273"/>
      <c r="BQ10" s="273"/>
      <c r="BR10" s="273"/>
      <c r="BS10" s="285"/>
      <c r="BT10" s="285"/>
      <c r="BU10" s="285"/>
      <c r="BV10" s="285"/>
      <c r="BW10" s="285"/>
      <c r="BX10" s="285"/>
      <c r="BY10" s="285"/>
      <c r="BZ10" s="285"/>
      <c r="CA10" s="285"/>
      <c r="CB10" s="285"/>
      <c r="CC10" s="273"/>
      <c r="CD10" s="273"/>
      <c r="CE10" s="273"/>
      <c r="CF10" s="273"/>
      <c r="CG10" s="273"/>
      <c r="CH10" s="273"/>
      <c r="CI10" s="273"/>
      <c r="CJ10" s="273"/>
      <c r="CK10" s="273"/>
      <c r="CL10" s="273"/>
      <c r="CM10" s="273"/>
      <c r="CN10" s="273"/>
      <c r="CO10" s="273"/>
      <c r="CP10" s="273"/>
      <c r="CQ10" s="273"/>
      <c r="CR10" s="273"/>
      <c r="CS10" s="273"/>
      <c r="CT10" s="273"/>
      <c r="CU10" s="273"/>
      <c r="CV10" s="273"/>
      <c r="CW10" s="273"/>
      <c r="CX10" s="273"/>
      <c r="CY10" s="273"/>
      <c r="CZ10" s="273"/>
      <c r="DA10" s="273"/>
      <c r="DB10" s="273"/>
      <c r="DC10" s="273"/>
      <c r="DD10" s="273"/>
      <c r="DE10" s="273"/>
      <c r="DF10" s="273"/>
      <c r="DG10" s="273"/>
      <c r="DH10" s="273"/>
      <c r="DI10" s="273"/>
      <c r="DJ10" s="273"/>
      <c r="DK10" s="273"/>
      <c r="DL10" s="273"/>
      <c r="DM10" s="273"/>
      <c r="DN10" s="273"/>
      <c r="DO10" s="273"/>
      <c r="DP10" s="273"/>
      <c r="DQ10" s="273"/>
      <c r="DR10" s="273"/>
      <c r="DS10" s="273"/>
      <c r="DT10" s="273"/>
      <c r="DU10" s="273"/>
      <c r="DV10" s="273"/>
      <c r="DW10" s="273"/>
      <c r="DX10" s="273"/>
      <c r="DY10" s="273"/>
      <c r="DZ10" s="273"/>
      <c r="EA10" s="273"/>
      <c r="EB10" s="273"/>
      <c r="EC10" s="273"/>
      <c r="ED10" s="273"/>
      <c r="EE10" s="273"/>
      <c r="EF10" s="273"/>
      <c r="EG10" s="273"/>
      <c r="EH10" s="273"/>
      <c r="EI10" s="273"/>
      <c r="EJ10" s="273"/>
      <c r="EK10" s="273"/>
      <c r="EL10" s="273"/>
    </row>
    <row r="11" spans="1:142" ht="7.9" customHeight="1">
      <c r="A11" s="106"/>
      <c r="B11" s="107"/>
      <c r="C11" s="108"/>
      <c r="D11" s="28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/>
      <c r="AJ11" s="285"/>
      <c r="AK11" s="285"/>
      <c r="AL11" s="285"/>
      <c r="AM11" s="285"/>
      <c r="AN11" s="287"/>
      <c r="AO11" s="273"/>
      <c r="AP11" s="273"/>
      <c r="AQ11" s="273"/>
      <c r="AR11" s="273"/>
      <c r="AS11" s="273"/>
      <c r="AT11" s="273"/>
      <c r="AU11" s="273"/>
      <c r="AV11" s="273"/>
      <c r="AW11" s="273"/>
      <c r="AX11" s="273"/>
      <c r="AY11" s="273"/>
      <c r="AZ11" s="273"/>
      <c r="BA11" s="273"/>
      <c r="BB11" s="273"/>
      <c r="BC11" s="273"/>
      <c r="BD11" s="273"/>
      <c r="BE11" s="273"/>
      <c r="BF11" s="273"/>
      <c r="BG11" s="273"/>
      <c r="BH11" s="273"/>
      <c r="BI11" s="273"/>
      <c r="BJ11" s="273"/>
      <c r="BK11" s="273"/>
      <c r="BL11" s="273"/>
      <c r="BM11" s="273"/>
      <c r="BN11" s="273"/>
      <c r="BO11" s="273"/>
      <c r="BP11" s="273"/>
      <c r="BQ11" s="273"/>
      <c r="BR11" s="273"/>
      <c r="BS11" s="285"/>
      <c r="BT11" s="285"/>
      <c r="BU11" s="285"/>
      <c r="BV11" s="285"/>
      <c r="BW11" s="285"/>
      <c r="BX11" s="285"/>
      <c r="BY11" s="285"/>
      <c r="BZ11" s="285"/>
      <c r="CA11" s="285"/>
      <c r="CB11" s="285"/>
      <c r="CC11" s="273"/>
      <c r="CD11" s="273"/>
      <c r="CE11" s="273"/>
      <c r="CF11" s="273"/>
      <c r="CG11" s="273"/>
      <c r="CH11" s="273"/>
      <c r="CI11" s="273"/>
      <c r="CJ11" s="273"/>
      <c r="CK11" s="273"/>
      <c r="CL11" s="273"/>
      <c r="CM11" s="273"/>
      <c r="CN11" s="273"/>
      <c r="CO11" s="273"/>
      <c r="CP11" s="273"/>
      <c r="CQ11" s="273"/>
      <c r="CR11" s="273"/>
      <c r="CS11" s="273"/>
      <c r="CT11" s="273"/>
      <c r="CU11" s="273"/>
      <c r="CV11" s="273"/>
      <c r="CW11" s="273"/>
      <c r="CX11" s="273"/>
      <c r="CY11" s="273"/>
      <c r="CZ11" s="273"/>
      <c r="DA11" s="273"/>
      <c r="DB11" s="273"/>
      <c r="DC11" s="273"/>
      <c r="DD11" s="273"/>
      <c r="DE11" s="273"/>
      <c r="DF11" s="273"/>
      <c r="DG11" s="273"/>
      <c r="DH11" s="273"/>
      <c r="DI11" s="273"/>
      <c r="DJ11" s="273"/>
      <c r="DK11" s="273"/>
      <c r="DL11" s="273"/>
      <c r="DM11" s="273"/>
      <c r="DN11" s="273"/>
      <c r="DO11" s="273"/>
      <c r="DP11" s="273"/>
      <c r="DQ11" s="273"/>
      <c r="DR11" s="273"/>
      <c r="DS11" s="273"/>
      <c r="DT11" s="273"/>
      <c r="DU11" s="273"/>
      <c r="DV11" s="273"/>
      <c r="DW11" s="273"/>
      <c r="DX11" s="273"/>
      <c r="DY11" s="273"/>
      <c r="DZ11" s="273"/>
      <c r="EA11" s="273"/>
      <c r="EB11" s="273"/>
      <c r="EC11" s="273"/>
      <c r="ED11" s="273"/>
      <c r="EE11" s="273"/>
      <c r="EF11" s="273"/>
      <c r="EG11" s="273"/>
      <c r="EH11" s="273"/>
      <c r="EI11" s="273"/>
      <c r="EJ11" s="273"/>
      <c r="EK11" s="273"/>
      <c r="EL11" s="273"/>
    </row>
    <row r="12" spans="1:142" ht="7.9" customHeight="1">
      <c r="A12" s="106"/>
      <c r="B12" s="107"/>
      <c r="C12" s="108"/>
      <c r="D12" s="285"/>
      <c r="E12" s="285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/>
      <c r="AJ12" s="285"/>
      <c r="AK12" s="285"/>
      <c r="AL12" s="285"/>
      <c r="AM12" s="285"/>
      <c r="AN12" s="287"/>
      <c r="AO12" s="273"/>
      <c r="AP12" s="273"/>
      <c r="AQ12" s="273"/>
      <c r="AR12" s="273"/>
      <c r="AS12" s="273"/>
      <c r="AT12" s="273"/>
      <c r="AU12" s="273"/>
      <c r="AV12" s="273"/>
      <c r="AW12" s="273"/>
      <c r="AX12" s="273"/>
      <c r="AY12" s="273"/>
      <c r="AZ12" s="273"/>
      <c r="BA12" s="273"/>
      <c r="BB12" s="273"/>
      <c r="BC12" s="273"/>
      <c r="BD12" s="273"/>
      <c r="BE12" s="273"/>
      <c r="BF12" s="273"/>
      <c r="BG12" s="273"/>
      <c r="BH12" s="273"/>
      <c r="BI12" s="273"/>
      <c r="BJ12" s="273"/>
      <c r="BK12" s="273"/>
      <c r="BL12" s="273"/>
      <c r="BM12" s="273"/>
      <c r="BN12" s="273"/>
      <c r="BO12" s="273"/>
      <c r="BP12" s="273"/>
      <c r="BQ12" s="273"/>
      <c r="BR12" s="273"/>
      <c r="BS12" s="285"/>
      <c r="BT12" s="285"/>
      <c r="BU12" s="285"/>
      <c r="BV12" s="285"/>
      <c r="BW12" s="285"/>
      <c r="BX12" s="285"/>
      <c r="BY12" s="285"/>
      <c r="BZ12" s="285"/>
      <c r="CA12" s="285"/>
      <c r="CB12" s="285"/>
      <c r="CC12" s="273"/>
      <c r="CD12" s="273"/>
      <c r="CE12" s="273"/>
      <c r="CF12" s="273"/>
      <c r="CG12" s="273"/>
      <c r="CH12" s="273"/>
      <c r="CI12" s="273"/>
      <c r="CJ12" s="273"/>
      <c r="CK12" s="273"/>
      <c r="CL12" s="273"/>
      <c r="CM12" s="273"/>
      <c r="CN12" s="273"/>
      <c r="CO12" s="273"/>
      <c r="CP12" s="273"/>
      <c r="CQ12" s="273"/>
      <c r="CR12" s="273"/>
      <c r="CS12" s="273"/>
      <c r="CT12" s="273"/>
      <c r="CU12" s="273"/>
      <c r="CV12" s="273"/>
      <c r="CW12" s="273"/>
      <c r="CX12" s="273"/>
      <c r="CY12" s="273"/>
      <c r="CZ12" s="273"/>
      <c r="DA12" s="273"/>
      <c r="DB12" s="273"/>
      <c r="DC12" s="273"/>
      <c r="DD12" s="273"/>
      <c r="DE12" s="273"/>
      <c r="DF12" s="273"/>
      <c r="DG12" s="273"/>
      <c r="DH12" s="273"/>
      <c r="DI12" s="273"/>
      <c r="DJ12" s="273"/>
      <c r="DK12" s="273"/>
      <c r="DL12" s="273"/>
      <c r="DM12" s="273"/>
      <c r="DN12" s="273"/>
      <c r="DO12" s="273"/>
      <c r="DP12" s="273"/>
      <c r="DQ12" s="273"/>
      <c r="DR12" s="273"/>
      <c r="DS12" s="273"/>
      <c r="DT12" s="273"/>
      <c r="DU12" s="273"/>
      <c r="DV12" s="273"/>
      <c r="DW12" s="273"/>
      <c r="DX12" s="273"/>
      <c r="DY12" s="273"/>
      <c r="DZ12" s="273"/>
      <c r="EA12" s="273"/>
      <c r="EB12" s="273"/>
      <c r="EC12" s="273"/>
      <c r="ED12" s="273"/>
      <c r="EE12" s="273"/>
      <c r="EF12" s="273"/>
      <c r="EG12" s="273"/>
      <c r="EH12" s="273"/>
      <c r="EI12" s="273"/>
      <c r="EJ12" s="273"/>
      <c r="EK12" s="273"/>
      <c r="EL12" s="273"/>
    </row>
    <row r="13" spans="1:142" ht="7.9" customHeight="1">
      <c r="A13" s="106"/>
      <c r="B13" s="107"/>
      <c r="C13" s="108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7"/>
      <c r="AO13" s="273"/>
      <c r="AP13" s="273"/>
      <c r="AQ13" s="273"/>
      <c r="AR13" s="273"/>
      <c r="AS13" s="273"/>
      <c r="AT13" s="273"/>
      <c r="AU13" s="273"/>
      <c r="AV13" s="273"/>
      <c r="AW13" s="273"/>
      <c r="AX13" s="273"/>
      <c r="AY13" s="273"/>
      <c r="AZ13" s="273"/>
      <c r="BA13" s="273"/>
      <c r="BB13" s="273"/>
      <c r="BC13" s="273"/>
      <c r="BD13" s="273"/>
      <c r="BE13" s="273"/>
      <c r="BF13" s="273"/>
      <c r="BG13" s="273"/>
      <c r="BH13" s="273"/>
      <c r="BI13" s="273"/>
      <c r="BJ13" s="273"/>
      <c r="BK13" s="273"/>
      <c r="BL13" s="273"/>
      <c r="BM13" s="273"/>
      <c r="BN13" s="273"/>
      <c r="BO13" s="273"/>
      <c r="BP13" s="273"/>
      <c r="BQ13" s="273"/>
      <c r="BR13" s="273"/>
      <c r="BS13" s="285"/>
      <c r="BT13" s="285"/>
      <c r="BU13" s="285"/>
      <c r="BV13" s="285"/>
      <c r="BW13" s="285"/>
      <c r="BX13" s="285"/>
      <c r="BY13" s="285"/>
      <c r="BZ13" s="285"/>
      <c r="CA13" s="285"/>
      <c r="CB13" s="285"/>
      <c r="CC13" s="273"/>
      <c r="CD13" s="273"/>
      <c r="CE13" s="273"/>
      <c r="CF13" s="273"/>
      <c r="CG13" s="273"/>
      <c r="CH13" s="273"/>
      <c r="CI13" s="273"/>
      <c r="CJ13" s="273"/>
      <c r="CK13" s="273"/>
      <c r="CL13" s="273"/>
      <c r="CM13" s="273"/>
      <c r="CN13" s="273"/>
      <c r="CO13" s="273"/>
      <c r="CP13" s="273"/>
      <c r="CQ13" s="273"/>
      <c r="CR13" s="273"/>
      <c r="CS13" s="273"/>
      <c r="CT13" s="273"/>
      <c r="CU13" s="273"/>
      <c r="CV13" s="273"/>
      <c r="CW13" s="273"/>
      <c r="CX13" s="273"/>
      <c r="CY13" s="273"/>
      <c r="CZ13" s="273"/>
      <c r="DA13" s="273"/>
      <c r="DB13" s="273"/>
      <c r="DC13" s="273"/>
      <c r="DD13" s="273"/>
      <c r="DE13" s="273"/>
      <c r="DF13" s="273"/>
      <c r="DG13" s="273"/>
      <c r="DH13" s="273"/>
      <c r="DI13" s="273"/>
      <c r="DJ13" s="273"/>
      <c r="DK13" s="273"/>
      <c r="DL13" s="273"/>
      <c r="DM13" s="273"/>
      <c r="DN13" s="273"/>
      <c r="DO13" s="273"/>
      <c r="DP13" s="273"/>
      <c r="DQ13" s="273"/>
      <c r="DR13" s="273"/>
      <c r="DS13" s="273"/>
      <c r="DT13" s="273"/>
      <c r="DU13" s="273"/>
      <c r="DV13" s="273"/>
      <c r="DW13" s="273"/>
      <c r="DX13" s="273"/>
      <c r="DY13" s="273"/>
      <c r="DZ13" s="273"/>
      <c r="EA13" s="273"/>
      <c r="EB13" s="273"/>
      <c r="EC13" s="273"/>
      <c r="ED13" s="273"/>
      <c r="EE13" s="273"/>
      <c r="EF13" s="273"/>
      <c r="EG13" s="273"/>
      <c r="EH13" s="273"/>
      <c r="EI13" s="273"/>
      <c r="EJ13" s="273"/>
      <c r="EK13" s="273"/>
      <c r="EL13" s="273"/>
    </row>
    <row r="14" spans="1:142" ht="7.9" customHeight="1">
      <c r="A14" s="130"/>
      <c r="B14" s="131"/>
      <c r="C14" s="132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  <c r="AH14" s="285"/>
      <c r="AI14" s="285"/>
      <c r="AJ14" s="285"/>
      <c r="AK14" s="285"/>
      <c r="AL14" s="285"/>
      <c r="AM14" s="285"/>
      <c r="AN14" s="287"/>
      <c r="AO14" s="273"/>
      <c r="AP14" s="273"/>
      <c r="AQ14" s="273"/>
      <c r="AR14" s="273"/>
      <c r="AS14" s="273"/>
      <c r="AT14" s="273"/>
      <c r="AU14" s="273"/>
      <c r="AV14" s="273"/>
      <c r="AW14" s="273"/>
      <c r="AX14" s="273"/>
      <c r="AY14" s="273"/>
      <c r="AZ14" s="273"/>
      <c r="BA14" s="273"/>
      <c r="BB14" s="273"/>
      <c r="BC14" s="273"/>
      <c r="BD14" s="273"/>
      <c r="BE14" s="273"/>
      <c r="BF14" s="273"/>
      <c r="BG14" s="273"/>
      <c r="BH14" s="273"/>
      <c r="BI14" s="273"/>
      <c r="BJ14" s="273"/>
      <c r="BK14" s="273"/>
      <c r="BL14" s="273"/>
      <c r="BM14" s="273"/>
      <c r="BN14" s="273"/>
      <c r="BO14" s="273"/>
      <c r="BP14" s="273"/>
      <c r="BQ14" s="273"/>
      <c r="BR14" s="273"/>
      <c r="BS14" s="285"/>
      <c r="BT14" s="285"/>
      <c r="BU14" s="285"/>
      <c r="BV14" s="285"/>
      <c r="BW14" s="285"/>
      <c r="BX14" s="285"/>
      <c r="BY14" s="285"/>
      <c r="BZ14" s="285"/>
      <c r="CA14" s="285"/>
      <c r="CB14" s="285"/>
      <c r="CC14" s="273"/>
      <c r="CD14" s="273"/>
      <c r="CE14" s="273"/>
      <c r="CF14" s="273"/>
      <c r="CG14" s="273"/>
      <c r="CH14" s="273"/>
      <c r="CI14" s="273"/>
      <c r="CJ14" s="273"/>
      <c r="CK14" s="273"/>
      <c r="CL14" s="273"/>
      <c r="CM14" s="273"/>
      <c r="CN14" s="273"/>
      <c r="CO14" s="273"/>
      <c r="CP14" s="273"/>
      <c r="CQ14" s="273"/>
      <c r="CR14" s="273"/>
      <c r="CS14" s="273"/>
      <c r="CT14" s="273"/>
      <c r="CU14" s="273"/>
      <c r="CV14" s="273"/>
      <c r="CW14" s="273"/>
      <c r="CX14" s="273"/>
      <c r="CY14" s="273"/>
      <c r="CZ14" s="273"/>
      <c r="DA14" s="273"/>
      <c r="DB14" s="273"/>
      <c r="DC14" s="273"/>
      <c r="DD14" s="273"/>
      <c r="DE14" s="273"/>
      <c r="DF14" s="273"/>
      <c r="DG14" s="273"/>
      <c r="DH14" s="273"/>
      <c r="DI14" s="273"/>
      <c r="DJ14" s="273"/>
      <c r="DK14" s="273"/>
      <c r="DL14" s="273"/>
      <c r="DM14" s="273"/>
      <c r="DN14" s="273"/>
      <c r="DO14" s="273"/>
      <c r="DP14" s="273"/>
      <c r="DQ14" s="273"/>
      <c r="DR14" s="273"/>
      <c r="DS14" s="273"/>
      <c r="DT14" s="273"/>
      <c r="DU14" s="273"/>
      <c r="DV14" s="273"/>
      <c r="DW14" s="273"/>
      <c r="DX14" s="273"/>
      <c r="DY14" s="273"/>
      <c r="DZ14" s="273"/>
      <c r="EA14" s="273"/>
      <c r="EB14" s="273"/>
      <c r="EC14" s="273"/>
      <c r="ED14" s="273"/>
      <c r="EE14" s="273"/>
      <c r="EF14" s="273"/>
      <c r="EG14" s="273"/>
      <c r="EH14" s="273"/>
      <c r="EI14" s="273"/>
      <c r="EJ14" s="273"/>
      <c r="EK14" s="273"/>
      <c r="EL14" s="273"/>
    </row>
    <row r="15" spans="1:142" ht="7.9" customHeight="1">
      <c r="A15" s="130"/>
      <c r="B15" s="131"/>
      <c r="C15" s="132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  <c r="AD15" s="285"/>
      <c r="AE15" s="285"/>
      <c r="AF15" s="285"/>
      <c r="AG15" s="285"/>
      <c r="AH15" s="285"/>
      <c r="AI15" s="285"/>
      <c r="AJ15" s="285"/>
      <c r="AK15" s="285"/>
      <c r="AL15" s="285"/>
      <c r="AM15" s="285"/>
      <c r="AN15" s="287"/>
      <c r="AO15" s="273"/>
      <c r="AP15" s="273"/>
      <c r="AQ15" s="273"/>
      <c r="AR15" s="273"/>
      <c r="AS15" s="273"/>
      <c r="AT15" s="273"/>
      <c r="AU15" s="273"/>
      <c r="AV15" s="273"/>
      <c r="AW15" s="273"/>
      <c r="AX15" s="273"/>
      <c r="AY15" s="273"/>
      <c r="AZ15" s="273"/>
      <c r="BA15" s="273"/>
      <c r="BB15" s="273"/>
      <c r="BC15" s="273"/>
      <c r="BD15" s="273"/>
      <c r="BE15" s="273"/>
      <c r="BF15" s="273"/>
      <c r="BG15" s="273"/>
      <c r="BH15" s="273"/>
      <c r="BI15" s="273"/>
      <c r="BJ15" s="273"/>
      <c r="BK15" s="273"/>
      <c r="BL15" s="273"/>
      <c r="BM15" s="273"/>
      <c r="BN15" s="273"/>
      <c r="BO15" s="273"/>
      <c r="BP15" s="273"/>
      <c r="BQ15" s="273"/>
      <c r="BR15" s="273"/>
      <c r="BS15" s="285"/>
      <c r="BT15" s="285"/>
      <c r="BU15" s="285"/>
      <c r="BV15" s="285"/>
      <c r="BW15" s="285"/>
      <c r="BX15" s="285"/>
      <c r="BY15" s="285"/>
      <c r="BZ15" s="285"/>
      <c r="CA15" s="285"/>
      <c r="CB15" s="285"/>
      <c r="CC15" s="273"/>
      <c r="CD15" s="273"/>
      <c r="CE15" s="273"/>
      <c r="CF15" s="273"/>
      <c r="CG15" s="273"/>
      <c r="CH15" s="273"/>
      <c r="CI15" s="273"/>
      <c r="CJ15" s="273"/>
      <c r="CK15" s="273"/>
      <c r="CL15" s="273"/>
      <c r="CM15" s="273"/>
      <c r="CN15" s="273"/>
      <c r="CO15" s="273"/>
      <c r="CP15" s="273"/>
      <c r="CQ15" s="273"/>
      <c r="CR15" s="273"/>
      <c r="CS15" s="273"/>
      <c r="CT15" s="273"/>
      <c r="CU15" s="273"/>
      <c r="CV15" s="273"/>
      <c r="CW15" s="273"/>
      <c r="CX15" s="273"/>
      <c r="CY15" s="273"/>
      <c r="CZ15" s="273"/>
      <c r="DA15" s="273"/>
      <c r="DB15" s="273"/>
      <c r="DC15" s="273"/>
      <c r="DD15" s="273"/>
      <c r="DE15" s="273"/>
      <c r="DF15" s="273"/>
      <c r="DG15" s="273"/>
      <c r="DH15" s="273"/>
      <c r="DI15" s="273"/>
      <c r="DJ15" s="273"/>
      <c r="DK15" s="273"/>
      <c r="DL15" s="273"/>
      <c r="DM15" s="273"/>
      <c r="DN15" s="273"/>
      <c r="DO15" s="273"/>
      <c r="DP15" s="273"/>
      <c r="DQ15" s="273"/>
      <c r="DR15" s="273"/>
      <c r="DS15" s="273"/>
      <c r="DT15" s="273"/>
      <c r="DU15" s="273"/>
      <c r="DV15" s="273"/>
      <c r="DW15" s="273"/>
      <c r="DX15" s="273"/>
      <c r="DY15" s="273"/>
      <c r="DZ15" s="273"/>
      <c r="EA15" s="273"/>
      <c r="EB15" s="273"/>
      <c r="EC15" s="273"/>
      <c r="ED15" s="273"/>
      <c r="EE15" s="273"/>
      <c r="EF15" s="273"/>
      <c r="EG15" s="273"/>
      <c r="EH15" s="273"/>
      <c r="EI15" s="273"/>
      <c r="EJ15" s="273"/>
      <c r="EK15" s="273"/>
      <c r="EL15" s="273"/>
    </row>
    <row r="16" spans="1:142" ht="7.9" customHeight="1">
      <c r="A16" s="130"/>
      <c r="B16" s="131"/>
      <c r="C16" s="132"/>
      <c r="D16" s="285"/>
      <c r="E16" s="285"/>
      <c r="F16" s="285"/>
      <c r="G16" s="285"/>
      <c r="H16" s="285"/>
      <c r="I16" s="285"/>
      <c r="J16" s="285"/>
      <c r="K16" s="285"/>
      <c r="L16" s="285"/>
      <c r="M16" s="285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5"/>
      <c r="AC16" s="285"/>
      <c r="AD16" s="285"/>
      <c r="AE16" s="285"/>
      <c r="AF16" s="285"/>
      <c r="AG16" s="285"/>
      <c r="AH16" s="285"/>
      <c r="AI16" s="285"/>
      <c r="AJ16" s="285"/>
      <c r="AK16" s="285"/>
      <c r="AL16" s="285"/>
      <c r="AM16" s="285"/>
      <c r="AN16" s="273"/>
      <c r="AO16" s="273"/>
      <c r="AP16" s="273"/>
      <c r="AQ16" s="273"/>
      <c r="AR16" s="273"/>
      <c r="AS16" s="273"/>
      <c r="AT16" s="273"/>
      <c r="AU16" s="273"/>
      <c r="AV16" s="273"/>
      <c r="AW16" s="273"/>
      <c r="AX16" s="273"/>
      <c r="AY16" s="273"/>
      <c r="AZ16" s="273"/>
      <c r="BA16" s="273"/>
      <c r="BB16" s="273"/>
      <c r="BC16" s="273"/>
      <c r="BD16" s="273"/>
      <c r="BE16" s="273"/>
      <c r="BF16" s="273"/>
      <c r="BG16" s="273"/>
      <c r="BH16" s="273"/>
      <c r="BI16" s="273"/>
      <c r="BJ16" s="273"/>
      <c r="BK16" s="273"/>
      <c r="BL16" s="273"/>
      <c r="BM16" s="273"/>
      <c r="BN16" s="273"/>
      <c r="BO16" s="273"/>
      <c r="BP16" s="273"/>
      <c r="BQ16" s="273"/>
      <c r="BR16" s="273"/>
      <c r="BS16" s="285"/>
      <c r="BT16" s="285"/>
      <c r="BU16" s="285"/>
      <c r="BV16" s="285"/>
      <c r="BW16" s="285"/>
      <c r="BX16" s="285"/>
      <c r="BY16" s="285"/>
      <c r="BZ16" s="285"/>
      <c r="CA16" s="285"/>
      <c r="CB16" s="285"/>
      <c r="CC16" s="273"/>
      <c r="CD16" s="273"/>
      <c r="CE16" s="273"/>
      <c r="CF16" s="273"/>
      <c r="CG16" s="273"/>
      <c r="CH16" s="273"/>
      <c r="CI16" s="273"/>
      <c r="CJ16" s="273"/>
      <c r="CK16" s="273"/>
      <c r="CL16" s="273"/>
      <c r="CM16" s="273"/>
      <c r="CN16" s="273"/>
      <c r="CO16" s="273"/>
      <c r="CP16" s="273"/>
      <c r="CQ16" s="273"/>
      <c r="CR16" s="273"/>
      <c r="CS16" s="273"/>
      <c r="CT16" s="273"/>
      <c r="CU16" s="273"/>
      <c r="CV16" s="273"/>
      <c r="CW16" s="273"/>
      <c r="CX16" s="273"/>
      <c r="CY16" s="273"/>
      <c r="CZ16" s="273"/>
      <c r="DA16" s="273"/>
      <c r="DB16" s="273"/>
      <c r="DC16" s="273"/>
      <c r="DD16" s="273"/>
      <c r="DE16" s="273"/>
      <c r="DF16" s="273"/>
      <c r="DG16" s="273"/>
      <c r="DH16" s="273"/>
      <c r="DI16" s="273"/>
      <c r="DJ16" s="273"/>
      <c r="DK16" s="273"/>
      <c r="DL16" s="273"/>
      <c r="DM16" s="273"/>
      <c r="DN16" s="273"/>
      <c r="DO16" s="273"/>
      <c r="DP16" s="273"/>
      <c r="DQ16" s="273"/>
      <c r="DR16" s="273"/>
      <c r="DS16" s="273"/>
      <c r="DT16" s="273"/>
      <c r="DU16" s="273"/>
      <c r="DV16" s="273"/>
      <c r="DW16" s="273"/>
      <c r="DX16" s="273"/>
      <c r="DY16" s="273"/>
      <c r="DZ16" s="273"/>
      <c r="EA16" s="273"/>
      <c r="EB16" s="273"/>
      <c r="EC16" s="273"/>
      <c r="ED16" s="273"/>
      <c r="EE16" s="273"/>
      <c r="EF16" s="273"/>
      <c r="EG16" s="273"/>
      <c r="EH16" s="273"/>
      <c r="EI16" s="273"/>
      <c r="EJ16" s="273"/>
      <c r="EK16" s="273"/>
      <c r="EL16" s="273"/>
    </row>
    <row r="17" spans="1:142" ht="7.9" customHeight="1">
      <c r="A17" s="130"/>
      <c r="B17" s="131"/>
      <c r="C17" s="132"/>
      <c r="D17" s="285"/>
      <c r="E17" s="285"/>
      <c r="F17" s="285"/>
      <c r="G17" s="285"/>
      <c r="H17" s="285"/>
      <c r="I17" s="285"/>
      <c r="J17" s="285"/>
      <c r="K17" s="285"/>
      <c r="L17" s="285"/>
      <c r="M17" s="285"/>
      <c r="N17" s="285"/>
      <c r="O17" s="285"/>
      <c r="P17" s="285"/>
      <c r="Q17" s="285"/>
      <c r="R17" s="285"/>
      <c r="S17" s="285"/>
      <c r="T17" s="285"/>
      <c r="U17" s="285"/>
      <c r="V17" s="285"/>
      <c r="W17" s="285"/>
      <c r="X17" s="285"/>
      <c r="Y17" s="285"/>
      <c r="Z17" s="285"/>
      <c r="AA17" s="285"/>
      <c r="AB17" s="285"/>
      <c r="AC17" s="285"/>
      <c r="AD17" s="285"/>
      <c r="AE17" s="285"/>
      <c r="AF17" s="285"/>
      <c r="AG17" s="285"/>
      <c r="AH17" s="285"/>
      <c r="AI17" s="285"/>
      <c r="AJ17" s="285"/>
      <c r="AK17" s="285"/>
      <c r="AL17" s="285"/>
      <c r="AM17" s="285"/>
      <c r="AN17" s="273"/>
      <c r="AO17" s="273"/>
      <c r="AP17" s="273"/>
      <c r="AQ17" s="273"/>
      <c r="AR17" s="273"/>
      <c r="AS17" s="273"/>
      <c r="AT17" s="273"/>
      <c r="AU17" s="273"/>
      <c r="AV17" s="273"/>
      <c r="AW17" s="273"/>
      <c r="AX17" s="273"/>
      <c r="AY17" s="273"/>
      <c r="AZ17" s="273"/>
      <c r="BA17" s="273"/>
      <c r="BB17" s="273"/>
      <c r="BC17" s="273"/>
      <c r="BD17" s="273"/>
      <c r="BE17" s="273"/>
      <c r="BF17" s="273"/>
      <c r="BG17" s="273"/>
      <c r="BH17" s="273"/>
      <c r="BI17" s="273"/>
      <c r="BJ17" s="273"/>
      <c r="BK17" s="273"/>
      <c r="BL17" s="273"/>
      <c r="BM17" s="273"/>
      <c r="BN17" s="273"/>
      <c r="BO17" s="273"/>
      <c r="BP17" s="273"/>
      <c r="BQ17" s="273"/>
      <c r="BR17" s="273"/>
      <c r="BS17" s="285"/>
      <c r="BT17" s="285"/>
      <c r="BU17" s="285"/>
      <c r="BV17" s="285"/>
      <c r="BW17" s="285"/>
      <c r="BX17" s="285"/>
      <c r="BY17" s="285"/>
      <c r="BZ17" s="285"/>
      <c r="CA17" s="285"/>
      <c r="CB17" s="285"/>
      <c r="CC17" s="273"/>
      <c r="CD17" s="273"/>
      <c r="CE17" s="273"/>
      <c r="CF17" s="273"/>
      <c r="CG17" s="273"/>
      <c r="CH17" s="273"/>
      <c r="CI17" s="273"/>
      <c r="CJ17" s="273"/>
      <c r="CK17" s="273"/>
      <c r="CL17" s="273"/>
      <c r="CM17" s="273"/>
      <c r="CN17" s="273"/>
      <c r="CO17" s="273"/>
      <c r="CP17" s="273"/>
      <c r="CQ17" s="273"/>
      <c r="CR17" s="273"/>
      <c r="CS17" s="273"/>
      <c r="CT17" s="273"/>
      <c r="CU17" s="273"/>
      <c r="CV17" s="273"/>
      <c r="CW17" s="273"/>
      <c r="CX17" s="273"/>
      <c r="CY17" s="273"/>
      <c r="CZ17" s="273"/>
      <c r="DA17" s="273"/>
      <c r="DB17" s="273"/>
      <c r="DC17" s="273"/>
      <c r="DD17" s="273"/>
      <c r="DE17" s="273"/>
      <c r="DF17" s="273"/>
      <c r="DG17" s="273"/>
      <c r="DH17" s="273"/>
      <c r="DI17" s="273"/>
      <c r="DJ17" s="273"/>
      <c r="DK17" s="273"/>
      <c r="DL17" s="273"/>
      <c r="DM17" s="273"/>
      <c r="DN17" s="273"/>
      <c r="DO17" s="273"/>
      <c r="DP17" s="273"/>
      <c r="DQ17" s="273"/>
      <c r="DR17" s="273"/>
      <c r="DS17" s="273"/>
      <c r="DT17" s="273"/>
      <c r="DU17" s="273"/>
      <c r="DV17" s="273"/>
      <c r="DW17" s="273"/>
      <c r="DX17" s="273"/>
      <c r="DY17" s="273"/>
      <c r="DZ17" s="273"/>
      <c r="EA17" s="273"/>
      <c r="EB17" s="273"/>
      <c r="EC17" s="273"/>
      <c r="ED17" s="273"/>
      <c r="EE17" s="273"/>
      <c r="EF17" s="273"/>
      <c r="EG17" s="273"/>
      <c r="EH17" s="273"/>
      <c r="EI17" s="273"/>
      <c r="EJ17" s="273"/>
      <c r="EK17" s="273"/>
      <c r="EL17" s="273"/>
    </row>
    <row r="18" spans="1:142" ht="7.9" customHeight="1">
      <c r="A18" s="130"/>
      <c r="B18" s="131"/>
      <c r="C18" s="132"/>
      <c r="D18" s="285"/>
      <c r="E18" s="285"/>
      <c r="F18" s="285"/>
      <c r="G18" s="285"/>
      <c r="H18" s="285"/>
      <c r="I18" s="285"/>
      <c r="J18" s="285"/>
      <c r="K18" s="285"/>
      <c r="L18" s="285"/>
      <c r="M18" s="285"/>
      <c r="N18" s="285"/>
      <c r="O18" s="285"/>
      <c r="P18" s="285"/>
      <c r="Q18" s="285"/>
      <c r="R18" s="285"/>
      <c r="S18" s="285"/>
      <c r="T18" s="285"/>
      <c r="U18" s="285"/>
      <c r="V18" s="285"/>
      <c r="W18" s="285"/>
      <c r="X18" s="285"/>
      <c r="Y18" s="285"/>
      <c r="Z18" s="285"/>
      <c r="AA18" s="285"/>
      <c r="AB18" s="285"/>
      <c r="AC18" s="285"/>
      <c r="AD18" s="285"/>
      <c r="AE18" s="285"/>
      <c r="AF18" s="285"/>
      <c r="AG18" s="285"/>
      <c r="AH18" s="285"/>
      <c r="AI18" s="285"/>
      <c r="AJ18" s="285"/>
      <c r="AK18" s="285"/>
      <c r="AL18" s="285"/>
      <c r="AM18" s="285"/>
      <c r="AN18" s="287"/>
      <c r="AO18" s="273"/>
      <c r="AP18" s="273"/>
      <c r="AQ18" s="273"/>
      <c r="AR18" s="273"/>
      <c r="AS18" s="273"/>
      <c r="AT18" s="273"/>
      <c r="AU18" s="273"/>
      <c r="AV18" s="273"/>
      <c r="AW18" s="273"/>
      <c r="AX18" s="273"/>
      <c r="AY18" s="273"/>
      <c r="AZ18" s="273"/>
      <c r="BA18" s="273"/>
      <c r="BB18" s="273"/>
      <c r="BC18" s="273"/>
      <c r="BD18" s="273"/>
      <c r="BE18" s="273"/>
      <c r="BF18" s="273"/>
      <c r="BG18" s="273"/>
      <c r="BH18" s="273"/>
      <c r="BI18" s="273"/>
      <c r="BJ18" s="273"/>
      <c r="BK18" s="273"/>
      <c r="BL18" s="273"/>
      <c r="BM18" s="273"/>
      <c r="BN18" s="273"/>
      <c r="BO18" s="273"/>
      <c r="BP18" s="273"/>
      <c r="BQ18" s="273"/>
      <c r="BR18" s="273"/>
      <c r="BS18" s="285"/>
      <c r="BT18" s="285"/>
      <c r="BU18" s="285"/>
      <c r="BV18" s="285"/>
      <c r="BW18" s="285"/>
      <c r="BX18" s="285"/>
      <c r="BY18" s="285"/>
      <c r="BZ18" s="285"/>
      <c r="CA18" s="285"/>
      <c r="CB18" s="285"/>
      <c r="CC18" s="273"/>
      <c r="CD18" s="273"/>
      <c r="CE18" s="273"/>
      <c r="CF18" s="273"/>
      <c r="CG18" s="273"/>
      <c r="CH18" s="273"/>
      <c r="CI18" s="273"/>
      <c r="CJ18" s="273"/>
      <c r="CK18" s="273"/>
      <c r="CL18" s="273"/>
      <c r="CM18" s="273"/>
      <c r="CN18" s="273"/>
      <c r="CO18" s="273"/>
      <c r="CP18" s="273"/>
      <c r="CQ18" s="273"/>
      <c r="CR18" s="273"/>
      <c r="CS18" s="273"/>
      <c r="CT18" s="273"/>
      <c r="CU18" s="273"/>
      <c r="CV18" s="273"/>
      <c r="CW18" s="273"/>
      <c r="CX18" s="273"/>
      <c r="CY18" s="273"/>
      <c r="CZ18" s="273"/>
      <c r="DA18" s="273"/>
      <c r="DB18" s="273"/>
      <c r="DC18" s="273"/>
      <c r="DD18" s="273"/>
      <c r="DE18" s="273"/>
      <c r="DF18" s="273"/>
      <c r="DG18" s="273"/>
      <c r="DH18" s="273"/>
      <c r="DI18" s="273"/>
      <c r="DJ18" s="273"/>
      <c r="DK18" s="273"/>
      <c r="DL18" s="273"/>
      <c r="DM18" s="273"/>
      <c r="DN18" s="273"/>
      <c r="DO18" s="273"/>
      <c r="DP18" s="273"/>
      <c r="DQ18" s="273"/>
      <c r="DR18" s="273"/>
      <c r="DS18" s="273"/>
      <c r="DT18" s="273"/>
      <c r="DU18" s="273"/>
      <c r="DV18" s="273"/>
      <c r="DW18" s="273"/>
      <c r="DX18" s="273"/>
      <c r="DY18" s="273"/>
      <c r="DZ18" s="273"/>
      <c r="EA18" s="273"/>
      <c r="EB18" s="273"/>
      <c r="EC18" s="273"/>
      <c r="ED18" s="273"/>
      <c r="EE18" s="273"/>
      <c r="EF18" s="273"/>
      <c r="EG18" s="273"/>
      <c r="EH18" s="273"/>
      <c r="EI18" s="273"/>
      <c r="EJ18" s="273"/>
      <c r="EK18" s="273"/>
      <c r="EL18" s="273"/>
    </row>
    <row r="19" spans="1:142" ht="7.9" customHeight="1">
      <c r="A19" s="130"/>
      <c r="B19" s="131"/>
      <c r="C19" s="132"/>
      <c r="D19" s="285"/>
      <c r="E19" s="285"/>
      <c r="F19" s="285"/>
      <c r="G19" s="285"/>
      <c r="H19" s="285"/>
      <c r="I19" s="285"/>
      <c r="J19" s="285"/>
      <c r="K19" s="285"/>
      <c r="L19" s="285"/>
      <c r="M19" s="285"/>
      <c r="N19" s="285"/>
      <c r="O19" s="285"/>
      <c r="P19" s="285"/>
      <c r="Q19" s="285"/>
      <c r="R19" s="285"/>
      <c r="S19" s="285"/>
      <c r="T19" s="285"/>
      <c r="U19" s="285"/>
      <c r="V19" s="285"/>
      <c r="W19" s="285"/>
      <c r="X19" s="285"/>
      <c r="Y19" s="285"/>
      <c r="Z19" s="285"/>
      <c r="AA19" s="285"/>
      <c r="AB19" s="285"/>
      <c r="AC19" s="285"/>
      <c r="AD19" s="285"/>
      <c r="AE19" s="285"/>
      <c r="AF19" s="285"/>
      <c r="AG19" s="285"/>
      <c r="AH19" s="285"/>
      <c r="AI19" s="285"/>
      <c r="AJ19" s="285"/>
      <c r="AK19" s="285"/>
      <c r="AL19" s="285"/>
      <c r="AM19" s="285"/>
      <c r="AN19" s="273"/>
      <c r="AO19" s="273"/>
      <c r="AP19" s="273"/>
      <c r="AQ19" s="273"/>
      <c r="AR19" s="273"/>
      <c r="AS19" s="273"/>
      <c r="AT19" s="273"/>
      <c r="AU19" s="273"/>
      <c r="AV19" s="273"/>
      <c r="AW19" s="273"/>
      <c r="AX19" s="273"/>
      <c r="AY19" s="273"/>
      <c r="AZ19" s="273"/>
      <c r="BA19" s="273"/>
      <c r="BB19" s="273"/>
      <c r="BC19" s="273"/>
      <c r="BD19" s="273"/>
      <c r="BE19" s="273"/>
      <c r="BF19" s="273"/>
      <c r="BG19" s="273"/>
      <c r="BH19" s="273"/>
      <c r="BI19" s="273"/>
      <c r="BJ19" s="273"/>
      <c r="BK19" s="273"/>
      <c r="BL19" s="273"/>
      <c r="BM19" s="273"/>
      <c r="BN19" s="273"/>
      <c r="BO19" s="273"/>
      <c r="BP19" s="273"/>
      <c r="BQ19" s="273"/>
      <c r="BR19" s="273"/>
      <c r="BS19" s="285"/>
      <c r="BT19" s="285"/>
      <c r="BU19" s="285"/>
      <c r="BV19" s="285"/>
      <c r="BW19" s="285"/>
      <c r="BX19" s="285"/>
      <c r="BY19" s="285"/>
      <c r="BZ19" s="285"/>
      <c r="CA19" s="285"/>
      <c r="CB19" s="285"/>
      <c r="CC19" s="273"/>
      <c r="CD19" s="273"/>
      <c r="CE19" s="273"/>
      <c r="CF19" s="273"/>
      <c r="CG19" s="273"/>
      <c r="CH19" s="273"/>
      <c r="CI19" s="273"/>
      <c r="CJ19" s="273"/>
      <c r="CK19" s="273"/>
      <c r="CL19" s="273"/>
      <c r="CM19" s="273"/>
      <c r="CN19" s="273"/>
      <c r="CO19" s="273"/>
      <c r="CP19" s="273"/>
      <c r="CQ19" s="273"/>
      <c r="CR19" s="273"/>
      <c r="CS19" s="273"/>
      <c r="CT19" s="273"/>
      <c r="CU19" s="273"/>
      <c r="CV19" s="273"/>
      <c r="CW19" s="273"/>
      <c r="CX19" s="273"/>
      <c r="CY19" s="273"/>
      <c r="CZ19" s="273"/>
      <c r="DA19" s="273"/>
      <c r="DB19" s="273"/>
      <c r="DC19" s="273"/>
      <c r="DD19" s="273"/>
      <c r="DE19" s="273"/>
      <c r="DF19" s="273"/>
      <c r="DG19" s="273"/>
      <c r="DH19" s="273"/>
      <c r="DI19" s="273"/>
      <c r="DJ19" s="273"/>
      <c r="DK19" s="273"/>
      <c r="DL19" s="273"/>
      <c r="DM19" s="273"/>
      <c r="DN19" s="273"/>
      <c r="DO19" s="273"/>
      <c r="DP19" s="273"/>
      <c r="DQ19" s="273"/>
      <c r="DR19" s="273"/>
      <c r="DS19" s="273"/>
      <c r="DT19" s="273"/>
      <c r="DU19" s="273"/>
      <c r="DV19" s="273"/>
      <c r="DW19" s="273"/>
      <c r="DX19" s="273"/>
      <c r="DY19" s="273"/>
      <c r="DZ19" s="273"/>
      <c r="EA19" s="273"/>
      <c r="EB19" s="273"/>
      <c r="EC19" s="273"/>
      <c r="ED19" s="273"/>
      <c r="EE19" s="273"/>
      <c r="EF19" s="273"/>
      <c r="EG19" s="273"/>
      <c r="EH19" s="273"/>
      <c r="EI19" s="273"/>
      <c r="EJ19" s="273"/>
      <c r="EK19" s="273"/>
      <c r="EL19" s="273"/>
    </row>
    <row r="20" spans="1:142" ht="7.9" customHeight="1">
      <c r="A20" s="130"/>
      <c r="B20" s="131"/>
      <c r="C20" s="132"/>
      <c r="D20" s="285"/>
      <c r="E20" s="285"/>
      <c r="F20" s="285"/>
      <c r="G20" s="285"/>
      <c r="H20" s="285"/>
      <c r="I20" s="285"/>
      <c r="J20" s="285"/>
      <c r="K20" s="285"/>
      <c r="L20" s="285"/>
      <c r="M20" s="285"/>
      <c r="N20" s="285"/>
      <c r="O20" s="285"/>
      <c r="P20" s="285"/>
      <c r="Q20" s="285"/>
      <c r="R20" s="285"/>
      <c r="S20" s="285"/>
      <c r="T20" s="285"/>
      <c r="U20" s="285"/>
      <c r="V20" s="285"/>
      <c r="W20" s="285"/>
      <c r="X20" s="285"/>
      <c r="Y20" s="285"/>
      <c r="Z20" s="285"/>
      <c r="AA20" s="285"/>
      <c r="AB20" s="285"/>
      <c r="AC20" s="285"/>
      <c r="AD20" s="285"/>
      <c r="AE20" s="285"/>
      <c r="AF20" s="285"/>
      <c r="AG20" s="285"/>
      <c r="AH20" s="285"/>
      <c r="AI20" s="285"/>
      <c r="AJ20" s="285"/>
      <c r="AK20" s="285"/>
      <c r="AL20" s="285"/>
      <c r="AM20" s="285"/>
      <c r="AN20" s="273"/>
      <c r="AO20" s="273"/>
      <c r="AP20" s="273"/>
      <c r="AQ20" s="273"/>
      <c r="AR20" s="273"/>
      <c r="AS20" s="273"/>
      <c r="AT20" s="273"/>
      <c r="AU20" s="273"/>
      <c r="AV20" s="273"/>
      <c r="AW20" s="273"/>
      <c r="AX20" s="273"/>
      <c r="AY20" s="273"/>
      <c r="AZ20" s="273"/>
      <c r="BA20" s="273"/>
      <c r="BB20" s="273"/>
      <c r="BC20" s="273"/>
      <c r="BD20" s="273"/>
      <c r="BE20" s="273"/>
      <c r="BF20" s="273"/>
      <c r="BG20" s="273"/>
      <c r="BH20" s="273"/>
      <c r="BI20" s="273"/>
      <c r="BJ20" s="273"/>
      <c r="BK20" s="273"/>
      <c r="BL20" s="273"/>
      <c r="BM20" s="273"/>
      <c r="BN20" s="273"/>
      <c r="BO20" s="273"/>
      <c r="BP20" s="273"/>
      <c r="BQ20" s="273"/>
      <c r="BR20" s="273"/>
      <c r="BS20" s="285"/>
      <c r="BT20" s="285"/>
      <c r="BU20" s="285"/>
      <c r="BV20" s="285"/>
      <c r="BW20" s="285"/>
      <c r="BX20" s="285"/>
      <c r="BY20" s="285"/>
      <c r="BZ20" s="285"/>
      <c r="CA20" s="285"/>
      <c r="CB20" s="285"/>
      <c r="CC20" s="273"/>
      <c r="CD20" s="273"/>
      <c r="CE20" s="273"/>
      <c r="CF20" s="273"/>
      <c r="CG20" s="273"/>
      <c r="CH20" s="273"/>
      <c r="CI20" s="273"/>
      <c r="CJ20" s="273"/>
      <c r="CK20" s="273"/>
      <c r="CL20" s="273"/>
      <c r="CM20" s="273"/>
      <c r="CN20" s="273"/>
      <c r="CO20" s="273"/>
      <c r="CP20" s="273"/>
      <c r="CQ20" s="273"/>
      <c r="CR20" s="273"/>
      <c r="CS20" s="273"/>
      <c r="CT20" s="273"/>
      <c r="CU20" s="273"/>
      <c r="CV20" s="273"/>
      <c r="CW20" s="273"/>
      <c r="CX20" s="273"/>
      <c r="CY20" s="273"/>
      <c r="CZ20" s="273"/>
      <c r="DA20" s="273"/>
      <c r="DB20" s="273"/>
      <c r="DC20" s="273"/>
      <c r="DD20" s="273"/>
      <c r="DE20" s="273"/>
      <c r="DF20" s="273"/>
      <c r="DG20" s="273"/>
      <c r="DH20" s="273"/>
      <c r="DI20" s="273"/>
      <c r="DJ20" s="273"/>
      <c r="DK20" s="273"/>
      <c r="DL20" s="273"/>
      <c r="DM20" s="273"/>
      <c r="DN20" s="273"/>
      <c r="DO20" s="273"/>
      <c r="DP20" s="273"/>
      <c r="DQ20" s="273"/>
      <c r="DR20" s="273"/>
      <c r="DS20" s="273"/>
      <c r="DT20" s="273"/>
      <c r="DU20" s="273"/>
      <c r="DV20" s="273"/>
      <c r="DW20" s="273"/>
      <c r="DX20" s="273"/>
      <c r="DY20" s="273"/>
      <c r="DZ20" s="273"/>
      <c r="EA20" s="273"/>
      <c r="EB20" s="273"/>
      <c r="EC20" s="273"/>
      <c r="ED20" s="273"/>
      <c r="EE20" s="273"/>
      <c r="EF20" s="273"/>
      <c r="EG20" s="273"/>
      <c r="EH20" s="273"/>
      <c r="EI20" s="273"/>
      <c r="EJ20" s="273"/>
      <c r="EK20" s="273"/>
      <c r="EL20" s="273"/>
    </row>
    <row r="21" spans="1:142" ht="7.9" customHeight="1">
      <c r="A21" s="130"/>
      <c r="B21" s="131"/>
      <c r="C21" s="132"/>
      <c r="D21" s="285"/>
      <c r="E21" s="285"/>
      <c r="F21" s="419">
        <v>0</v>
      </c>
      <c r="G21" s="419"/>
      <c r="H21" s="419"/>
      <c r="I21" s="285"/>
      <c r="J21" s="285"/>
      <c r="K21" s="285"/>
      <c r="L21" s="285"/>
      <c r="M21" s="285"/>
      <c r="N21" s="285"/>
      <c r="O21" s="285"/>
      <c r="P21" s="285"/>
      <c r="Q21" s="285"/>
      <c r="R21" s="285"/>
      <c r="S21" s="285"/>
      <c r="T21" s="285"/>
      <c r="U21" s="285"/>
      <c r="V21" s="285"/>
      <c r="W21" s="285"/>
      <c r="X21" s="419">
        <v>0</v>
      </c>
      <c r="Y21" s="419"/>
      <c r="Z21" s="419"/>
      <c r="AA21" s="285"/>
      <c r="AB21" s="285"/>
      <c r="AC21" s="285"/>
      <c r="AD21" s="285"/>
      <c r="AE21" s="285"/>
      <c r="AF21" s="285"/>
      <c r="AG21" s="285"/>
      <c r="AH21" s="285"/>
      <c r="AI21" s="285"/>
      <c r="AJ21" s="285"/>
      <c r="AK21" s="285"/>
      <c r="AL21" s="285"/>
      <c r="AM21" s="285"/>
      <c r="AN21" s="273"/>
      <c r="AO21" s="288">
        <v>0.24</v>
      </c>
      <c r="AP21" s="419">
        <v>0</v>
      </c>
      <c r="AQ21" s="419"/>
      <c r="AR21" s="419"/>
      <c r="AS21" s="273"/>
      <c r="AT21" s="273"/>
      <c r="AU21" s="273"/>
      <c r="AV21" s="273"/>
      <c r="AW21" s="273"/>
      <c r="AX21" s="273"/>
      <c r="AY21" s="273"/>
      <c r="AZ21" s="273"/>
      <c r="BA21" s="273"/>
      <c r="BB21" s="273"/>
      <c r="BC21" s="273"/>
      <c r="BD21" s="273"/>
      <c r="BE21" s="273"/>
      <c r="BF21" s="273"/>
      <c r="BG21" s="288"/>
      <c r="BH21" s="419">
        <v>0</v>
      </c>
      <c r="BI21" s="419"/>
      <c r="BJ21" s="419"/>
      <c r="BK21" s="273"/>
      <c r="BL21" s="273"/>
      <c r="BM21" s="273"/>
      <c r="BN21" s="273"/>
      <c r="BO21" s="273"/>
      <c r="BP21" s="273"/>
      <c r="BQ21" s="273"/>
      <c r="BR21" s="273"/>
      <c r="BS21" s="285"/>
      <c r="BT21" s="285"/>
      <c r="BU21" s="285"/>
      <c r="BV21" s="285"/>
      <c r="BW21" s="285"/>
      <c r="BX21" s="285"/>
      <c r="BY21" s="285"/>
      <c r="BZ21" s="285"/>
      <c r="CA21" s="285"/>
      <c r="CB21" s="285"/>
      <c r="CC21" s="273"/>
      <c r="CD21" s="273"/>
      <c r="CE21" s="273"/>
      <c r="CF21" s="273"/>
      <c r="CG21" s="273"/>
      <c r="CH21" s="273"/>
      <c r="CI21" s="273"/>
      <c r="CJ21" s="273"/>
      <c r="CK21" s="273"/>
      <c r="CL21" s="273"/>
      <c r="CM21" s="273"/>
      <c r="CN21" s="273"/>
      <c r="CO21" s="273"/>
      <c r="CP21" s="273"/>
      <c r="CQ21" s="273"/>
      <c r="CR21" s="273"/>
      <c r="CS21" s="273"/>
      <c r="CT21" s="273"/>
      <c r="CU21" s="273"/>
      <c r="CV21" s="273"/>
      <c r="CW21" s="273"/>
      <c r="CX21" s="273"/>
      <c r="CY21" s="273"/>
      <c r="CZ21" s="273"/>
      <c r="DA21" s="273"/>
      <c r="DB21" s="273"/>
      <c r="DC21" s="273"/>
      <c r="DD21" s="273"/>
      <c r="DE21" s="273"/>
      <c r="DF21" s="273"/>
      <c r="DG21" s="273"/>
      <c r="DH21" s="273"/>
      <c r="DI21" s="273"/>
      <c r="DJ21" s="273"/>
      <c r="DK21" s="273"/>
      <c r="DL21" s="273"/>
      <c r="DM21" s="273"/>
      <c r="DN21" s="273"/>
      <c r="DO21" s="273"/>
      <c r="DP21" s="273"/>
      <c r="DQ21" s="273"/>
      <c r="DR21" s="273"/>
      <c r="DS21" s="273"/>
      <c r="DT21" s="273"/>
      <c r="DU21" s="273"/>
      <c r="DV21" s="273"/>
      <c r="DW21" s="273"/>
      <c r="DX21" s="273"/>
      <c r="DY21" s="273"/>
      <c r="DZ21" s="273"/>
      <c r="EA21" s="273"/>
      <c r="EB21" s="273"/>
      <c r="EC21" s="273"/>
      <c r="ED21" s="273"/>
      <c r="EE21" s="273"/>
      <c r="EF21" s="273"/>
      <c r="EG21" s="273"/>
      <c r="EH21" s="273"/>
      <c r="EI21" s="273"/>
      <c r="EJ21" s="273"/>
      <c r="EK21" s="273"/>
      <c r="EL21" s="273"/>
    </row>
    <row r="22" spans="1:142" ht="7.9" customHeight="1">
      <c r="A22" s="130"/>
      <c r="B22" s="131"/>
      <c r="C22" s="132"/>
      <c r="D22" s="285"/>
      <c r="E22" s="285"/>
      <c r="F22" s="419"/>
      <c r="G22" s="419"/>
      <c r="H22" s="419"/>
      <c r="I22" s="285"/>
      <c r="J22" s="285"/>
      <c r="K22" s="285"/>
      <c r="L22" s="285"/>
      <c r="M22" s="285"/>
      <c r="N22" s="285"/>
      <c r="O22" s="285"/>
      <c r="P22" s="285"/>
      <c r="Q22" s="285"/>
      <c r="R22" s="285"/>
      <c r="S22" s="285"/>
      <c r="T22" s="285"/>
      <c r="U22" s="285"/>
      <c r="V22" s="285"/>
      <c r="W22" s="285"/>
      <c r="X22" s="419"/>
      <c r="Y22" s="419"/>
      <c r="Z22" s="419"/>
      <c r="AA22" s="285"/>
      <c r="AB22" s="285"/>
      <c r="AC22" s="285"/>
      <c r="AD22" s="285"/>
      <c r="AE22" s="285"/>
      <c r="AF22" s="285"/>
      <c r="AG22" s="285"/>
      <c r="AH22" s="285"/>
      <c r="AI22" s="285"/>
      <c r="AJ22" s="285"/>
      <c r="AK22" s="285"/>
      <c r="AL22" s="285"/>
      <c r="AM22" s="285"/>
      <c r="AN22" s="273"/>
      <c r="AO22" s="288"/>
      <c r="AP22" s="419"/>
      <c r="AQ22" s="419"/>
      <c r="AR22" s="419"/>
      <c r="AS22" s="273"/>
      <c r="AT22" s="273"/>
      <c r="AU22" s="273"/>
      <c r="AV22" s="273"/>
      <c r="AW22" s="273"/>
      <c r="AX22" s="273"/>
      <c r="AY22" s="273"/>
      <c r="AZ22" s="273"/>
      <c r="BA22" s="273"/>
      <c r="BB22" s="273"/>
      <c r="BC22" s="273"/>
      <c r="BD22" s="273"/>
      <c r="BE22" s="273"/>
      <c r="BF22" s="273"/>
      <c r="BG22" s="288"/>
      <c r="BH22" s="419"/>
      <c r="BI22" s="419"/>
      <c r="BJ22" s="419"/>
      <c r="BK22" s="273"/>
      <c r="BL22" s="273"/>
      <c r="BM22" s="273"/>
      <c r="BN22" s="273"/>
      <c r="BO22" s="273"/>
      <c r="BP22" s="273"/>
      <c r="BQ22" s="273"/>
      <c r="BR22" s="273"/>
      <c r="BS22" s="285"/>
      <c r="BT22" s="285"/>
      <c r="BU22" s="285"/>
      <c r="BV22" s="285"/>
      <c r="BW22" s="285"/>
      <c r="BX22" s="285"/>
      <c r="BY22" s="285"/>
      <c r="BZ22" s="285"/>
      <c r="CA22" s="285"/>
      <c r="CB22" s="285"/>
      <c r="CC22" s="273"/>
      <c r="CD22" s="273"/>
      <c r="CE22" s="273"/>
      <c r="CF22" s="273"/>
      <c r="CG22" s="273"/>
      <c r="CH22" s="273"/>
      <c r="CI22" s="273"/>
      <c r="CJ22" s="273"/>
      <c r="CK22" s="273"/>
      <c r="CL22" s="273"/>
      <c r="CM22" s="273"/>
      <c r="CN22" s="273"/>
      <c r="CO22" s="273"/>
      <c r="CP22" s="273"/>
      <c r="CQ22" s="273"/>
      <c r="CR22" s="273"/>
      <c r="CS22" s="273"/>
      <c r="CT22" s="273"/>
      <c r="CU22" s="273"/>
      <c r="CV22" s="273"/>
      <c r="CW22" s="273"/>
      <c r="CX22" s="273"/>
      <c r="CY22" s="273"/>
      <c r="CZ22" s="273"/>
      <c r="DA22" s="273"/>
      <c r="DB22" s="273"/>
      <c r="DC22" s="273"/>
      <c r="DD22" s="273"/>
      <c r="DE22" s="273"/>
      <c r="DF22" s="273"/>
      <c r="DG22" s="273"/>
      <c r="DH22" s="273"/>
      <c r="DI22" s="273"/>
      <c r="DJ22" s="273"/>
      <c r="DK22" s="273"/>
      <c r="DL22" s="273"/>
      <c r="DM22" s="273"/>
      <c r="DN22" s="273"/>
      <c r="DO22" s="273"/>
      <c r="DP22" s="273"/>
      <c r="DQ22" s="273"/>
      <c r="DR22" s="273"/>
      <c r="DS22" s="273"/>
      <c r="DT22" s="273"/>
      <c r="DU22" s="273"/>
      <c r="DV22" s="273"/>
      <c r="DW22" s="273"/>
      <c r="DX22" s="273"/>
      <c r="DY22" s="273"/>
      <c r="DZ22" s="273"/>
      <c r="EA22" s="273"/>
      <c r="EB22" s="273"/>
      <c r="EC22" s="273"/>
      <c r="ED22" s="273"/>
      <c r="EE22" s="273"/>
      <c r="EF22" s="273"/>
      <c r="EG22" s="273"/>
      <c r="EH22" s="273"/>
      <c r="EI22" s="273"/>
      <c r="EJ22" s="273"/>
      <c r="EK22" s="273"/>
      <c r="EL22" s="273"/>
    </row>
    <row r="23" spans="1:142" ht="7.9" customHeight="1">
      <c r="A23" s="130"/>
      <c r="B23" s="131"/>
      <c r="C23" s="132"/>
      <c r="D23" s="285"/>
      <c r="E23" s="285"/>
      <c r="F23" s="419"/>
      <c r="G23" s="419"/>
      <c r="H23" s="419"/>
      <c r="I23" s="285"/>
      <c r="J23" s="285"/>
      <c r="K23" s="285"/>
      <c r="L23" s="285"/>
      <c r="M23" s="285"/>
      <c r="N23" s="285"/>
      <c r="O23" s="285"/>
      <c r="P23" s="285"/>
      <c r="Q23" s="285"/>
      <c r="R23" s="285"/>
      <c r="S23" s="285"/>
      <c r="T23" s="285"/>
      <c r="U23" s="285"/>
      <c r="V23" s="285"/>
      <c r="W23" s="285"/>
      <c r="X23" s="419"/>
      <c r="Y23" s="419"/>
      <c r="Z23" s="419"/>
      <c r="AA23" s="285"/>
      <c r="AB23" s="285"/>
      <c r="AC23" s="285"/>
      <c r="AD23" s="285"/>
      <c r="AE23" s="285"/>
      <c r="AF23" s="285"/>
      <c r="AG23" s="285"/>
      <c r="AH23" s="285"/>
      <c r="AI23" s="285"/>
      <c r="AJ23" s="285"/>
      <c r="AK23" s="285"/>
      <c r="AL23" s="285"/>
      <c r="AM23" s="285"/>
      <c r="AN23" s="273"/>
      <c r="AO23" s="288"/>
      <c r="AP23" s="419"/>
      <c r="AQ23" s="419"/>
      <c r="AR23" s="419"/>
      <c r="AS23" s="273"/>
      <c r="AT23" s="273"/>
      <c r="AU23" s="273"/>
      <c r="AV23" s="273"/>
      <c r="AW23" s="273"/>
      <c r="AX23" s="273"/>
      <c r="AY23" s="273"/>
      <c r="AZ23" s="273"/>
      <c r="BA23" s="273"/>
      <c r="BB23" s="273"/>
      <c r="BC23" s="273"/>
      <c r="BD23" s="273"/>
      <c r="BE23" s="273"/>
      <c r="BF23" s="273"/>
      <c r="BG23" s="288"/>
      <c r="BH23" s="419"/>
      <c r="BI23" s="419"/>
      <c r="BJ23" s="419"/>
      <c r="BK23" s="273"/>
      <c r="BL23" s="273"/>
      <c r="BM23" s="273"/>
      <c r="BN23" s="273"/>
      <c r="BO23" s="273"/>
      <c r="BP23" s="273"/>
      <c r="BQ23" s="273"/>
      <c r="BR23" s="273"/>
      <c r="BS23" s="285"/>
      <c r="BT23" s="285"/>
      <c r="BU23" s="285"/>
      <c r="BV23" s="285"/>
      <c r="BW23" s="285"/>
      <c r="BX23" s="285"/>
      <c r="BY23" s="285"/>
      <c r="BZ23" s="285"/>
      <c r="CA23" s="285"/>
      <c r="CB23" s="285"/>
      <c r="CC23" s="273"/>
      <c r="CD23" s="273"/>
      <c r="CE23" s="273"/>
      <c r="CF23" s="273"/>
      <c r="CG23" s="273"/>
      <c r="CH23" s="273"/>
      <c r="CI23" s="273"/>
      <c r="CJ23" s="273"/>
      <c r="CK23" s="273"/>
      <c r="CL23" s="273"/>
      <c r="CM23" s="273"/>
      <c r="CN23" s="273"/>
      <c r="CO23" s="273"/>
      <c r="CP23" s="273"/>
      <c r="CQ23" s="273"/>
      <c r="CR23" s="273"/>
      <c r="CS23" s="273"/>
      <c r="CT23" s="273"/>
      <c r="CU23" s="273"/>
      <c r="CV23" s="273"/>
      <c r="CW23" s="273"/>
      <c r="CX23" s="273"/>
      <c r="CY23" s="273"/>
      <c r="CZ23" s="273"/>
      <c r="DA23" s="273"/>
      <c r="DB23" s="273"/>
      <c r="DC23" s="273"/>
      <c r="DD23" s="273"/>
      <c r="DE23" s="273"/>
      <c r="DF23" s="273"/>
      <c r="DG23" s="273"/>
      <c r="DH23" s="273"/>
      <c r="DI23" s="273"/>
      <c r="DJ23" s="273"/>
      <c r="DK23" s="273"/>
      <c r="DL23" s="273"/>
      <c r="DM23" s="273"/>
      <c r="DN23" s="273"/>
      <c r="DO23" s="273"/>
      <c r="DP23" s="273"/>
      <c r="DQ23" s="273"/>
      <c r="DR23" s="273"/>
      <c r="DS23" s="273"/>
      <c r="DT23" s="273"/>
      <c r="DU23" s="273"/>
      <c r="DV23" s="273"/>
      <c r="DW23" s="273"/>
      <c r="DX23" s="273"/>
      <c r="DY23" s="273"/>
      <c r="DZ23" s="273"/>
      <c r="EA23" s="273"/>
      <c r="EB23" s="273"/>
      <c r="EC23" s="273"/>
      <c r="ED23" s="273"/>
      <c r="EE23" s="273"/>
      <c r="EF23" s="273"/>
      <c r="EG23" s="273"/>
      <c r="EH23" s="273"/>
      <c r="EI23" s="273"/>
      <c r="EJ23" s="273"/>
      <c r="EK23" s="273"/>
      <c r="EL23" s="273"/>
    </row>
    <row r="24" spans="1:142" ht="7.9" customHeight="1">
      <c r="A24" s="130"/>
      <c r="B24" s="131"/>
      <c r="C24" s="132"/>
      <c r="D24" s="285"/>
      <c r="E24" s="285"/>
      <c r="F24" s="419"/>
      <c r="G24" s="419"/>
      <c r="H24" s="419"/>
      <c r="I24" s="285"/>
      <c r="J24" s="285"/>
      <c r="K24" s="285"/>
      <c r="L24" s="285"/>
      <c r="M24" s="285"/>
      <c r="N24" s="285"/>
      <c r="O24" s="285"/>
      <c r="P24" s="285"/>
      <c r="Q24" s="285"/>
      <c r="R24" s="285"/>
      <c r="S24" s="285"/>
      <c r="T24" s="285"/>
      <c r="U24" s="285"/>
      <c r="V24" s="285"/>
      <c r="W24" s="285"/>
      <c r="X24" s="419"/>
      <c r="Y24" s="419"/>
      <c r="Z24" s="419"/>
      <c r="AA24" s="285"/>
      <c r="AB24" s="285"/>
      <c r="AC24" s="285"/>
      <c r="AD24" s="285"/>
      <c r="AE24" s="285"/>
      <c r="AF24" s="285"/>
      <c r="AG24" s="285"/>
      <c r="AH24" s="285"/>
      <c r="AI24" s="285"/>
      <c r="AJ24" s="285"/>
      <c r="AK24" s="285"/>
      <c r="AL24" s="285"/>
      <c r="AM24" s="285"/>
      <c r="AN24" s="273"/>
      <c r="AO24" s="288"/>
      <c r="AP24" s="419"/>
      <c r="AQ24" s="419"/>
      <c r="AR24" s="419"/>
      <c r="AS24" s="273"/>
      <c r="AT24" s="273"/>
      <c r="AU24" s="273"/>
      <c r="AV24" s="273"/>
      <c r="AW24" s="273"/>
      <c r="AX24" s="273"/>
      <c r="AY24" s="273"/>
      <c r="AZ24" s="273"/>
      <c r="BA24" s="273"/>
      <c r="BB24" s="273"/>
      <c r="BC24" s="273"/>
      <c r="BD24" s="273"/>
      <c r="BE24" s="273"/>
      <c r="BF24" s="273"/>
      <c r="BG24" s="288"/>
      <c r="BH24" s="419"/>
      <c r="BI24" s="419"/>
      <c r="BJ24" s="419"/>
      <c r="BK24" s="273"/>
      <c r="BL24" s="273"/>
      <c r="BM24" s="273"/>
      <c r="BN24" s="273"/>
      <c r="BO24" s="273"/>
      <c r="BP24" s="273"/>
      <c r="BQ24" s="273"/>
      <c r="BR24" s="273"/>
      <c r="BS24" s="285"/>
      <c r="BT24" s="285"/>
      <c r="BU24" s="285"/>
      <c r="BV24" s="285"/>
      <c r="BW24" s="285"/>
      <c r="BX24" s="285"/>
      <c r="BY24" s="285"/>
      <c r="BZ24" s="285"/>
      <c r="CA24" s="285"/>
      <c r="CB24" s="285"/>
      <c r="CC24" s="273"/>
      <c r="CD24" s="273"/>
      <c r="CE24" s="273"/>
      <c r="CF24" s="273"/>
      <c r="CG24" s="273"/>
      <c r="CH24" s="273"/>
      <c r="CI24" s="273"/>
      <c r="CJ24" s="273"/>
      <c r="CK24" s="273"/>
      <c r="CL24" s="273"/>
      <c r="CM24" s="273"/>
      <c r="CN24" s="273"/>
      <c r="CO24" s="273"/>
      <c r="CP24" s="273"/>
      <c r="CQ24" s="273"/>
      <c r="CR24" s="273"/>
      <c r="CS24" s="273"/>
      <c r="CT24" s="273"/>
      <c r="CU24" s="273"/>
      <c r="CV24" s="273"/>
      <c r="CW24" s="273"/>
      <c r="CX24" s="273"/>
      <c r="CY24" s="273"/>
      <c r="CZ24" s="273"/>
      <c r="DA24" s="273"/>
      <c r="DB24" s="273"/>
      <c r="DC24" s="273"/>
      <c r="DD24" s="273"/>
      <c r="DE24" s="273"/>
      <c r="DF24" s="273"/>
      <c r="DG24" s="273"/>
      <c r="DH24" s="273"/>
      <c r="DI24" s="273"/>
      <c r="DJ24" s="273"/>
      <c r="DK24" s="273"/>
      <c r="DL24" s="273"/>
      <c r="DM24" s="273"/>
      <c r="DN24" s="273"/>
      <c r="DO24" s="273"/>
      <c r="DP24" s="273"/>
      <c r="DQ24" s="273"/>
      <c r="DR24" s="273"/>
      <c r="DS24" s="273"/>
      <c r="DT24" s="273"/>
      <c r="DU24" s="273"/>
      <c r="DV24" s="273"/>
      <c r="DW24" s="273"/>
      <c r="DX24" s="273"/>
      <c r="DY24" s="273"/>
      <c r="DZ24" s="273"/>
      <c r="EA24" s="273"/>
      <c r="EB24" s="273"/>
      <c r="EC24" s="273"/>
      <c r="ED24" s="273"/>
      <c r="EE24" s="273"/>
      <c r="EF24" s="273"/>
      <c r="EG24" s="273"/>
      <c r="EH24" s="273"/>
      <c r="EI24" s="273"/>
      <c r="EJ24" s="273"/>
      <c r="EK24" s="273"/>
      <c r="EL24" s="273"/>
    </row>
    <row r="25" spans="1:142" ht="7.9" customHeight="1">
      <c r="A25" s="130"/>
      <c r="B25" s="131"/>
      <c r="C25" s="132"/>
      <c r="D25" s="285"/>
      <c r="E25" s="285"/>
      <c r="F25" s="285"/>
      <c r="G25" s="285"/>
      <c r="H25" s="285"/>
      <c r="I25" s="285"/>
      <c r="J25" s="285"/>
      <c r="K25" s="285"/>
      <c r="L25" s="285"/>
      <c r="M25" s="285"/>
      <c r="N25" s="285"/>
      <c r="O25" s="285"/>
      <c r="P25" s="285"/>
      <c r="Q25" s="285"/>
      <c r="R25" s="285"/>
      <c r="S25" s="285"/>
      <c r="T25" s="285"/>
      <c r="U25" s="285"/>
      <c r="V25" s="285"/>
      <c r="W25" s="285"/>
      <c r="X25" s="285"/>
      <c r="Y25" s="285"/>
      <c r="Z25" s="285"/>
      <c r="AA25" s="285"/>
      <c r="AB25" s="285"/>
      <c r="AC25" s="285"/>
      <c r="AD25" s="285"/>
      <c r="AE25" s="285"/>
      <c r="AF25" s="285"/>
      <c r="AG25" s="285"/>
      <c r="AH25" s="285"/>
      <c r="AI25" s="285"/>
      <c r="AJ25" s="285"/>
      <c r="AK25" s="285"/>
      <c r="AL25" s="285"/>
      <c r="AM25" s="285"/>
      <c r="AN25" s="273"/>
      <c r="AO25" s="273"/>
      <c r="AP25" s="273"/>
      <c r="AQ25" s="273"/>
      <c r="AR25" s="273"/>
      <c r="AS25" s="273"/>
      <c r="AT25" s="273"/>
      <c r="AU25" s="273"/>
      <c r="AV25" s="273"/>
      <c r="AW25" s="273"/>
      <c r="AX25" s="273"/>
      <c r="AY25" s="273"/>
      <c r="AZ25" s="273"/>
      <c r="BA25" s="273"/>
      <c r="BB25" s="273"/>
      <c r="BC25" s="273"/>
      <c r="BD25" s="273"/>
      <c r="BE25" s="273"/>
      <c r="BF25" s="273"/>
      <c r="BG25" s="273"/>
      <c r="BH25" s="273"/>
      <c r="BI25" s="273"/>
      <c r="BJ25" s="273"/>
      <c r="BK25" s="273"/>
      <c r="BL25" s="273"/>
      <c r="BM25" s="273"/>
      <c r="BN25" s="273"/>
      <c r="BO25" s="273"/>
      <c r="BP25" s="273"/>
      <c r="BQ25" s="273"/>
      <c r="BR25" s="273"/>
      <c r="BS25" s="285"/>
      <c r="BT25" s="285"/>
      <c r="BU25" s="285"/>
      <c r="BV25" s="285"/>
      <c r="BW25" s="285"/>
      <c r="BX25" s="285"/>
      <c r="BY25" s="285"/>
      <c r="BZ25" s="285"/>
      <c r="CA25" s="285"/>
      <c r="CB25" s="285"/>
      <c r="CC25" s="273"/>
      <c r="CD25" s="273"/>
      <c r="CE25" s="273"/>
      <c r="CF25" s="273"/>
      <c r="CG25" s="273"/>
      <c r="CH25" s="273"/>
      <c r="CI25" s="273"/>
      <c r="CJ25" s="273"/>
      <c r="CK25" s="273"/>
      <c r="CL25" s="273"/>
      <c r="CM25" s="273"/>
      <c r="CN25" s="273"/>
      <c r="CO25" s="273"/>
      <c r="CP25" s="273"/>
      <c r="CQ25" s="273"/>
      <c r="CR25" s="273"/>
      <c r="CS25" s="273"/>
      <c r="CT25" s="273"/>
      <c r="CU25" s="273"/>
      <c r="CV25" s="273"/>
      <c r="CW25" s="273"/>
      <c r="CX25" s="273"/>
      <c r="CY25" s="273"/>
      <c r="CZ25" s="273"/>
      <c r="DA25" s="273"/>
      <c r="DB25" s="273"/>
      <c r="DC25" s="273"/>
      <c r="DD25" s="273"/>
      <c r="DE25" s="273"/>
      <c r="DF25" s="273"/>
      <c r="DG25" s="273"/>
      <c r="DH25" s="273"/>
      <c r="DI25" s="273"/>
      <c r="DJ25" s="273"/>
      <c r="DK25" s="273"/>
      <c r="DL25" s="273"/>
      <c r="DM25" s="273"/>
      <c r="DN25" s="273"/>
      <c r="DO25" s="273"/>
      <c r="DP25" s="273"/>
      <c r="DQ25" s="273"/>
      <c r="DR25" s="273"/>
      <c r="DS25" s="273"/>
      <c r="DT25" s="273"/>
      <c r="DU25" s="273"/>
      <c r="DV25" s="273"/>
      <c r="DW25" s="273"/>
      <c r="DX25" s="273"/>
      <c r="DY25" s="273"/>
      <c r="DZ25" s="273"/>
      <c r="EA25" s="273"/>
      <c r="EB25" s="273"/>
      <c r="EC25" s="273"/>
      <c r="ED25" s="273"/>
      <c r="EE25" s="273"/>
      <c r="EF25" s="273"/>
      <c r="EG25" s="273"/>
      <c r="EH25" s="273"/>
      <c r="EI25" s="273"/>
      <c r="EJ25" s="273"/>
      <c r="EK25" s="273"/>
      <c r="EL25" s="273"/>
    </row>
    <row r="26" spans="1:142" ht="7.9" customHeight="1">
      <c r="A26" s="130"/>
      <c r="B26" s="131"/>
      <c r="C26" s="132"/>
      <c r="D26" s="273"/>
      <c r="E26" s="273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273"/>
      <c r="AC26" s="273"/>
      <c r="AD26" s="273"/>
      <c r="AE26" s="273"/>
      <c r="AF26" s="273"/>
      <c r="AG26" s="273"/>
      <c r="AH26" s="273"/>
      <c r="AI26" s="273"/>
      <c r="AJ26" s="273"/>
      <c r="AK26" s="273"/>
      <c r="AL26" s="273"/>
      <c r="AM26" s="273"/>
      <c r="AN26" s="273"/>
      <c r="AO26" s="273"/>
      <c r="AP26" s="273"/>
      <c r="AQ26" s="273"/>
      <c r="AR26" s="273"/>
      <c r="AS26" s="273"/>
      <c r="AT26" s="273"/>
      <c r="AU26" s="273"/>
      <c r="AV26" s="273"/>
      <c r="AW26" s="273"/>
      <c r="AX26" s="273"/>
      <c r="AY26" s="273"/>
      <c r="AZ26" s="273"/>
      <c r="BA26" s="273"/>
      <c r="BB26" s="273"/>
      <c r="BC26" s="273"/>
      <c r="BD26" s="273"/>
      <c r="BE26" s="273"/>
      <c r="BF26" s="273"/>
      <c r="BG26" s="273"/>
      <c r="BH26" s="273"/>
      <c r="BI26" s="273"/>
      <c r="BJ26" s="273"/>
      <c r="BK26" s="273"/>
      <c r="BL26" s="273"/>
      <c r="BM26" s="273"/>
      <c r="BN26" s="273"/>
      <c r="BO26" s="273"/>
      <c r="BP26" s="273"/>
      <c r="BQ26" s="273"/>
      <c r="BR26" s="273"/>
      <c r="BS26" s="285"/>
      <c r="BT26" s="285"/>
      <c r="BU26" s="285"/>
      <c r="BV26" s="285"/>
      <c r="BW26" s="285"/>
      <c r="BX26" s="285"/>
      <c r="BY26" s="285"/>
      <c r="BZ26" s="285"/>
      <c r="CA26" s="285"/>
      <c r="CB26" s="285"/>
      <c r="CC26" s="273"/>
      <c r="CD26" s="273"/>
      <c r="CE26" s="273"/>
      <c r="CF26" s="273"/>
      <c r="CG26" s="273"/>
      <c r="CH26" s="273"/>
      <c r="CI26" s="273"/>
      <c r="CJ26" s="273"/>
      <c r="CK26" s="273"/>
      <c r="CL26" s="273"/>
      <c r="CM26" s="273"/>
      <c r="CN26" s="273"/>
      <c r="CO26" s="273"/>
      <c r="CP26" s="273"/>
      <c r="CQ26" s="273"/>
      <c r="CR26" s="273"/>
      <c r="CS26" s="273"/>
      <c r="CT26" s="273"/>
      <c r="CU26" s="273"/>
      <c r="CV26" s="273"/>
      <c r="CW26" s="273"/>
      <c r="CX26" s="273"/>
      <c r="CY26" s="273"/>
      <c r="CZ26" s="273"/>
      <c r="DA26" s="273"/>
      <c r="DB26" s="273"/>
      <c r="DC26" s="273"/>
      <c r="DD26" s="273"/>
      <c r="DE26" s="273"/>
      <c r="DF26" s="273"/>
      <c r="DG26" s="273"/>
      <c r="DH26" s="273"/>
      <c r="DI26" s="273"/>
      <c r="DJ26" s="273"/>
      <c r="DK26" s="273"/>
      <c r="DL26" s="273"/>
      <c r="DM26" s="273"/>
      <c r="DN26" s="273"/>
      <c r="DO26" s="273"/>
      <c r="DP26" s="273"/>
      <c r="DQ26" s="273"/>
      <c r="DR26" s="273"/>
      <c r="DS26" s="273"/>
      <c r="DT26" s="273"/>
      <c r="DU26" s="273"/>
      <c r="DV26" s="273"/>
      <c r="DW26" s="273"/>
      <c r="DX26" s="273"/>
      <c r="DY26" s="273"/>
      <c r="DZ26" s="273"/>
      <c r="EA26" s="273"/>
      <c r="EB26" s="273"/>
      <c r="EC26" s="273"/>
      <c r="ED26" s="273"/>
      <c r="EE26" s="273"/>
      <c r="EF26" s="273"/>
      <c r="EG26" s="273"/>
      <c r="EH26" s="273"/>
      <c r="EI26" s="273"/>
      <c r="EJ26" s="273"/>
      <c r="EK26" s="273"/>
      <c r="EL26" s="273"/>
    </row>
    <row r="27" spans="1:142" ht="7.9" customHeight="1">
      <c r="A27" s="130"/>
      <c r="B27" s="131"/>
      <c r="C27" s="132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273"/>
      <c r="AC27" s="273"/>
      <c r="AD27" s="273"/>
      <c r="AE27" s="273"/>
      <c r="AF27" s="273"/>
      <c r="AG27" s="273"/>
      <c r="AH27" s="273"/>
      <c r="AI27" s="273"/>
      <c r="AJ27" s="273"/>
      <c r="AK27" s="273"/>
      <c r="AL27" s="273"/>
      <c r="AM27" s="273"/>
      <c r="AN27" s="273"/>
      <c r="AO27" s="273"/>
      <c r="AP27" s="273"/>
      <c r="AQ27" s="273"/>
      <c r="AR27" s="273"/>
      <c r="AS27" s="273"/>
      <c r="AT27" s="273"/>
      <c r="AU27" s="273"/>
      <c r="AV27" s="273"/>
      <c r="AW27" s="273"/>
      <c r="AX27" s="273"/>
      <c r="AY27" s="273"/>
      <c r="AZ27" s="273"/>
      <c r="BA27" s="273"/>
      <c r="BB27" s="273"/>
      <c r="BC27" s="273"/>
      <c r="BD27" s="273"/>
      <c r="BE27" s="273"/>
      <c r="BF27" s="273"/>
      <c r="BG27" s="273"/>
      <c r="BH27" s="273"/>
      <c r="BI27" s="273"/>
      <c r="BJ27" s="273"/>
      <c r="BK27" s="273"/>
      <c r="BL27" s="273"/>
      <c r="BM27" s="273"/>
      <c r="BN27" s="273"/>
      <c r="BO27" s="273"/>
      <c r="BP27" s="273"/>
      <c r="BQ27" s="273"/>
      <c r="BR27" s="273"/>
      <c r="BS27" s="273"/>
      <c r="BT27" s="273"/>
      <c r="BU27" s="273"/>
      <c r="BV27" s="273"/>
      <c r="BW27" s="273"/>
      <c r="BX27" s="273"/>
      <c r="BY27" s="273"/>
      <c r="BZ27" s="273"/>
      <c r="CA27" s="273"/>
      <c r="CB27" s="273"/>
      <c r="CC27" s="273"/>
      <c r="CD27" s="273"/>
      <c r="CE27" s="273"/>
      <c r="CF27" s="273"/>
      <c r="CG27" s="273"/>
      <c r="CH27" s="273"/>
      <c r="CI27" s="273"/>
      <c r="CJ27" s="273"/>
      <c r="CK27" s="273"/>
      <c r="CL27" s="273"/>
      <c r="CM27" s="273"/>
      <c r="CN27" s="273"/>
      <c r="CO27" s="273"/>
      <c r="CP27" s="273"/>
      <c r="CQ27" s="273"/>
      <c r="CR27" s="273"/>
      <c r="CS27" s="273"/>
      <c r="CT27" s="273"/>
      <c r="CU27" s="273"/>
      <c r="CV27" s="273"/>
      <c r="CW27" s="273"/>
      <c r="CX27" s="273"/>
      <c r="CY27" s="273"/>
      <c r="CZ27" s="273"/>
      <c r="DA27" s="273"/>
      <c r="DB27" s="273"/>
      <c r="DC27" s="273"/>
      <c r="DD27" s="273"/>
      <c r="DE27" s="273"/>
      <c r="DF27" s="273"/>
      <c r="DG27" s="273"/>
      <c r="DH27" s="273"/>
      <c r="DI27" s="273"/>
      <c r="DJ27" s="273"/>
      <c r="DK27" s="273"/>
      <c r="DL27" s="273"/>
      <c r="DM27" s="273"/>
      <c r="DN27" s="273"/>
      <c r="DO27" s="273"/>
      <c r="DP27" s="273"/>
      <c r="DQ27" s="273"/>
      <c r="DR27" s="273"/>
      <c r="DS27" s="273"/>
      <c r="DT27" s="273"/>
      <c r="DU27" s="273"/>
      <c r="DV27" s="273"/>
      <c r="DW27" s="273"/>
      <c r="DX27" s="273"/>
      <c r="DY27" s="273"/>
      <c r="DZ27" s="273"/>
      <c r="EA27" s="273"/>
      <c r="EB27" s="273"/>
      <c r="EC27" s="273"/>
      <c r="ED27" s="273"/>
      <c r="EE27" s="273"/>
      <c r="EF27" s="273"/>
      <c r="EG27" s="273"/>
      <c r="EH27" s="273"/>
      <c r="EI27" s="273"/>
      <c r="EJ27" s="273"/>
      <c r="EK27" s="273"/>
      <c r="EL27" s="273"/>
    </row>
    <row r="28" spans="1:142" ht="7.9" customHeight="1">
      <c r="A28" s="130"/>
      <c r="B28" s="131"/>
      <c r="C28" s="132"/>
      <c r="D28" s="426"/>
      <c r="E28" s="426"/>
      <c r="F28" s="426"/>
      <c r="G28" s="426"/>
      <c r="H28" s="273"/>
      <c r="I28" s="273"/>
      <c r="J28" s="273"/>
      <c r="K28" s="273"/>
      <c r="L28" s="273"/>
      <c r="M28" s="273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273"/>
      <c r="AC28" s="273"/>
      <c r="AD28" s="273"/>
      <c r="AE28" s="273"/>
      <c r="AF28" s="273"/>
      <c r="AG28" s="273"/>
      <c r="AH28" s="273"/>
      <c r="AI28" s="273"/>
      <c r="AJ28" s="273"/>
      <c r="AK28" s="273"/>
      <c r="AL28" s="273"/>
      <c r="AM28" s="273"/>
      <c r="AN28" s="273"/>
      <c r="AO28" s="273"/>
      <c r="AP28" s="273"/>
      <c r="AQ28" s="273"/>
      <c r="AR28" s="273"/>
      <c r="AS28" s="273"/>
      <c r="AT28" s="273"/>
      <c r="AU28" s="273"/>
      <c r="AV28" s="273"/>
      <c r="AW28" s="273"/>
      <c r="AX28" s="273"/>
      <c r="AY28" s="273"/>
      <c r="AZ28" s="273"/>
      <c r="BA28" s="273"/>
      <c r="BB28" s="273"/>
      <c r="BC28" s="273"/>
      <c r="BD28" s="273"/>
      <c r="BE28" s="273"/>
      <c r="BF28" s="273"/>
      <c r="BG28" s="273"/>
      <c r="BH28" s="273"/>
      <c r="BI28" s="273"/>
      <c r="BJ28" s="273"/>
      <c r="BK28" s="273"/>
      <c r="BL28" s="273"/>
      <c r="BM28" s="273"/>
      <c r="BN28" s="273"/>
      <c r="BO28" s="273"/>
      <c r="BP28" s="273"/>
      <c r="BQ28" s="273"/>
      <c r="BR28" s="273"/>
      <c r="BS28" s="273"/>
      <c r="BT28" s="273"/>
      <c r="BU28" s="273"/>
      <c r="BV28" s="273"/>
      <c r="BW28" s="273"/>
      <c r="BX28" s="273"/>
      <c r="BY28" s="273"/>
      <c r="BZ28" s="273"/>
      <c r="CA28" s="273"/>
      <c r="CB28" s="273"/>
      <c r="CC28" s="273"/>
      <c r="CD28" s="273"/>
      <c r="CE28" s="273"/>
      <c r="CF28" s="273"/>
      <c r="CG28" s="273"/>
      <c r="CH28" s="273"/>
      <c r="CI28" s="273"/>
      <c r="CJ28" s="273"/>
      <c r="CK28" s="273"/>
      <c r="CL28" s="273"/>
      <c r="CM28" s="273"/>
      <c r="CN28" s="273"/>
      <c r="CO28" s="273"/>
      <c r="CP28" s="273"/>
      <c r="CQ28" s="273"/>
      <c r="CR28" s="273"/>
      <c r="CS28" s="273"/>
      <c r="CT28" s="273"/>
      <c r="CU28" s="273"/>
      <c r="CV28" s="273"/>
      <c r="CW28" s="273"/>
      <c r="CX28" s="273"/>
      <c r="CY28" s="273"/>
      <c r="CZ28" s="273"/>
      <c r="DA28" s="273"/>
      <c r="DB28" s="273"/>
      <c r="DC28" s="273"/>
      <c r="DD28" s="273"/>
      <c r="DE28" s="273"/>
      <c r="DF28" s="273"/>
      <c r="DG28" s="273"/>
      <c r="DH28" s="273"/>
      <c r="DI28" s="273"/>
      <c r="DJ28" s="273"/>
      <c r="DK28" s="273"/>
      <c r="DL28" s="273"/>
      <c r="DM28" s="273"/>
      <c r="DN28" s="273"/>
      <c r="DO28" s="273"/>
      <c r="DP28" s="273"/>
      <c r="DQ28" s="273"/>
      <c r="DR28" s="273"/>
      <c r="DS28" s="273"/>
      <c r="DT28" s="273"/>
      <c r="DU28" s="273"/>
      <c r="DV28" s="273"/>
      <c r="DW28" s="273"/>
      <c r="DX28" s="273"/>
      <c r="DY28" s="273"/>
      <c r="DZ28" s="273"/>
      <c r="EA28" s="273"/>
      <c r="EB28" s="273"/>
      <c r="EC28" s="273"/>
      <c r="ED28" s="273"/>
      <c r="EE28" s="273"/>
      <c r="EF28" s="273"/>
      <c r="EG28" s="273"/>
      <c r="EH28" s="273"/>
      <c r="EI28" s="273"/>
      <c r="EJ28" s="273"/>
      <c r="EK28" s="273"/>
      <c r="EL28" s="273"/>
    </row>
    <row r="29" spans="1:142" ht="7.9" customHeight="1">
      <c r="A29" s="130"/>
      <c r="B29" s="131"/>
      <c r="C29" s="132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3"/>
      <c r="T29" s="273"/>
      <c r="U29" s="273"/>
      <c r="V29" s="273"/>
      <c r="W29" s="273"/>
      <c r="X29" s="273"/>
      <c r="Y29" s="273"/>
      <c r="Z29" s="273"/>
      <c r="AA29" s="273"/>
      <c r="AB29" s="273"/>
      <c r="AC29" s="273"/>
      <c r="AD29" s="273"/>
      <c r="AE29" s="273"/>
      <c r="AF29" s="273"/>
      <c r="AG29" s="273"/>
      <c r="AH29" s="273"/>
      <c r="AI29" s="273"/>
      <c r="AJ29" s="273"/>
      <c r="AK29" s="273"/>
      <c r="AL29" s="273"/>
      <c r="AM29" s="273"/>
      <c r="AN29" s="273"/>
      <c r="AO29" s="273"/>
      <c r="AP29" s="273"/>
      <c r="AQ29" s="273"/>
      <c r="AR29" s="273"/>
      <c r="AS29" s="273"/>
      <c r="AT29" s="273"/>
      <c r="AU29" s="273"/>
      <c r="AV29" s="273"/>
      <c r="AW29" s="273"/>
      <c r="AX29" s="273"/>
      <c r="AY29" s="273"/>
      <c r="AZ29" s="273"/>
      <c r="BA29" s="273"/>
      <c r="BB29" s="273"/>
      <c r="BC29" s="273"/>
      <c r="BD29" s="273"/>
      <c r="BE29" s="273"/>
      <c r="BF29" s="273"/>
      <c r="BG29" s="273"/>
      <c r="BH29" s="273"/>
      <c r="BI29" s="273"/>
      <c r="BJ29" s="273"/>
      <c r="BK29" s="273"/>
      <c r="BL29" s="273"/>
      <c r="BM29" s="273"/>
      <c r="BN29" s="273"/>
      <c r="BO29" s="273"/>
      <c r="BP29" s="273"/>
      <c r="BQ29" s="273"/>
      <c r="BR29" s="273"/>
      <c r="BS29" s="273"/>
      <c r="BT29" s="273"/>
      <c r="BU29" s="273"/>
      <c r="BV29" s="273"/>
      <c r="BW29" s="285"/>
      <c r="BX29" s="285"/>
      <c r="BY29" s="285"/>
      <c r="BZ29" s="285"/>
      <c r="CA29" s="285"/>
      <c r="CB29" s="285"/>
      <c r="CC29" s="285"/>
      <c r="CD29" s="285"/>
      <c r="CE29" s="285"/>
      <c r="CF29" s="285"/>
      <c r="CG29" s="285"/>
      <c r="CH29" s="273"/>
      <c r="CI29" s="273"/>
      <c r="CJ29" s="273"/>
      <c r="CK29" s="273"/>
      <c r="CL29" s="273"/>
      <c r="CM29" s="273"/>
      <c r="CN29" s="273"/>
      <c r="CO29" s="273"/>
      <c r="CP29" s="273"/>
      <c r="CQ29" s="273"/>
      <c r="CR29" s="273"/>
      <c r="CS29" s="273"/>
      <c r="CT29" s="273"/>
      <c r="CU29" s="273"/>
      <c r="CV29" s="273"/>
      <c r="CW29" s="273"/>
      <c r="CX29" s="273"/>
      <c r="CY29" s="273"/>
      <c r="CZ29" s="273"/>
      <c r="DA29" s="273"/>
      <c r="DB29" s="273"/>
      <c r="DC29" s="273"/>
      <c r="DD29" s="273"/>
      <c r="DE29" s="273"/>
      <c r="DF29" s="273"/>
      <c r="DG29" s="273"/>
      <c r="DH29" s="273"/>
      <c r="DI29" s="273"/>
      <c r="DJ29" s="273"/>
      <c r="DK29" s="273"/>
      <c r="DL29" s="273"/>
      <c r="DM29" s="273"/>
      <c r="DN29" s="273"/>
      <c r="DO29" s="273"/>
      <c r="DP29" s="273"/>
      <c r="DQ29" s="273"/>
      <c r="DR29" s="273"/>
      <c r="DS29" s="273"/>
      <c r="DT29" s="273"/>
      <c r="DU29" s="273"/>
      <c r="DV29" s="273"/>
      <c r="DW29" s="273"/>
      <c r="DX29" s="273"/>
      <c r="DY29" s="273"/>
      <c r="DZ29" s="273"/>
      <c r="EA29" s="273"/>
      <c r="EB29" s="273"/>
      <c r="EC29" s="273"/>
      <c r="ED29" s="273"/>
      <c r="EE29" s="273"/>
      <c r="EF29" s="273"/>
      <c r="EG29" s="273"/>
      <c r="EH29" s="273"/>
      <c r="EI29" s="273"/>
      <c r="EJ29" s="273"/>
      <c r="EK29" s="273"/>
      <c r="EL29" s="273"/>
    </row>
    <row r="30" spans="1:142" ht="7.9" customHeight="1">
      <c r="A30" s="130"/>
      <c r="B30" s="131"/>
      <c r="C30" s="132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273"/>
      <c r="AC30" s="273"/>
      <c r="AD30" s="273"/>
      <c r="AE30" s="273"/>
      <c r="AF30" s="273"/>
      <c r="AG30" s="273"/>
      <c r="AH30" s="273"/>
      <c r="AI30" s="273"/>
      <c r="AJ30" s="273"/>
      <c r="AK30" s="273"/>
      <c r="AL30" s="273"/>
      <c r="AM30" s="273"/>
      <c r="AN30" s="273"/>
      <c r="AO30" s="273"/>
      <c r="AP30" s="273"/>
      <c r="AQ30" s="273"/>
      <c r="AR30" s="273"/>
      <c r="AS30" s="273"/>
      <c r="AT30" s="273"/>
      <c r="AU30" s="273"/>
      <c r="AV30" s="273"/>
      <c r="AW30" s="273"/>
      <c r="AX30" s="273"/>
      <c r="AY30" s="273"/>
      <c r="AZ30" s="273"/>
      <c r="BA30" s="273"/>
      <c r="BB30" s="273"/>
      <c r="BC30" s="273"/>
      <c r="BD30" s="273"/>
      <c r="BE30" s="273"/>
      <c r="BF30" s="273"/>
      <c r="BG30" s="273"/>
      <c r="BH30" s="273"/>
      <c r="BI30" s="273"/>
      <c r="BJ30" s="273"/>
      <c r="BK30" s="273"/>
      <c r="BL30" s="273"/>
      <c r="BM30" s="273"/>
      <c r="BN30" s="273"/>
      <c r="BO30" s="273"/>
      <c r="BP30" s="273"/>
      <c r="BQ30" s="273"/>
      <c r="BR30" s="273"/>
      <c r="BS30" s="273"/>
      <c r="BT30" s="273"/>
      <c r="BU30" s="273"/>
      <c r="BV30" s="273"/>
      <c r="BW30" s="285"/>
      <c r="BX30" s="285"/>
      <c r="BY30" s="285"/>
      <c r="BZ30" s="285"/>
      <c r="CA30" s="285"/>
      <c r="CB30" s="285"/>
      <c r="CC30" s="285"/>
      <c r="CD30" s="285"/>
      <c r="CE30" s="285"/>
      <c r="CF30" s="285"/>
      <c r="CG30" s="285"/>
      <c r="CH30" s="273"/>
      <c r="CI30" s="273"/>
      <c r="CJ30" s="273"/>
      <c r="CK30" s="273"/>
      <c r="CL30" s="273"/>
      <c r="CM30" s="273"/>
      <c r="CN30" s="273"/>
      <c r="CO30" s="273"/>
      <c r="CP30" s="273"/>
      <c r="CQ30" s="273"/>
      <c r="CR30" s="273"/>
      <c r="CS30" s="273"/>
      <c r="CT30" s="273"/>
      <c r="CU30" s="273"/>
      <c r="CV30" s="273"/>
      <c r="CW30" s="273"/>
      <c r="CX30" s="273"/>
      <c r="CY30" s="273"/>
      <c r="CZ30" s="273"/>
      <c r="DA30" s="273"/>
      <c r="DB30" s="273"/>
      <c r="DC30" s="273"/>
      <c r="DD30" s="273"/>
      <c r="DE30" s="273"/>
      <c r="DF30" s="273"/>
      <c r="DG30" s="273"/>
      <c r="DH30" s="273"/>
      <c r="DI30" s="273"/>
      <c r="DJ30" s="273"/>
      <c r="DK30" s="273"/>
      <c r="DL30" s="273"/>
      <c r="DM30" s="273"/>
      <c r="DN30" s="273"/>
      <c r="DO30" s="273"/>
      <c r="DP30" s="273"/>
      <c r="DQ30" s="273"/>
      <c r="DR30" s="273"/>
      <c r="DS30" s="273"/>
      <c r="DT30" s="273"/>
      <c r="DU30" s="273"/>
      <c r="DV30" s="273"/>
      <c r="DW30" s="273"/>
      <c r="DX30" s="273"/>
      <c r="DY30" s="273"/>
      <c r="DZ30" s="273"/>
      <c r="EA30" s="273"/>
      <c r="EB30" s="273"/>
      <c r="EC30" s="273"/>
      <c r="ED30" s="273"/>
      <c r="EE30" s="273"/>
      <c r="EF30" s="273"/>
      <c r="EG30" s="273"/>
      <c r="EH30" s="273"/>
      <c r="EI30" s="273"/>
      <c r="EJ30" s="273"/>
      <c r="EK30" s="273"/>
      <c r="EL30" s="273"/>
    </row>
    <row r="31" spans="1:142" ht="7.9" customHeight="1">
      <c r="A31" s="130"/>
      <c r="B31" s="131"/>
      <c r="C31" s="132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3"/>
      <c r="T31" s="273"/>
      <c r="U31" s="273"/>
      <c r="V31" s="273"/>
      <c r="W31" s="273"/>
      <c r="X31" s="273"/>
      <c r="Y31" s="273"/>
      <c r="Z31" s="273"/>
      <c r="AA31" s="273"/>
      <c r="AB31" s="273"/>
      <c r="AC31" s="273"/>
      <c r="AD31" s="273"/>
      <c r="AE31" s="273"/>
      <c r="AF31" s="273"/>
      <c r="AG31" s="273"/>
      <c r="AH31" s="273"/>
      <c r="AI31" s="273"/>
      <c r="AJ31" s="273"/>
      <c r="AK31" s="273"/>
      <c r="AL31" s="273"/>
      <c r="AM31" s="273"/>
      <c r="AN31" s="273"/>
      <c r="AO31" s="273"/>
      <c r="AP31" s="273"/>
      <c r="AQ31" s="273"/>
      <c r="AR31" s="273"/>
      <c r="AS31" s="273"/>
      <c r="AT31" s="273"/>
      <c r="AU31" s="273"/>
      <c r="AV31" s="273"/>
      <c r="AW31" s="273"/>
      <c r="AX31" s="273"/>
      <c r="AY31" s="273"/>
      <c r="AZ31" s="273"/>
      <c r="BA31" s="273"/>
      <c r="BB31" s="273"/>
      <c r="BC31" s="273"/>
      <c r="BD31" s="273"/>
      <c r="BE31" s="273"/>
      <c r="BF31" s="273"/>
      <c r="BG31" s="273"/>
      <c r="BH31" s="273"/>
      <c r="BI31" s="273"/>
      <c r="BJ31" s="273"/>
      <c r="BK31" s="273"/>
      <c r="BL31" s="273"/>
      <c r="BM31" s="273"/>
      <c r="BN31" s="273"/>
      <c r="BO31" s="273"/>
      <c r="BP31" s="273"/>
      <c r="BQ31" s="273"/>
      <c r="BR31" s="273"/>
      <c r="BS31" s="273"/>
      <c r="BT31" s="273"/>
      <c r="BU31" s="273"/>
      <c r="BV31" s="273"/>
      <c r="BW31" s="285"/>
      <c r="BX31" s="285"/>
      <c r="BY31" s="285"/>
      <c r="BZ31" s="285"/>
      <c r="CA31" s="285"/>
      <c r="CB31" s="285"/>
      <c r="CC31" s="285"/>
      <c r="CD31" s="285"/>
      <c r="CE31" s="285"/>
      <c r="CF31" s="285"/>
      <c r="CG31" s="285"/>
      <c r="CH31" s="273"/>
      <c r="CI31" s="273"/>
      <c r="CJ31" s="273"/>
      <c r="CK31" s="273"/>
      <c r="CL31" s="273"/>
      <c r="CM31" s="273"/>
      <c r="CN31" s="273"/>
      <c r="CO31" s="273"/>
      <c r="CP31" s="273"/>
      <c r="CQ31" s="273"/>
      <c r="CR31" s="273"/>
      <c r="CS31" s="273"/>
      <c r="CT31" s="273"/>
      <c r="CU31" s="273"/>
      <c r="CV31" s="273"/>
      <c r="CW31" s="273"/>
      <c r="CX31" s="273"/>
      <c r="CY31" s="273"/>
      <c r="CZ31" s="273"/>
      <c r="DA31" s="273"/>
      <c r="DB31" s="273"/>
      <c r="DC31" s="273"/>
      <c r="DD31" s="273"/>
      <c r="DE31" s="273"/>
      <c r="DF31" s="273"/>
      <c r="DG31" s="273"/>
      <c r="DH31" s="273"/>
      <c r="DI31" s="273"/>
      <c r="DJ31" s="273"/>
      <c r="DK31" s="273"/>
      <c r="DL31" s="273"/>
      <c r="DM31" s="273"/>
      <c r="DN31" s="273"/>
      <c r="DO31" s="273"/>
      <c r="DP31" s="273"/>
      <c r="DQ31" s="273"/>
      <c r="DR31" s="273"/>
      <c r="DS31" s="273"/>
      <c r="DT31" s="273"/>
      <c r="DU31" s="273"/>
      <c r="DV31" s="273"/>
      <c r="DW31" s="273"/>
      <c r="DX31" s="273"/>
      <c r="DY31" s="273"/>
      <c r="DZ31" s="273"/>
      <c r="EA31" s="273"/>
      <c r="EB31" s="273"/>
      <c r="EC31" s="273"/>
      <c r="ED31" s="273"/>
      <c r="EE31" s="273"/>
      <c r="EF31" s="273"/>
      <c r="EG31" s="273"/>
      <c r="EH31" s="273"/>
      <c r="EI31" s="273"/>
      <c r="EJ31" s="273"/>
      <c r="EK31" s="273"/>
      <c r="EL31" s="273"/>
    </row>
    <row r="32" spans="1:142" ht="7.9" customHeight="1">
      <c r="A32" s="130"/>
      <c r="B32" s="131"/>
      <c r="C32" s="132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3"/>
      <c r="T32" s="273"/>
      <c r="U32" s="273"/>
      <c r="V32" s="273"/>
      <c r="W32" s="273"/>
      <c r="X32" s="273"/>
      <c r="Y32" s="273"/>
      <c r="Z32" s="273"/>
      <c r="AA32" s="273"/>
      <c r="AB32" s="273"/>
      <c r="AC32" s="273"/>
      <c r="AD32" s="273"/>
      <c r="AE32" s="273"/>
      <c r="AF32" s="273"/>
      <c r="AG32" s="273"/>
      <c r="AH32" s="273"/>
      <c r="AI32" s="273"/>
      <c r="AJ32" s="273"/>
      <c r="AK32" s="273"/>
      <c r="AL32" s="273"/>
      <c r="AM32" s="273"/>
      <c r="AN32" s="273"/>
      <c r="AO32" s="273"/>
      <c r="AP32" s="273"/>
      <c r="AQ32" s="273"/>
      <c r="AR32" s="273"/>
      <c r="AS32" s="273"/>
      <c r="AT32" s="273"/>
      <c r="AU32" s="273"/>
      <c r="AV32" s="273"/>
      <c r="AW32" s="273"/>
      <c r="AX32" s="273"/>
      <c r="AY32" s="273"/>
      <c r="AZ32" s="273"/>
      <c r="BA32" s="273"/>
      <c r="BB32" s="273"/>
      <c r="BC32" s="273"/>
      <c r="BD32" s="273"/>
      <c r="BE32" s="273"/>
      <c r="BF32" s="273"/>
      <c r="BG32" s="273"/>
      <c r="BH32" s="273"/>
      <c r="BI32" s="273"/>
      <c r="BJ32" s="273"/>
      <c r="BK32" s="273"/>
      <c r="BL32" s="273"/>
      <c r="BM32" s="273"/>
      <c r="BN32" s="273"/>
      <c r="BO32" s="273"/>
      <c r="BP32" s="273"/>
      <c r="BQ32" s="273"/>
      <c r="BR32" s="273"/>
      <c r="BS32" s="273"/>
      <c r="BT32" s="273"/>
      <c r="BU32" s="273"/>
      <c r="BV32" s="273"/>
      <c r="BW32" s="285"/>
      <c r="BX32" s="285"/>
      <c r="BY32" s="285"/>
      <c r="BZ32" s="285"/>
      <c r="CA32" s="285"/>
      <c r="CB32" s="285"/>
      <c r="CC32" s="285"/>
      <c r="CD32" s="285"/>
      <c r="CE32" s="285"/>
      <c r="CF32" s="285"/>
      <c r="CG32" s="285"/>
      <c r="CH32" s="273"/>
      <c r="CI32" s="273"/>
      <c r="CJ32" s="273"/>
      <c r="CK32" s="273"/>
      <c r="CL32" s="273"/>
      <c r="CM32" s="273"/>
      <c r="CN32" s="273"/>
      <c r="CO32" s="273"/>
      <c r="CP32" s="273"/>
      <c r="CQ32" s="273"/>
      <c r="CR32" s="273"/>
      <c r="CS32" s="273"/>
      <c r="CT32" s="273"/>
      <c r="CU32" s="273"/>
      <c r="CV32" s="273"/>
      <c r="CW32" s="273"/>
      <c r="CX32" s="273"/>
      <c r="CY32" s="273"/>
      <c r="CZ32" s="273"/>
      <c r="DA32" s="273"/>
      <c r="DB32" s="273"/>
      <c r="DC32" s="273"/>
      <c r="DD32" s="273"/>
      <c r="DE32" s="273"/>
      <c r="DF32" s="273"/>
      <c r="DG32" s="273"/>
      <c r="DH32" s="273"/>
      <c r="DI32" s="273"/>
      <c r="DJ32" s="273"/>
      <c r="DK32" s="273"/>
      <c r="DL32" s="273"/>
      <c r="DM32" s="273"/>
      <c r="DN32" s="273"/>
      <c r="DO32" s="273"/>
      <c r="DP32" s="273"/>
      <c r="DQ32" s="273"/>
      <c r="DR32" s="273"/>
      <c r="DS32" s="273"/>
      <c r="DT32" s="273"/>
      <c r="DU32" s="273"/>
      <c r="DV32" s="273"/>
      <c r="DW32" s="273"/>
      <c r="DX32" s="273"/>
      <c r="DY32" s="273"/>
      <c r="DZ32" s="273"/>
      <c r="EA32" s="273"/>
      <c r="EB32" s="273"/>
      <c r="EC32" s="273"/>
      <c r="ED32" s="273"/>
      <c r="EE32" s="273"/>
      <c r="EF32" s="273"/>
      <c r="EG32" s="273"/>
      <c r="EH32" s="273"/>
      <c r="EI32" s="273"/>
      <c r="EJ32" s="273"/>
      <c r="EK32" s="273"/>
      <c r="EL32" s="273"/>
    </row>
    <row r="33" spans="1:142" ht="7.9" customHeight="1">
      <c r="A33" s="130"/>
      <c r="B33" s="131"/>
      <c r="C33" s="132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3"/>
      <c r="T33" s="273"/>
      <c r="U33" s="273"/>
      <c r="V33" s="273"/>
      <c r="W33" s="273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273"/>
      <c r="AL33" s="273"/>
      <c r="AM33" s="273"/>
      <c r="AN33" s="273"/>
      <c r="AO33" s="273"/>
      <c r="AP33" s="273"/>
      <c r="AQ33" s="273"/>
      <c r="AR33" s="273"/>
      <c r="AS33" s="273"/>
      <c r="AT33" s="273"/>
      <c r="AU33" s="273"/>
      <c r="AV33" s="273"/>
      <c r="AW33" s="273"/>
      <c r="AX33" s="273"/>
      <c r="AY33" s="273"/>
      <c r="AZ33" s="273"/>
      <c r="BA33" s="273"/>
      <c r="BB33" s="273"/>
      <c r="BC33" s="273"/>
      <c r="BD33" s="273"/>
      <c r="BE33" s="273"/>
      <c r="BF33" s="273"/>
      <c r="BG33" s="273"/>
      <c r="BH33" s="273"/>
      <c r="BI33" s="273"/>
      <c r="BJ33" s="273"/>
      <c r="BK33" s="273"/>
      <c r="BL33" s="273"/>
      <c r="BM33" s="273"/>
      <c r="BN33" s="273"/>
      <c r="BO33" s="273"/>
      <c r="BP33" s="273"/>
      <c r="BQ33" s="273"/>
      <c r="BR33" s="273"/>
      <c r="BS33" s="273"/>
      <c r="BT33" s="273"/>
      <c r="BU33" s="273"/>
      <c r="BV33" s="289"/>
      <c r="BW33" s="285"/>
      <c r="BX33" s="285"/>
      <c r="BY33" s="285"/>
      <c r="BZ33" s="285"/>
      <c r="CA33" s="285"/>
      <c r="CB33" s="285"/>
      <c r="CC33" s="285"/>
      <c r="CD33" s="285"/>
      <c r="CE33" s="285"/>
      <c r="CF33" s="285"/>
      <c r="CG33" s="285"/>
      <c r="CH33" s="273"/>
      <c r="CI33" s="273"/>
      <c r="CJ33" s="273"/>
      <c r="CK33" s="273"/>
      <c r="CL33" s="273"/>
      <c r="CM33" s="273"/>
      <c r="CN33" s="273"/>
      <c r="CO33" s="273"/>
      <c r="CP33" s="273"/>
      <c r="CQ33" s="273"/>
      <c r="CR33" s="273"/>
      <c r="CS33" s="273"/>
      <c r="CT33" s="273"/>
      <c r="CU33" s="273"/>
      <c r="CV33" s="273"/>
      <c r="CW33" s="273"/>
      <c r="CX33" s="273"/>
      <c r="CY33" s="273"/>
      <c r="CZ33" s="273"/>
      <c r="DA33" s="273"/>
      <c r="DB33" s="273"/>
      <c r="DC33" s="273"/>
      <c r="DD33" s="273"/>
      <c r="DE33" s="273"/>
      <c r="DF33" s="273"/>
      <c r="DG33" s="273"/>
      <c r="DH33" s="273"/>
      <c r="DI33" s="273"/>
      <c r="DJ33" s="273"/>
      <c r="DK33" s="273"/>
      <c r="DL33" s="273"/>
      <c r="DM33" s="273"/>
      <c r="DN33" s="273"/>
      <c r="DO33" s="273"/>
      <c r="DP33" s="273"/>
      <c r="DQ33" s="273"/>
      <c r="DR33" s="273"/>
      <c r="DS33" s="273"/>
      <c r="DT33" s="273"/>
      <c r="DU33" s="273"/>
      <c r="DV33" s="273"/>
      <c r="DW33" s="273"/>
      <c r="DX33" s="273"/>
      <c r="DY33" s="273"/>
      <c r="DZ33" s="273"/>
      <c r="EA33" s="273"/>
      <c r="EB33" s="273"/>
      <c r="EC33" s="273"/>
      <c r="ED33" s="273"/>
      <c r="EE33" s="273"/>
      <c r="EF33" s="273"/>
      <c r="EG33" s="273"/>
      <c r="EH33" s="273"/>
      <c r="EI33" s="273"/>
      <c r="EJ33" s="273"/>
      <c r="EK33" s="273"/>
      <c r="EL33" s="273"/>
    </row>
    <row r="34" spans="1:142" ht="7.9" customHeight="1">
      <c r="A34" s="130"/>
      <c r="B34" s="131"/>
      <c r="C34" s="132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3"/>
      <c r="T34" s="273"/>
      <c r="U34" s="273"/>
      <c r="V34" s="273"/>
      <c r="W34" s="273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273"/>
      <c r="AL34" s="273"/>
      <c r="AM34" s="273"/>
      <c r="AN34" s="273"/>
      <c r="AO34" s="273"/>
      <c r="AP34" s="273"/>
      <c r="AQ34" s="273"/>
      <c r="AR34" s="273"/>
      <c r="AS34" s="273"/>
      <c r="AT34" s="273"/>
      <c r="AU34" s="273"/>
      <c r="AV34" s="273"/>
      <c r="AW34" s="273"/>
      <c r="AX34" s="273"/>
      <c r="AY34" s="273"/>
      <c r="AZ34" s="273"/>
      <c r="BA34" s="273"/>
      <c r="BB34" s="273"/>
      <c r="BC34" s="273"/>
      <c r="BD34" s="273"/>
      <c r="BE34" s="273"/>
      <c r="BF34" s="273"/>
      <c r="BG34" s="273"/>
      <c r="BH34" s="273"/>
      <c r="BI34" s="273"/>
      <c r="BJ34" s="273"/>
      <c r="BK34" s="273"/>
      <c r="BL34" s="273"/>
      <c r="BM34" s="273"/>
      <c r="BN34" s="273"/>
      <c r="BO34" s="273"/>
      <c r="BP34" s="273"/>
      <c r="BQ34" s="273"/>
      <c r="BR34" s="273"/>
      <c r="BS34" s="273"/>
      <c r="BT34" s="273"/>
      <c r="BU34" s="273"/>
      <c r="BV34" s="273"/>
      <c r="BW34" s="285"/>
      <c r="BX34" s="285"/>
      <c r="BY34" s="285"/>
      <c r="BZ34" s="285"/>
      <c r="CA34" s="285"/>
      <c r="CB34" s="285"/>
      <c r="CC34" s="285"/>
      <c r="CD34" s="285"/>
      <c r="CE34" s="285"/>
      <c r="CF34" s="285"/>
      <c r="CG34" s="285"/>
      <c r="CH34" s="273"/>
      <c r="CI34" s="273"/>
      <c r="CJ34" s="273"/>
      <c r="CK34" s="273"/>
      <c r="CL34" s="273"/>
      <c r="CM34" s="273"/>
      <c r="CN34" s="273"/>
      <c r="CO34" s="273"/>
      <c r="CP34" s="273"/>
      <c r="CQ34" s="273"/>
      <c r="CR34" s="273"/>
      <c r="CS34" s="273"/>
      <c r="CT34" s="273"/>
      <c r="CU34" s="273"/>
      <c r="CV34" s="273"/>
      <c r="CW34" s="273"/>
      <c r="CX34" s="273"/>
      <c r="CY34" s="273"/>
      <c r="CZ34" s="273"/>
      <c r="DA34" s="273"/>
      <c r="DB34" s="273"/>
      <c r="DC34" s="273"/>
      <c r="DD34" s="273"/>
      <c r="DE34" s="273"/>
      <c r="DF34" s="273"/>
      <c r="DG34" s="273"/>
      <c r="DH34" s="273"/>
      <c r="DI34" s="273"/>
      <c r="DJ34" s="273"/>
      <c r="DK34" s="273"/>
      <c r="DL34" s="273"/>
      <c r="DM34" s="273"/>
      <c r="DN34" s="273"/>
      <c r="DO34" s="273"/>
      <c r="DP34" s="273"/>
      <c r="DQ34" s="273"/>
      <c r="DR34" s="273"/>
      <c r="DS34" s="273"/>
      <c r="DT34" s="273"/>
      <c r="DU34" s="273"/>
      <c r="DV34" s="273"/>
      <c r="DW34" s="273"/>
      <c r="DX34" s="273"/>
      <c r="DY34" s="273"/>
      <c r="DZ34" s="273"/>
      <c r="EA34" s="273"/>
      <c r="EB34" s="273"/>
      <c r="EC34" s="273"/>
      <c r="ED34" s="273"/>
      <c r="EE34" s="273"/>
      <c r="EF34" s="273"/>
      <c r="EG34" s="273"/>
      <c r="EH34" s="273"/>
      <c r="EI34" s="273"/>
      <c r="EJ34" s="273"/>
      <c r="EK34" s="273"/>
      <c r="EL34" s="273"/>
    </row>
    <row r="35" spans="1:142" ht="7.9" customHeight="1">
      <c r="A35" s="130"/>
      <c r="B35" s="131"/>
      <c r="C35" s="132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3"/>
      <c r="T35" s="273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273"/>
      <c r="AL35" s="273"/>
      <c r="AM35" s="273"/>
      <c r="AN35" s="273"/>
      <c r="AO35" s="273"/>
      <c r="AP35" s="273"/>
      <c r="AQ35" s="273"/>
      <c r="AR35" s="273"/>
      <c r="AS35" s="273"/>
      <c r="AT35" s="273"/>
      <c r="AU35" s="273"/>
      <c r="AV35" s="273"/>
      <c r="AW35" s="273"/>
      <c r="AX35" s="273"/>
      <c r="AY35" s="273"/>
      <c r="AZ35" s="273"/>
      <c r="BA35" s="273"/>
      <c r="BB35" s="273"/>
      <c r="BC35" s="273"/>
      <c r="BD35" s="273"/>
      <c r="BE35" s="273"/>
      <c r="BF35" s="273"/>
      <c r="BG35" s="273"/>
      <c r="BH35" s="273"/>
      <c r="BI35" s="273"/>
      <c r="BJ35" s="273"/>
      <c r="BK35" s="273"/>
      <c r="BL35" s="273"/>
      <c r="BM35" s="273"/>
      <c r="BN35" s="273"/>
      <c r="BO35" s="273"/>
      <c r="BP35" s="273"/>
      <c r="BQ35" s="273"/>
      <c r="BR35" s="273"/>
      <c r="BS35" s="273"/>
      <c r="BT35" s="273"/>
      <c r="BU35" s="273"/>
      <c r="BV35" s="273"/>
      <c r="BW35" s="285"/>
      <c r="BX35" s="285"/>
      <c r="BY35" s="285"/>
      <c r="BZ35" s="285"/>
      <c r="CA35" s="285"/>
      <c r="CB35" s="285"/>
      <c r="CC35" s="285"/>
      <c r="CD35" s="285"/>
      <c r="CE35" s="285"/>
      <c r="CF35" s="285"/>
      <c r="CG35" s="285"/>
      <c r="CH35" s="273"/>
      <c r="CI35" s="273"/>
      <c r="CJ35" s="273"/>
      <c r="CK35" s="273"/>
      <c r="CL35" s="273"/>
      <c r="CM35" s="273"/>
      <c r="CN35" s="273"/>
      <c r="CO35" s="273"/>
      <c r="CP35" s="273"/>
      <c r="CQ35" s="273"/>
      <c r="CR35" s="273"/>
      <c r="CS35" s="273"/>
      <c r="CT35" s="273"/>
      <c r="CU35" s="273"/>
      <c r="CV35" s="273"/>
      <c r="CW35" s="273"/>
      <c r="CX35" s="273"/>
      <c r="CY35" s="273"/>
      <c r="CZ35" s="273"/>
      <c r="DA35" s="273"/>
      <c r="DB35" s="273"/>
      <c r="DC35" s="273"/>
      <c r="DD35" s="273"/>
      <c r="DE35" s="273"/>
      <c r="DF35" s="273"/>
      <c r="DG35" s="273"/>
      <c r="DH35" s="273"/>
      <c r="DI35" s="273"/>
      <c r="DJ35" s="273"/>
      <c r="DK35" s="273"/>
      <c r="DL35" s="273"/>
      <c r="DM35" s="273"/>
      <c r="DN35" s="273"/>
      <c r="DO35" s="273"/>
      <c r="DP35" s="273"/>
      <c r="DQ35" s="273"/>
      <c r="DR35" s="273"/>
      <c r="DS35" s="273"/>
      <c r="DT35" s="273"/>
      <c r="DU35" s="273"/>
      <c r="DV35" s="273"/>
      <c r="DW35" s="273"/>
      <c r="DX35" s="273"/>
      <c r="DY35" s="273"/>
      <c r="DZ35" s="273"/>
      <c r="EA35" s="273"/>
      <c r="EB35" s="273"/>
      <c r="EC35" s="273"/>
      <c r="ED35" s="273"/>
      <c r="EE35" s="273"/>
      <c r="EF35" s="273"/>
      <c r="EG35" s="273"/>
      <c r="EH35" s="273"/>
      <c r="EI35" s="273"/>
      <c r="EJ35" s="273"/>
      <c r="EK35" s="273"/>
      <c r="EL35" s="273"/>
    </row>
    <row r="36" spans="1:142" ht="7.9" customHeight="1">
      <c r="A36" s="130"/>
      <c r="B36" s="131"/>
      <c r="C36" s="132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3"/>
      <c r="T36" s="273"/>
      <c r="U36" s="273"/>
      <c r="V36" s="273"/>
      <c r="W36" s="273"/>
      <c r="X36" s="273"/>
      <c r="Y36" s="273"/>
      <c r="Z36" s="273"/>
      <c r="AA36" s="273"/>
      <c r="AB36" s="273"/>
      <c r="AC36" s="273"/>
      <c r="AD36" s="273"/>
      <c r="AE36" s="273"/>
      <c r="AF36" s="273"/>
      <c r="AG36" s="273"/>
      <c r="AH36" s="273"/>
      <c r="AI36" s="273"/>
      <c r="AJ36" s="273"/>
      <c r="AK36" s="273"/>
      <c r="AL36" s="273"/>
      <c r="AM36" s="273"/>
      <c r="AN36" s="273"/>
      <c r="AO36" s="273"/>
      <c r="AP36" s="273"/>
      <c r="AQ36" s="273"/>
      <c r="AR36" s="273"/>
      <c r="AS36" s="273"/>
      <c r="AT36" s="273"/>
      <c r="AU36" s="273"/>
      <c r="AV36" s="273"/>
      <c r="AW36" s="273"/>
      <c r="AX36" s="273"/>
      <c r="AY36" s="273"/>
      <c r="AZ36" s="273"/>
      <c r="BA36" s="273"/>
      <c r="BB36" s="273"/>
      <c r="BC36" s="273"/>
      <c r="BD36" s="273"/>
      <c r="BE36" s="273"/>
      <c r="BF36" s="273"/>
      <c r="BG36" s="273"/>
      <c r="BH36" s="273"/>
      <c r="BI36" s="273"/>
      <c r="BJ36" s="273"/>
      <c r="BK36" s="273"/>
      <c r="BL36" s="273"/>
      <c r="BM36" s="273"/>
      <c r="BN36" s="273"/>
      <c r="BO36" s="273"/>
      <c r="BP36" s="273"/>
      <c r="BQ36" s="273"/>
      <c r="BR36" s="273"/>
      <c r="BS36" s="273"/>
      <c r="BT36" s="273"/>
      <c r="BU36" s="273"/>
      <c r="BV36" s="273"/>
      <c r="BW36" s="285"/>
      <c r="BX36" s="285"/>
      <c r="BY36" s="285"/>
      <c r="BZ36" s="285"/>
      <c r="CA36" s="285"/>
      <c r="CB36" s="285"/>
      <c r="CC36" s="285"/>
      <c r="CD36" s="285"/>
      <c r="CE36" s="285"/>
      <c r="CF36" s="285"/>
      <c r="CG36" s="285"/>
      <c r="CH36" s="273"/>
      <c r="CI36" s="273"/>
      <c r="CJ36" s="273"/>
      <c r="CK36" s="273"/>
      <c r="CL36" s="273"/>
      <c r="CM36" s="273"/>
      <c r="CN36" s="273"/>
      <c r="CO36" s="273"/>
      <c r="CP36" s="273"/>
      <c r="CQ36" s="273"/>
      <c r="CR36" s="273"/>
      <c r="CS36" s="273"/>
      <c r="CT36" s="273"/>
      <c r="CU36" s="273"/>
      <c r="CV36" s="273"/>
      <c r="CW36" s="273"/>
      <c r="CX36" s="273"/>
      <c r="CY36" s="273"/>
      <c r="CZ36" s="273"/>
      <c r="DA36" s="273"/>
      <c r="DB36" s="273"/>
      <c r="DC36" s="273"/>
      <c r="DD36" s="273"/>
      <c r="DE36" s="273"/>
      <c r="DF36" s="273"/>
      <c r="DG36" s="273"/>
      <c r="DH36" s="273"/>
      <c r="DI36" s="273"/>
      <c r="DJ36" s="273"/>
      <c r="DK36" s="273"/>
      <c r="DL36" s="273"/>
      <c r="DM36" s="273"/>
      <c r="DN36" s="273"/>
      <c r="DO36" s="273"/>
      <c r="DP36" s="273"/>
      <c r="DQ36" s="273"/>
      <c r="DR36" s="273"/>
      <c r="DS36" s="273"/>
      <c r="DT36" s="273"/>
      <c r="DU36" s="273"/>
      <c r="DV36" s="273"/>
      <c r="DW36" s="273"/>
      <c r="DX36" s="273"/>
      <c r="DY36" s="273"/>
      <c r="DZ36" s="273"/>
      <c r="EA36" s="273"/>
      <c r="EB36" s="273"/>
      <c r="EC36" s="273"/>
      <c r="ED36" s="273"/>
      <c r="EE36" s="273"/>
      <c r="EF36" s="273"/>
      <c r="EG36" s="273"/>
      <c r="EH36" s="273"/>
      <c r="EI36" s="273"/>
      <c r="EJ36" s="273"/>
      <c r="EK36" s="273"/>
      <c r="EL36" s="273"/>
    </row>
    <row r="37" spans="1:142" ht="7.9" customHeight="1">
      <c r="A37" s="130"/>
      <c r="B37" s="131"/>
      <c r="C37" s="132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273"/>
      <c r="AL37" s="273"/>
      <c r="AM37" s="273"/>
      <c r="AN37" s="273"/>
      <c r="AO37" s="273"/>
      <c r="AP37" s="273"/>
      <c r="AQ37" s="273"/>
      <c r="AR37" s="273"/>
      <c r="AS37" s="273"/>
      <c r="AT37" s="273"/>
      <c r="AU37" s="273"/>
      <c r="AV37" s="273"/>
      <c r="AW37" s="273"/>
      <c r="AX37" s="273"/>
      <c r="AY37" s="273"/>
      <c r="AZ37" s="273"/>
      <c r="BA37" s="273"/>
      <c r="BB37" s="273"/>
      <c r="BC37" s="273"/>
      <c r="BD37" s="273"/>
      <c r="BE37" s="273"/>
      <c r="BF37" s="273"/>
      <c r="BG37" s="273"/>
      <c r="BH37" s="273"/>
      <c r="BI37" s="273"/>
      <c r="BJ37" s="273"/>
      <c r="BK37" s="273"/>
      <c r="BL37" s="273"/>
      <c r="BM37" s="273"/>
      <c r="BN37" s="273"/>
      <c r="BO37" s="273"/>
      <c r="BP37" s="273"/>
      <c r="BQ37" s="273"/>
      <c r="BR37" s="273"/>
      <c r="BS37" s="273"/>
      <c r="BT37" s="273"/>
      <c r="BU37" s="273"/>
      <c r="BV37" s="273"/>
      <c r="BW37" s="285"/>
      <c r="BX37" s="285"/>
      <c r="BY37" s="285"/>
      <c r="BZ37" s="285"/>
      <c r="CA37" s="285"/>
      <c r="CB37" s="285"/>
      <c r="CC37" s="285"/>
      <c r="CD37" s="285"/>
      <c r="CE37" s="285"/>
      <c r="CF37" s="285"/>
      <c r="CG37" s="285"/>
      <c r="CH37" s="273"/>
      <c r="CI37" s="273"/>
      <c r="CJ37" s="273"/>
      <c r="CK37" s="273"/>
      <c r="CL37" s="273"/>
      <c r="CM37" s="273"/>
      <c r="CN37" s="273"/>
      <c r="CO37" s="273"/>
      <c r="CP37" s="273"/>
      <c r="CQ37" s="273"/>
      <c r="CR37" s="273"/>
      <c r="CS37" s="273"/>
      <c r="CT37" s="273"/>
      <c r="CU37" s="273"/>
      <c r="CV37" s="273"/>
      <c r="CW37" s="273"/>
      <c r="CX37" s="273"/>
      <c r="CY37" s="273"/>
      <c r="CZ37" s="273"/>
      <c r="DA37" s="273"/>
      <c r="DB37" s="273"/>
      <c r="DC37" s="273"/>
      <c r="DD37" s="273"/>
      <c r="DE37" s="273"/>
      <c r="DF37" s="273"/>
      <c r="DG37" s="273"/>
      <c r="DH37" s="273"/>
      <c r="DI37" s="273"/>
      <c r="DJ37" s="273"/>
      <c r="DK37" s="273"/>
      <c r="DL37" s="273"/>
      <c r="DM37" s="273"/>
      <c r="DN37" s="273"/>
      <c r="DO37" s="273"/>
      <c r="DP37" s="273"/>
      <c r="DQ37" s="273"/>
      <c r="DR37" s="273"/>
      <c r="DS37" s="273"/>
      <c r="DT37" s="273"/>
      <c r="DU37" s="273"/>
      <c r="DV37" s="273"/>
      <c r="DW37" s="273"/>
      <c r="DX37" s="273"/>
      <c r="DY37" s="273"/>
      <c r="DZ37" s="273"/>
      <c r="EA37" s="273"/>
      <c r="EB37" s="273"/>
      <c r="EC37" s="273"/>
      <c r="ED37" s="273"/>
      <c r="EE37" s="273"/>
      <c r="EF37" s="273"/>
      <c r="EG37" s="273"/>
      <c r="EH37" s="273"/>
      <c r="EI37" s="273"/>
      <c r="EJ37" s="273"/>
      <c r="EK37" s="273"/>
      <c r="EL37" s="273"/>
    </row>
    <row r="38" spans="1:142" ht="7.9" customHeight="1">
      <c r="A38" s="130"/>
      <c r="B38" s="131"/>
      <c r="C38" s="132"/>
      <c r="D38" s="273"/>
      <c r="E38" s="273"/>
      <c r="F38" s="419">
        <v>0</v>
      </c>
      <c r="G38" s="419"/>
      <c r="H38" s="419"/>
      <c r="I38" s="288"/>
      <c r="J38" s="273"/>
      <c r="K38" s="273"/>
      <c r="L38" s="273"/>
      <c r="M38" s="273"/>
      <c r="N38" s="273"/>
      <c r="O38" s="273"/>
      <c r="P38" s="273"/>
      <c r="Q38" s="273"/>
      <c r="R38" s="273"/>
      <c r="S38" s="273"/>
      <c r="T38" s="273"/>
      <c r="U38" s="273"/>
      <c r="V38" s="273"/>
      <c r="W38" s="273"/>
      <c r="X38" s="419">
        <v>0</v>
      </c>
      <c r="Y38" s="419"/>
      <c r="Z38" s="419"/>
      <c r="AA38" s="273"/>
      <c r="AB38" s="273"/>
      <c r="AC38" s="273"/>
      <c r="AD38" s="273"/>
      <c r="AE38" s="273"/>
      <c r="AF38" s="273"/>
      <c r="AG38" s="273"/>
      <c r="AH38" s="273"/>
      <c r="AI38" s="273"/>
      <c r="AJ38" s="273"/>
      <c r="AK38" s="273"/>
      <c r="AL38" s="273"/>
      <c r="AM38" s="273"/>
      <c r="AN38" s="273"/>
      <c r="AO38" s="288">
        <v>0.24</v>
      </c>
      <c r="AP38" s="419">
        <v>0</v>
      </c>
      <c r="AQ38" s="419"/>
      <c r="AR38" s="419"/>
      <c r="AS38" s="273"/>
      <c r="AT38" s="273"/>
      <c r="AU38" s="273"/>
      <c r="AV38" s="273"/>
      <c r="AW38" s="273"/>
      <c r="AX38" s="273"/>
      <c r="AY38" s="273"/>
      <c r="AZ38" s="273"/>
      <c r="BA38" s="273"/>
      <c r="BB38" s="273"/>
      <c r="BC38" s="273"/>
      <c r="BD38" s="273"/>
      <c r="BE38" s="273"/>
      <c r="BF38" s="273"/>
      <c r="BG38" s="288">
        <v>0.24</v>
      </c>
      <c r="BH38" s="419">
        <v>0</v>
      </c>
      <c r="BI38" s="419"/>
      <c r="BJ38" s="419"/>
      <c r="BK38" s="273"/>
      <c r="BL38" s="273"/>
      <c r="BM38" s="273"/>
      <c r="BN38" s="273"/>
      <c r="BO38" s="273"/>
      <c r="BP38" s="273"/>
      <c r="BQ38" s="273"/>
      <c r="BR38" s="273"/>
      <c r="BS38" s="273"/>
      <c r="BT38" s="273"/>
      <c r="BU38" s="273"/>
      <c r="BV38" s="273"/>
      <c r="BW38" s="273"/>
      <c r="BX38" s="273"/>
      <c r="BY38" s="273"/>
      <c r="BZ38" s="273"/>
      <c r="CA38" s="273"/>
      <c r="CB38" s="273"/>
      <c r="CC38" s="273"/>
      <c r="CD38" s="273"/>
      <c r="CE38" s="273"/>
      <c r="CF38" s="273"/>
      <c r="CG38" s="273"/>
      <c r="CH38" s="273"/>
      <c r="CI38" s="273"/>
      <c r="CJ38" s="273"/>
      <c r="CK38" s="273"/>
      <c r="CL38" s="273"/>
      <c r="CM38" s="273"/>
      <c r="CN38" s="273"/>
      <c r="CO38" s="273"/>
      <c r="CP38" s="273"/>
      <c r="CQ38" s="273"/>
      <c r="CR38" s="273"/>
      <c r="CS38" s="273"/>
      <c r="CT38" s="273"/>
      <c r="CU38" s="273"/>
      <c r="CV38" s="273"/>
      <c r="CW38" s="273"/>
      <c r="CX38" s="273"/>
      <c r="CY38" s="273"/>
      <c r="CZ38" s="273"/>
      <c r="DA38" s="273"/>
      <c r="DB38" s="273"/>
      <c r="DC38" s="273"/>
      <c r="DD38" s="273"/>
      <c r="DE38" s="273"/>
      <c r="DF38" s="273"/>
      <c r="DG38" s="273"/>
      <c r="DH38" s="273"/>
      <c r="DI38" s="273"/>
      <c r="DJ38" s="273"/>
      <c r="DK38" s="273"/>
      <c r="DL38" s="273"/>
      <c r="DM38" s="273"/>
      <c r="DN38" s="273"/>
      <c r="DO38" s="273"/>
      <c r="DP38" s="273"/>
      <c r="DQ38" s="273"/>
      <c r="DR38" s="273"/>
      <c r="DS38" s="273"/>
      <c r="DT38" s="273"/>
      <c r="DU38" s="273"/>
      <c r="DV38" s="273"/>
      <c r="DW38" s="273"/>
      <c r="DX38" s="273"/>
      <c r="DY38" s="273"/>
      <c r="DZ38" s="273"/>
      <c r="EA38" s="273"/>
      <c r="EB38" s="273"/>
      <c r="EC38" s="273"/>
      <c r="ED38" s="273"/>
      <c r="EE38" s="273"/>
      <c r="EF38" s="273"/>
      <c r="EG38" s="273"/>
      <c r="EH38" s="273"/>
      <c r="EI38" s="273"/>
      <c r="EJ38" s="273"/>
      <c r="EK38" s="273"/>
      <c r="EL38" s="273"/>
    </row>
    <row r="39" spans="1:142" ht="7.9" customHeight="1">
      <c r="A39" s="130"/>
      <c r="B39" s="131"/>
      <c r="C39" s="132"/>
      <c r="D39" s="273"/>
      <c r="E39" s="273"/>
      <c r="F39" s="419"/>
      <c r="G39" s="419"/>
      <c r="H39" s="419"/>
      <c r="I39" s="288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419"/>
      <c r="Y39" s="419"/>
      <c r="Z39" s="419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3"/>
      <c r="AM39" s="273"/>
      <c r="AN39" s="273"/>
      <c r="AO39" s="288"/>
      <c r="AP39" s="419"/>
      <c r="AQ39" s="419"/>
      <c r="AR39" s="419"/>
      <c r="AS39" s="273"/>
      <c r="AT39" s="273"/>
      <c r="AU39" s="273"/>
      <c r="AV39" s="273"/>
      <c r="AW39" s="273"/>
      <c r="AX39" s="273"/>
      <c r="AY39" s="273"/>
      <c r="AZ39" s="273"/>
      <c r="BA39" s="273"/>
      <c r="BB39" s="273"/>
      <c r="BC39" s="273"/>
      <c r="BD39" s="273"/>
      <c r="BE39" s="273"/>
      <c r="BF39" s="273"/>
      <c r="BG39" s="288"/>
      <c r="BH39" s="419"/>
      <c r="BI39" s="419"/>
      <c r="BJ39" s="419"/>
      <c r="BK39" s="273"/>
      <c r="BL39" s="273"/>
      <c r="BM39" s="273"/>
      <c r="BN39" s="273"/>
      <c r="BO39" s="273"/>
      <c r="BP39" s="273"/>
      <c r="BQ39" s="273"/>
      <c r="BR39" s="273"/>
      <c r="BS39" s="273"/>
      <c r="BT39" s="273"/>
      <c r="BU39" s="273"/>
      <c r="BV39" s="273"/>
      <c r="BW39" s="273"/>
      <c r="BX39" s="273"/>
      <c r="BY39" s="273"/>
      <c r="BZ39" s="273"/>
      <c r="CA39" s="273"/>
      <c r="CB39" s="273"/>
      <c r="CC39" s="273"/>
      <c r="CD39" s="273"/>
      <c r="CE39" s="273"/>
      <c r="CF39" s="273"/>
      <c r="CG39" s="273"/>
      <c r="CH39" s="273"/>
      <c r="CI39" s="273"/>
      <c r="CJ39" s="273"/>
      <c r="CK39" s="273"/>
      <c r="CL39" s="273"/>
      <c r="CM39" s="273"/>
      <c r="CN39" s="273"/>
      <c r="CO39" s="273"/>
      <c r="CP39" s="273"/>
      <c r="CQ39" s="273"/>
      <c r="CR39" s="273"/>
      <c r="CS39" s="273"/>
      <c r="CT39" s="273"/>
      <c r="CU39" s="273"/>
      <c r="CV39" s="273"/>
      <c r="CW39" s="273"/>
      <c r="CX39" s="273"/>
      <c r="CY39" s="273"/>
      <c r="CZ39" s="273"/>
      <c r="DA39" s="273"/>
      <c r="DB39" s="273"/>
      <c r="DC39" s="273"/>
      <c r="DD39" s="273"/>
      <c r="DE39" s="273"/>
      <c r="DF39" s="273"/>
      <c r="DG39" s="273"/>
      <c r="DH39" s="273"/>
      <c r="DI39" s="273"/>
      <c r="DJ39" s="273"/>
      <c r="DK39" s="273"/>
      <c r="DL39" s="273"/>
      <c r="DM39" s="273"/>
      <c r="DN39" s="273"/>
      <c r="DO39" s="273"/>
      <c r="DP39" s="273"/>
      <c r="DQ39" s="273"/>
      <c r="DR39" s="273"/>
      <c r="DS39" s="273"/>
      <c r="DT39" s="273"/>
      <c r="DU39" s="273"/>
      <c r="DV39" s="273"/>
      <c r="DW39" s="273"/>
      <c r="DX39" s="273"/>
      <c r="DY39" s="273"/>
      <c r="DZ39" s="273"/>
      <c r="EA39" s="273"/>
      <c r="EB39" s="273"/>
      <c r="EC39" s="273"/>
      <c r="ED39" s="273"/>
      <c r="EE39" s="273"/>
      <c r="EF39" s="273"/>
      <c r="EG39" s="273"/>
      <c r="EH39" s="273"/>
      <c r="EI39" s="273"/>
      <c r="EJ39" s="273"/>
      <c r="EK39" s="273"/>
      <c r="EL39" s="273"/>
    </row>
    <row r="40" spans="1:142" ht="7.9" customHeight="1">
      <c r="A40" s="130"/>
      <c r="B40" s="131"/>
      <c r="C40" s="132"/>
      <c r="D40" s="273"/>
      <c r="E40" s="273"/>
      <c r="F40" s="419"/>
      <c r="G40" s="419"/>
      <c r="H40" s="419"/>
      <c r="I40" s="288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419"/>
      <c r="Y40" s="419"/>
      <c r="Z40" s="419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88"/>
      <c r="AP40" s="419"/>
      <c r="AQ40" s="419"/>
      <c r="AR40" s="419"/>
      <c r="AS40" s="273"/>
      <c r="AT40" s="273"/>
      <c r="AU40" s="273"/>
      <c r="AV40" s="273"/>
      <c r="AW40" s="273"/>
      <c r="AX40" s="273"/>
      <c r="AY40" s="273"/>
      <c r="AZ40" s="273"/>
      <c r="BA40" s="273"/>
      <c r="BB40" s="273"/>
      <c r="BC40" s="273"/>
      <c r="BD40" s="273"/>
      <c r="BE40" s="273"/>
      <c r="BF40" s="273"/>
      <c r="BG40" s="288"/>
      <c r="BH40" s="419"/>
      <c r="BI40" s="419"/>
      <c r="BJ40" s="419"/>
      <c r="BK40" s="273"/>
      <c r="BL40" s="273"/>
      <c r="BM40" s="273"/>
      <c r="BN40" s="273"/>
      <c r="BO40" s="273"/>
      <c r="BP40" s="273"/>
      <c r="BQ40" s="273"/>
      <c r="BR40" s="273"/>
      <c r="BS40" s="273"/>
      <c r="BT40" s="273"/>
      <c r="BU40" s="273"/>
      <c r="BV40" s="273"/>
      <c r="BW40" s="273"/>
      <c r="BX40" s="273"/>
      <c r="BY40" s="273"/>
      <c r="BZ40" s="273"/>
      <c r="CA40" s="273"/>
      <c r="CB40" s="273"/>
      <c r="CC40" s="273"/>
      <c r="CD40" s="273"/>
      <c r="CE40" s="273"/>
      <c r="CF40" s="273"/>
      <c r="CG40" s="273"/>
      <c r="CH40" s="273"/>
      <c r="CI40" s="273"/>
      <c r="CJ40" s="273"/>
      <c r="CK40" s="273"/>
      <c r="CL40" s="273"/>
      <c r="CM40" s="273"/>
      <c r="CN40" s="273"/>
      <c r="CO40" s="273"/>
      <c r="CP40" s="273"/>
      <c r="CQ40" s="273"/>
      <c r="CR40" s="273"/>
      <c r="CS40" s="273"/>
      <c r="CT40" s="273"/>
      <c r="CU40" s="273"/>
      <c r="CV40" s="273"/>
      <c r="CW40" s="273"/>
      <c r="CX40" s="273"/>
      <c r="CY40" s="273"/>
      <c r="CZ40" s="273"/>
      <c r="DA40" s="273"/>
      <c r="DB40" s="273"/>
      <c r="DC40" s="273"/>
      <c r="DD40" s="273"/>
      <c r="DE40" s="273"/>
      <c r="DF40" s="273"/>
      <c r="DG40" s="273"/>
      <c r="DH40" s="273"/>
      <c r="DI40" s="273"/>
      <c r="DJ40" s="273"/>
      <c r="DK40" s="273"/>
      <c r="DL40" s="273"/>
      <c r="DM40" s="273"/>
      <c r="DN40" s="273"/>
      <c r="DO40" s="273"/>
      <c r="DP40" s="273"/>
      <c r="DQ40" s="273"/>
      <c r="DR40" s="273"/>
      <c r="DS40" s="273"/>
      <c r="DT40" s="273"/>
      <c r="DU40" s="273"/>
      <c r="DV40" s="273"/>
      <c r="DW40" s="273"/>
      <c r="DX40" s="273"/>
      <c r="DY40" s="273"/>
      <c r="DZ40" s="273"/>
      <c r="EA40" s="273"/>
      <c r="EB40" s="273"/>
      <c r="EC40" s="273"/>
      <c r="ED40" s="273"/>
      <c r="EE40" s="273"/>
      <c r="EF40" s="273"/>
      <c r="EG40" s="273"/>
      <c r="EH40" s="273"/>
      <c r="EI40" s="273"/>
      <c r="EJ40" s="273"/>
      <c r="EK40" s="273"/>
      <c r="EL40" s="273"/>
    </row>
    <row r="41" spans="1:142" ht="7.9" customHeight="1">
      <c r="A41" s="130"/>
      <c r="B41" s="131"/>
      <c r="C41" s="132"/>
      <c r="D41" s="273"/>
      <c r="E41" s="273"/>
      <c r="F41" s="419"/>
      <c r="G41" s="419"/>
      <c r="H41" s="419"/>
      <c r="I41" s="288"/>
      <c r="J41" s="273"/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419"/>
      <c r="Y41" s="419"/>
      <c r="Z41" s="419"/>
      <c r="AA41" s="273"/>
      <c r="AB41" s="273"/>
      <c r="AC41" s="273"/>
      <c r="AD41" s="273"/>
      <c r="AE41" s="273"/>
      <c r="AF41" s="273"/>
      <c r="AG41" s="273"/>
      <c r="AH41" s="273"/>
      <c r="AI41" s="273"/>
      <c r="AJ41" s="273"/>
      <c r="AK41" s="273"/>
      <c r="AL41" s="273"/>
      <c r="AM41" s="273"/>
      <c r="AN41" s="273"/>
      <c r="AO41" s="288"/>
      <c r="AP41" s="419"/>
      <c r="AQ41" s="419"/>
      <c r="AR41" s="419"/>
      <c r="AS41" s="273"/>
      <c r="AT41" s="273"/>
      <c r="AU41" s="273"/>
      <c r="AV41" s="273"/>
      <c r="AW41" s="273"/>
      <c r="AX41" s="273"/>
      <c r="AY41" s="273"/>
      <c r="AZ41" s="273"/>
      <c r="BA41" s="273"/>
      <c r="BB41" s="273"/>
      <c r="BC41" s="273"/>
      <c r="BD41" s="273"/>
      <c r="BE41" s="273"/>
      <c r="BF41" s="273"/>
      <c r="BG41" s="288"/>
      <c r="BH41" s="419"/>
      <c r="BI41" s="419"/>
      <c r="BJ41" s="419"/>
      <c r="BK41" s="273"/>
      <c r="BL41" s="273"/>
      <c r="BM41" s="273"/>
      <c r="BN41" s="273"/>
      <c r="BO41" s="273"/>
      <c r="BP41" s="273"/>
      <c r="BQ41" s="273"/>
      <c r="BR41" s="273"/>
      <c r="BS41" s="273"/>
      <c r="BT41" s="273"/>
      <c r="BU41" s="273"/>
      <c r="BV41" s="273"/>
      <c r="BW41" s="273"/>
      <c r="BX41" s="273"/>
      <c r="BY41" s="273"/>
      <c r="BZ41" s="273"/>
      <c r="CA41" s="273"/>
      <c r="CB41" s="273"/>
      <c r="CC41" s="273"/>
      <c r="CD41" s="273"/>
      <c r="CE41" s="273"/>
      <c r="CF41" s="273"/>
      <c r="CG41" s="273"/>
      <c r="CH41" s="273"/>
      <c r="CI41" s="273"/>
      <c r="CJ41" s="273"/>
      <c r="CK41" s="273"/>
      <c r="CL41" s="273"/>
      <c r="CM41" s="273"/>
      <c r="CN41" s="273"/>
      <c r="CO41" s="273"/>
      <c r="CP41" s="273"/>
      <c r="CQ41" s="273"/>
      <c r="CR41" s="273"/>
      <c r="CS41" s="273"/>
      <c r="CT41" s="273"/>
      <c r="CU41" s="273"/>
      <c r="CV41" s="273"/>
      <c r="CW41" s="273"/>
      <c r="CX41" s="273"/>
      <c r="CY41" s="273"/>
      <c r="CZ41" s="273"/>
      <c r="DA41" s="273"/>
      <c r="DB41" s="273"/>
      <c r="DC41" s="273"/>
      <c r="DD41" s="273"/>
      <c r="DE41" s="273"/>
      <c r="DF41" s="273"/>
      <c r="DG41" s="273"/>
      <c r="DH41" s="273"/>
      <c r="DI41" s="273"/>
      <c r="DJ41" s="273"/>
      <c r="DK41" s="273"/>
      <c r="DL41" s="273"/>
      <c r="DM41" s="273"/>
      <c r="DN41" s="273"/>
      <c r="DO41" s="273"/>
      <c r="DP41" s="273"/>
      <c r="DQ41" s="273"/>
      <c r="DR41" s="273"/>
      <c r="DS41" s="273"/>
      <c r="DT41" s="273"/>
      <c r="DU41" s="273"/>
      <c r="DV41" s="273"/>
      <c r="DW41" s="273"/>
      <c r="DX41" s="273"/>
      <c r="DY41" s="273"/>
      <c r="DZ41" s="273"/>
      <c r="EA41" s="273"/>
      <c r="EB41" s="273"/>
      <c r="EC41" s="273"/>
      <c r="ED41" s="273"/>
      <c r="EE41" s="273"/>
      <c r="EF41" s="273"/>
      <c r="EG41" s="273"/>
      <c r="EH41" s="273"/>
      <c r="EI41" s="273"/>
      <c r="EJ41" s="273"/>
      <c r="EK41" s="273"/>
      <c r="EL41" s="273"/>
    </row>
    <row r="42" spans="1:142" ht="7.9" customHeight="1">
      <c r="A42" s="130"/>
      <c r="B42" s="131"/>
      <c r="C42" s="132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3"/>
      <c r="AE42" s="273"/>
      <c r="AF42" s="273"/>
      <c r="AG42" s="273"/>
      <c r="AH42" s="273"/>
      <c r="AI42" s="273"/>
      <c r="AJ42" s="273"/>
      <c r="AK42" s="273"/>
      <c r="AL42" s="273"/>
      <c r="AM42" s="273"/>
      <c r="AN42" s="273"/>
      <c r="AO42" s="273"/>
      <c r="AP42" s="273"/>
      <c r="AQ42" s="273"/>
      <c r="AR42" s="273"/>
      <c r="AS42" s="273"/>
      <c r="AT42" s="273"/>
      <c r="AU42" s="273"/>
      <c r="AV42" s="273"/>
      <c r="AW42" s="273"/>
      <c r="AX42" s="273"/>
      <c r="AY42" s="273"/>
      <c r="AZ42" s="273"/>
      <c r="BA42" s="273"/>
      <c r="BB42" s="273"/>
      <c r="BC42" s="273"/>
      <c r="BD42" s="273"/>
      <c r="BE42" s="273"/>
      <c r="BF42" s="273"/>
      <c r="BG42" s="273"/>
      <c r="BH42" s="273"/>
      <c r="BI42" s="273"/>
      <c r="BJ42" s="273"/>
      <c r="BK42" s="273"/>
      <c r="BL42" s="273"/>
      <c r="BM42" s="273"/>
      <c r="BN42" s="273"/>
      <c r="BO42" s="273"/>
      <c r="BP42" s="273"/>
      <c r="BQ42" s="273"/>
      <c r="BR42" s="273"/>
      <c r="BS42" s="273"/>
      <c r="BT42" s="273"/>
      <c r="BU42" s="273"/>
      <c r="BV42" s="273"/>
      <c r="BW42" s="273"/>
      <c r="BX42" s="273"/>
      <c r="BY42" s="273"/>
      <c r="BZ42" s="273"/>
      <c r="CA42" s="273"/>
      <c r="CB42" s="273"/>
      <c r="CC42" s="273"/>
      <c r="CD42" s="273"/>
      <c r="CE42" s="273"/>
      <c r="CF42" s="273"/>
      <c r="CG42" s="273"/>
      <c r="CH42" s="273"/>
      <c r="CI42" s="273"/>
      <c r="CJ42" s="273"/>
      <c r="CK42" s="273"/>
      <c r="CL42" s="273"/>
      <c r="CM42" s="273"/>
      <c r="CN42" s="273"/>
      <c r="CO42" s="273"/>
      <c r="CP42" s="273"/>
      <c r="CQ42" s="273"/>
      <c r="CR42" s="273"/>
      <c r="CS42" s="273"/>
      <c r="CT42" s="273"/>
      <c r="CU42" s="273"/>
      <c r="CV42" s="273"/>
      <c r="CW42" s="273"/>
      <c r="CX42" s="273"/>
      <c r="CY42" s="273"/>
      <c r="CZ42" s="273"/>
      <c r="DA42" s="273"/>
      <c r="DB42" s="273"/>
      <c r="DC42" s="273"/>
      <c r="DD42" s="273"/>
      <c r="DE42" s="273"/>
      <c r="DF42" s="273"/>
      <c r="DG42" s="273"/>
      <c r="DH42" s="273"/>
      <c r="DI42" s="273"/>
      <c r="DJ42" s="273"/>
      <c r="DK42" s="273"/>
      <c r="DL42" s="273"/>
      <c r="DM42" s="273"/>
      <c r="DN42" s="273"/>
      <c r="DO42" s="273"/>
      <c r="DP42" s="273"/>
      <c r="DQ42" s="273"/>
      <c r="DR42" s="273"/>
      <c r="DS42" s="273"/>
      <c r="DT42" s="273"/>
      <c r="DU42" s="273"/>
      <c r="DV42" s="273"/>
      <c r="DW42" s="273"/>
      <c r="DX42" s="273"/>
      <c r="DY42" s="273"/>
      <c r="DZ42" s="273"/>
      <c r="EA42" s="273"/>
      <c r="EB42" s="273"/>
      <c r="EC42" s="273"/>
      <c r="ED42" s="273"/>
      <c r="EE42" s="273"/>
      <c r="EF42" s="273"/>
      <c r="EG42" s="273"/>
      <c r="EH42" s="273"/>
      <c r="EI42" s="273"/>
      <c r="EJ42" s="273"/>
      <c r="EK42" s="273"/>
      <c r="EL42" s="273"/>
    </row>
    <row r="43" spans="1:142" ht="7.9" customHeight="1">
      <c r="A43" s="130"/>
      <c r="B43" s="131"/>
      <c r="C43" s="132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3"/>
      <c r="AE43" s="273"/>
      <c r="AF43" s="273"/>
      <c r="AG43" s="273"/>
      <c r="AH43" s="273"/>
      <c r="AI43" s="273"/>
      <c r="AJ43" s="273"/>
      <c r="AK43" s="273"/>
      <c r="AL43" s="273"/>
      <c r="AM43" s="273"/>
      <c r="AN43" s="273"/>
      <c r="AO43" s="273"/>
      <c r="AP43" s="273"/>
      <c r="AQ43" s="273"/>
      <c r="AR43" s="273"/>
      <c r="AS43" s="273"/>
      <c r="AT43" s="273"/>
      <c r="AU43" s="273"/>
      <c r="AV43" s="273"/>
      <c r="AW43" s="273"/>
      <c r="AX43" s="273"/>
      <c r="AY43" s="273"/>
      <c r="AZ43" s="273"/>
      <c r="BA43" s="273"/>
      <c r="BB43" s="273"/>
      <c r="BC43" s="273"/>
      <c r="BD43" s="273"/>
      <c r="BE43" s="273"/>
      <c r="BF43" s="273"/>
      <c r="BG43" s="273"/>
      <c r="BH43" s="273"/>
      <c r="BI43" s="273"/>
      <c r="BJ43" s="273"/>
      <c r="BK43" s="273"/>
      <c r="BL43" s="273"/>
      <c r="BM43" s="273"/>
      <c r="BN43" s="273"/>
      <c r="BO43" s="273"/>
      <c r="BP43" s="273"/>
      <c r="BQ43" s="273"/>
      <c r="BR43" s="273"/>
      <c r="BS43" s="273"/>
      <c r="BT43" s="273"/>
      <c r="BU43" s="273"/>
      <c r="BV43" s="273"/>
      <c r="BW43" s="273"/>
      <c r="BX43" s="273"/>
      <c r="BY43" s="273"/>
      <c r="BZ43" s="273"/>
      <c r="CA43" s="273"/>
      <c r="CB43" s="273"/>
      <c r="CC43" s="273"/>
      <c r="CD43" s="273"/>
      <c r="CE43" s="273"/>
      <c r="CF43" s="273"/>
      <c r="CG43" s="273"/>
      <c r="CH43" s="273"/>
      <c r="CI43" s="273"/>
      <c r="CJ43" s="273"/>
      <c r="CK43" s="273"/>
      <c r="CL43" s="273"/>
      <c r="CM43" s="273"/>
      <c r="CN43" s="273"/>
      <c r="CO43" s="273"/>
      <c r="CP43" s="273"/>
      <c r="CQ43" s="273"/>
      <c r="CR43" s="273"/>
      <c r="CS43" s="273"/>
      <c r="CT43" s="273"/>
      <c r="CU43" s="273"/>
      <c r="CV43" s="273"/>
      <c r="CW43" s="273"/>
      <c r="CX43" s="273"/>
      <c r="CY43" s="273"/>
      <c r="CZ43" s="273"/>
      <c r="DA43" s="273"/>
      <c r="DB43" s="273"/>
      <c r="DC43" s="273"/>
      <c r="DD43" s="273"/>
      <c r="DE43" s="273"/>
      <c r="DF43" s="273"/>
      <c r="DG43" s="273"/>
      <c r="DH43" s="273"/>
      <c r="DI43" s="273"/>
      <c r="DJ43" s="273"/>
      <c r="DK43" s="273"/>
      <c r="DL43" s="273"/>
      <c r="DM43" s="273"/>
      <c r="DN43" s="273"/>
      <c r="DO43" s="273"/>
      <c r="DP43" s="273"/>
      <c r="DQ43" s="273"/>
      <c r="DR43" s="273"/>
      <c r="DS43" s="273"/>
      <c r="DT43" s="273"/>
      <c r="DU43" s="273"/>
      <c r="DV43" s="273"/>
      <c r="DW43" s="273"/>
      <c r="DX43" s="273"/>
      <c r="DY43" s="273"/>
      <c r="DZ43" s="273"/>
      <c r="EA43" s="273"/>
      <c r="EB43" s="273"/>
      <c r="EC43" s="273"/>
      <c r="ED43" s="273"/>
      <c r="EE43" s="273"/>
      <c r="EF43" s="273"/>
      <c r="EG43" s="273"/>
      <c r="EH43" s="273"/>
      <c r="EI43" s="273"/>
      <c r="EJ43" s="273"/>
      <c r="EK43" s="273"/>
      <c r="EL43" s="273"/>
    </row>
    <row r="44" spans="1:142" ht="7.9" customHeight="1">
      <c r="A44" s="130"/>
      <c r="B44" s="131"/>
      <c r="C44" s="132"/>
      <c r="D44" s="273"/>
      <c r="E44" s="273"/>
      <c r="F44" s="273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3"/>
      <c r="AE44" s="273"/>
      <c r="AF44" s="273"/>
      <c r="AG44" s="273"/>
      <c r="AH44" s="273"/>
      <c r="AI44" s="273"/>
      <c r="AJ44" s="273"/>
      <c r="AK44" s="273"/>
      <c r="AL44" s="273"/>
      <c r="AM44" s="273"/>
      <c r="AN44" s="273"/>
      <c r="AO44" s="273"/>
      <c r="AP44" s="273"/>
      <c r="AQ44" s="273"/>
      <c r="AR44" s="273"/>
      <c r="AS44" s="273"/>
      <c r="AT44" s="273"/>
      <c r="AU44" s="273"/>
      <c r="AV44" s="273"/>
      <c r="AW44" s="273"/>
      <c r="AX44" s="273"/>
      <c r="AY44" s="273"/>
      <c r="AZ44" s="273"/>
      <c r="BA44" s="273"/>
      <c r="BB44" s="273"/>
      <c r="BC44" s="273"/>
      <c r="BD44" s="273"/>
      <c r="BE44" s="273"/>
      <c r="BF44" s="273"/>
      <c r="BG44" s="273"/>
      <c r="BH44" s="273"/>
      <c r="BI44" s="273"/>
      <c r="BJ44" s="273"/>
      <c r="BK44" s="273"/>
      <c r="BL44" s="273"/>
      <c r="BM44" s="273"/>
      <c r="BN44" s="273"/>
      <c r="BO44" s="273"/>
      <c r="BP44" s="273"/>
      <c r="BQ44" s="273"/>
      <c r="BR44" s="273"/>
      <c r="BS44" s="273"/>
      <c r="BT44" s="273"/>
      <c r="BU44" s="273"/>
      <c r="BV44" s="273"/>
      <c r="BW44" s="273"/>
      <c r="BX44" s="273"/>
      <c r="BY44" s="273"/>
      <c r="BZ44" s="273"/>
      <c r="CA44" s="273"/>
      <c r="CB44" s="273"/>
      <c r="CC44" s="273"/>
      <c r="CD44" s="273"/>
      <c r="CE44" s="273"/>
      <c r="CF44" s="273"/>
      <c r="CG44" s="273"/>
      <c r="CH44" s="273"/>
      <c r="CI44" s="273"/>
      <c r="CJ44" s="273"/>
      <c r="CK44" s="273"/>
      <c r="CL44" s="273"/>
      <c r="CM44" s="273"/>
      <c r="CN44" s="273"/>
      <c r="CO44" s="273"/>
      <c r="CP44" s="273"/>
      <c r="CQ44" s="273"/>
      <c r="CR44" s="273"/>
      <c r="CS44" s="273"/>
      <c r="CT44" s="273"/>
      <c r="CU44" s="273"/>
      <c r="CV44" s="273"/>
      <c r="CW44" s="273"/>
      <c r="CX44" s="273"/>
      <c r="CY44" s="273"/>
      <c r="CZ44" s="273"/>
      <c r="DA44" s="273"/>
      <c r="DB44" s="273"/>
      <c r="DC44" s="273"/>
      <c r="DD44" s="273"/>
      <c r="DE44" s="273"/>
      <c r="DF44" s="273"/>
      <c r="DG44" s="273"/>
      <c r="DH44" s="273"/>
      <c r="DI44" s="273"/>
      <c r="DJ44" s="273"/>
      <c r="DK44" s="273"/>
      <c r="DL44" s="273"/>
      <c r="DM44" s="273"/>
      <c r="DN44" s="273"/>
      <c r="DO44" s="273"/>
      <c r="DP44" s="273"/>
      <c r="DQ44" s="273"/>
      <c r="DR44" s="273"/>
      <c r="DS44" s="273"/>
      <c r="DT44" s="273"/>
      <c r="DU44" s="273"/>
      <c r="DV44" s="273"/>
      <c r="DW44" s="273"/>
      <c r="DX44" s="273"/>
      <c r="DY44" s="273"/>
      <c r="DZ44" s="273"/>
      <c r="EA44" s="273"/>
      <c r="EB44" s="273"/>
      <c r="EC44" s="273"/>
      <c r="ED44" s="273"/>
      <c r="EE44" s="273"/>
      <c r="EF44" s="273"/>
      <c r="EG44" s="273"/>
      <c r="EH44" s="273"/>
      <c r="EI44" s="273"/>
      <c r="EJ44" s="273"/>
      <c r="EK44" s="273"/>
      <c r="EL44" s="273"/>
    </row>
    <row r="45" spans="1:142" ht="7.9" customHeight="1">
      <c r="A45" s="130"/>
      <c r="B45" s="131"/>
      <c r="C45" s="132"/>
      <c r="D45" s="273"/>
      <c r="E45" s="273"/>
      <c r="F45" s="273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3"/>
      <c r="AE45" s="273"/>
      <c r="AF45" s="273"/>
      <c r="AG45" s="273"/>
      <c r="AH45" s="273"/>
      <c r="AI45" s="273"/>
      <c r="AJ45" s="273"/>
      <c r="AK45" s="273"/>
      <c r="AL45" s="273"/>
      <c r="AM45" s="273"/>
      <c r="AN45" s="273"/>
      <c r="AO45" s="273"/>
      <c r="AP45" s="273"/>
      <c r="AQ45" s="273"/>
      <c r="AR45" s="273"/>
      <c r="AS45" s="273"/>
      <c r="AT45" s="273"/>
      <c r="AU45" s="273"/>
      <c r="AV45" s="273"/>
      <c r="AW45" s="273"/>
      <c r="AX45" s="273"/>
      <c r="AY45" s="273"/>
      <c r="AZ45" s="273"/>
      <c r="BA45" s="273"/>
      <c r="BB45" s="273"/>
      <c r="BC45" s="273"/>
      <c r="BD45" s="273"/>
      <c r="BE45" s="273"/>
      <c r="BF45" s="273"/>
      <c r="BG45" s="273"/>
      <c r="BH45" s="273"/>
      <c r="BI45" s="273"/>
      <c r="BJ45" s="273"/>
      <c r="BK45" s="273"/>
      <c r="BL45" s="273"/>
      <c r="BM45" s="273"/>
      <c r="BN45" s="273"/>
      <c r="BO45" s="273"/>
      <c r="BP45" s="273"/>
      <c r="BQ45" s="273"/>
      <c r="BR45" s="273"/>
      <c r="BS45" s="273"/>
      <c r="BT45" s="273"/>
      <c r="BU45" s="273"/>
      <c r="BV45" s="273"/>
      <c r="BW45" s="273"/>
      <c r="BX45" s="273"/>
      <c r="BY45" s="273"/>
      <c r="BZ45" s="273"/>
      <c r="CA45" s="273"/>
      <c r="CB45" s="273"/>
      <c r="CC45" s="273"/>
      <c r="CD45" s="273"/>
      <c r="CE45" s="273"/>
      <c r="CF45" s="273"/>
      <c r="CG45" s="273"/>
      <c r="CH45" s="273"/>
      <c r="CI45" s="273"/>
      <c r="CJ45" s="273"/>
      <c r="CK45" s="273"/>
      <c r="CL45" s="273"/>
      <c r="CM45" s="273"/>
      <c r="CN45" s="273"/>
      <c r="CO45" s="273"/>
      <c r="CP45" s="273"/>
      <c r="CQ45" s="273"/>
      <c r="CR45" s="273"/>
      <c r="CS45" s="273"/>
      <c r="CT45" s="273"/>
      <c r="CU45" s="273"/>
      <c r="CV45" s="273"/>
      <c r="CW45" s="273"/>
      <c r="CX45" s="273"/>
      <c r="CY45" s="273"/>
      <c r="CZ45" s="273"/>
      <c r="DA45" s="273"/>
      <c r="DB45" s="273"/>
      <c r="DC45" s="273"/>
      <c r="DD45" s="273"/>
      <c r="DE45" s="273"/>
      <c r="DF45" s="273"/>
      <c r="DG45" s="273"/>
      <c r="DH45" s="273"/>
      <c r="DI45" s="273"/>
      <c r="DJ45" s="273"/>
      <c r="DK45" s="273"/>
      <c r="DL45" s="273"/>
      <c r="DM45" s="273"/>
      <c r="DN45" s="273"/>
      <c r="DO45" s="273"/>
      <c r="DP45" s="273"/>
      <c r="DQ45" s="273"/>
      <c r="DR45" s="273"/>
      <c r="DS45" s="273"/>
      <c r="DT45" s="273"/>
      <c r="DU45" s="273"/>
      <c r="DV45" s="273"/>
      <c r="DW45" s="273"/>
      <c r="DX45" s="273"/>
      <c r="DY45" s="273"/>
      <c r="DZ45" s="273"/>
      <c r="EA45" s="273"/>
      <c r="EB45" s="273"/>
      <c r="EC45" s="273"/>
      <c r="ED45" s="273"/>
      <c r="EE45" s="273"/>
      <c r="EF45" s="273"/>
      <c r="EG45" s="273"/>
      <c r="EH45" s="273"/>
      <c r="EI45" s="273"/>
      <c r="EJ45" s="273"/>
      <c r="EK45" s="273"/>
      <c r="EL45" s="273"/>
    </row>
    <row r="46" spans="1:142" ht="7.9" customHeight="1">
      <c r="A46" s="130"/>
      <c r="B46" s="131"/>
      <c r="C46" s="132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273"/>
      <c r="AE46" s="273"/>
      <c r="AF46" s="273"/>
      <c r="AG46" s="273"/>
      <c r="AH46" s="273"/>
      <c r="AI46" s="273"/>
      <c r="AJ46" s="273"/>
      <c r="AK46" s="273"/>
      <c r="AL46" s="273"/>
      <c r="AM46" s="273"/>
      <c r="AN46" s="273"/>
      <c r="AO46" s="273"/>
      <c r="AP46" s="273"/>
      <c r="AQ46" s="273"/>
      <c r="AR46" s="273"/>
      <c r="AS46" s="273"/>
      <c r="AT46" s="273"/>
      <c r="AU46" s="273"/>
      <c r="AV46" s="273"/>
      <c r="AW46" s="273"/>
      <c r="AX46" s="273"/>
      <c r="AY46" s="273"/>
      <c r="AZ46" s="273"/>
      <c r="BA46" s="273"/>
      <c r="BB46" s="273"/>
      <c r="BC46" s="273"/>
      <c r="BD46" s="273"/>
      <c r="BE46" s="273"/>
      <c r="BF46" s="273"/>
      <c r="BG46" s="273"/>
      <c r="BH46" s="273"/>
      <c r="BI46" s="273"/>
      <c r="BJ46" s="273"/>
      <c r="BK46" s="273"/>
      <c r="BL46" s="273"/>
      <c r="BM46" s="273"/>
      <c r="BN46" s="273"/>
      <c r="BO46" s="273"/>
      <c r="BP46" s="273"/>
      <c r="BQ46" s="273"/>
      <c r="BR46" s="273"/>
      <c r="BS46" s="273"/>
      <c r="BT46" s="273"/>
      <c r="BU46" s="273"/>
      <c r="BV46" s="273"/>
      <c r="BW46" s="273"/>
      <c r="BX46" s="273"/>
      <c r="BY46" s="273"/>
      <c r="BZ46" s="273"/>
      <c r="CA46" s="273"/>
      <c r="CB46" s="273"/>
      <c r="CC46" s="273"/>
      <c r="CD46" s="273"/>
      <c r="CE46" s="273"/>
      <c r="CF46" s="273"/>
      <c r="CG46" s="273"/>
      <c r="CH46" s="273"/>
      <c r="CI46" s="273"/>
      <c r="CJ46" s="273"/>
      <c r="CK46" s="273"/>
      <c r="CL46" s="273"/>
      <c r="CM46" s="273"/>
      <c r="CN46" s="273"/>
      <c r="CO46" s="273"/>
      <c r="CP46" s="273"/>
      <c r="CQ46" s="273"/>
      <c r="CR46" s="273"/>
      <c r="CS46" s="273"/>
      <c r="CT46" s="273"/>
      <c r="CU46" s="273"/>
      <c r="CV46" s="273"/>
      <c r="CW46" s="273"/>
      <c r="CX46" s="273"/>
      <c r="CY46" s="273"/>
      <c r="CZ46" s="273"/>
      <c r="DA46" s="273"/>
      <c r="DB46" s="273"/>
      <c r="DC46" s="273"/>
      <c r="DD46" s="273"/>
      <c r="DE46" s="273"/>
      <c r="DF46" s="273"/>
      <c r="DG46" s="273"/>
      <c r="DH46" s="273"/>
      <c r="DI46" s="273"/>
      <c r="DJ46" s="273"/>
      <c r="DK46" s="273"/>
      <c r="DL46" s="273"/>
      <c r="DM46" s="273"/>
      <c r="DN46" s="273"/>
      <c r="DO46" s="273"/>
      <c r="DP46" s="273"/>
      <c r="DQ46" s="273"/>
      <c r="DR46" s="273"/>
      <c r="DS46" s="273"/>
      <c r="DT46" s="273"/>
      <c r="DU46" s="273"/>
      <c r="DV46" s="273"/>
      <c r="DW46" s="273"/>
      <c r="DX46" s="273"/>
      <c r="DY46" s="273"/>
      <c r="DZ46" s="273"/>
      <c r="EA46" s="273"/>
      <c r="EB46" s="273"/>
      <c r="EC46" s="273"/>
      <c r="ED46" s="273"/>
      <c r="EE46" s="273"/>
      <c r="EF46" s="273"/>
      <c r="EG46" s="273"/>
      <c r="EH46" s="273"/>
      <c r="EI46" s="273"/>
      <c r="EJ46" s="273"/>
      <c r="EK46" s="273"/>
      <c r="EL46" s="273"/>
    </row>
    <row r="47" spans="1:142" ht="7.9" customHeight="1">
      <c r="A47" s="130"/>
      <c r="B47" s="131"/>
      <c r="C47" s="132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3"/>
      <c r="AS47" s="273"/>
      <c r="AT47" s="273"/>
      <c r="AU47" s="273"/>
      <c r="AV47" s="273"/>
      <c r="AW47" s="273"/>
      <c r="AX47" s="273"/>
      <c r="AY47" s="273"/>
      <c r="AZ47" s="273"/>
      <c r="BA47" s="273"/>
      <c r="BB47" s="273"/>
      <c r="BC47" s="273"/>
      <c r="BD47" s="273"/>
      <c r="BE47" s="273"/>
      <c r="BF47" s="273"/>
      <c r="BG47" s="273"/>
      <c r="BH47" s="273"/>
      <c r="BI47" s="273"/>
      <c r="BJ47" s="273"/>
      <c r="BK47" s="273"/>
      <c r="BL47" s="273"/>
      <c r="BM47" s="273"/>
      <c r="BN47" s="273"/>
      <c r="BO47" s="273"/>
      <c r="BP47" s="273"/>
      <c r="BQ47" s="273"/>
      <c r="BR47" s="273"/>
      <c r="BS47" s="273"/>
      <c r="BT47" s="273"/>
      <c r="BU47" s="273"/>
      <c r="BV47" s="273"/>
      <c r="BW47" s="273"/>
      <c r="BX47" s="273"/>
      <c r="BY47" s="273"/>
      <c r="BZ47" s="273"/>
      <c r="CA47" s="273"/>
      <c r="CB47" s="273"/>
      <c r="CC47" s="273"/>
      <c r="CD47" s="273"/>
      <c r="CE47" s="273"/>
      <c r="CF47" s="273"/>
      <c r="CG47" s="273"/>
      <c r="CH47" s="273"/>
      <c r="CI47" s="273"/>
      <c r="CJ47" s="273"/>
      <c r="CK47" s="273"/>
      <c r="CL47" s="273"/>
      <c r="CM47" s="273"/>
      <c r="CN47" s="273"/>
      <c r="CO47" s="273"/>
      <c r="CP47" s="273"/>
      <c r="CQ47" s="273"/>
      <c r="CR47" s="273"/>
      <c r="CS47" s="273"/>
      <c r="CT47" s="273"/>
      <c r="CU47" s="273"/>
      <c r="CV47" s="273"/>
      <c r="CW47" s="273"/>
      <c r="CX47" s="273"/>
      <c r="CY47" s="273"/>
      <c r="CZ47" s="273"/>
      <c r="DA47" s="273"/>
      <c r="DB47" s="273"/>
      <c r="DC47" s="273"/>
      <c r="DD47" s="273"/>
      <c r="DE47" s="273"/>
      <c r="DF47" s="273"/>
      <c r="DG47" s="273"/>
      <c r="DH47" s="273"/>
      <c r="DI47" s="273"/>
      <c r="DJ47" s="273"/>
      <c r="DK47" s="273"/>
      <c r="DL47" s="273"/>
      <c r="DM47" s="273"/>
      <c r="DN47" s="273"/>
      <c r="DO47" s="273"/>
      <c r="DP47" s="273"/>
      <c r="DQ47" s="273"/>
      <c r="DR47" s="273"/>
      <c r="DS47" s="273"/>
      <c r="DT47" s="273"/>
      <c r="DU47" s="273"/>
      <c r="DV47" s="273"/>
      <c r="DW47" s="273"/>
      <c r="DX47" s="273"/>
      <c r="DY47" s="273"/>
      <c r="DZ47" s="273"/>
      <c r="EA47" s="273"/>
      <c r="EB47" s="273"/>
      <c r="EC47" s="273"/>
      <c r="ED47" s="273"/>
      <c r="EE47" s="273"/>
      <c r="EF47" s="273"/>
      <c r="EG47" s="273"/>
      <c r="EH47" s="273"/>
      <c r="EI47" s="273"/>
      <c r="EJ47" s="273"/>
      <c r="EK47" s="273"/>
      <c r="EL47" s="273"/>
    </row>
    <row r="48" spans="1:142" ht="7.9" customHeight="1">
      <c r="A48" s="130"/>
      <c r="B48" s="131"/>
      <c r="C48" s="132"/>
      <c r="D48" s="273"/>
      <c r="E48" s="273"/>
      <c r="F48" s="273"/>
      <c r="G48" s="273"/>
      <c r="H48" s="273"/>
      <c r="I48" s="273"/>
      <c r="J48" s="273"/>
      <c r="K48" s="273"/>
      <c r="L48" s="273"/>
      <c r="M48" s="273"/>
      <c r="N48" s="273"/>
      <c r="O48" s="273"/>
      <c r="P48" s="273"/>
      <c r="Q48" s="273"/>
      <c r="R48" s="273"/>
      <c r="S48" s="273"/>
      <c r="T48" s="273"/>
      <c r="U48" s="273"/>
      <c r="V48" s="273"/>
      <c r="W48" s="273"/>
      <c r="X48" s="273"/>
      <c r="Y48" s="273"/>
      <c r="Z48" s="273"/>
      <c r="AA48" s="273"/>
      <c r="AB48" s="273"/>
      <c r="AC48" s="273"/>
      <c r="AD48" s="273"/>
      <c r="AE48" s="273"/>
      <c r="AF48" s="273"/>
      <c r="AG48" s="273"/>
      <c r="AH48" s="273"/>
      <c r="AI48" s="273"/>
      <c r="AJ48" s="273"/>
      <c r="AK48" s="273"/>
      <c r="AL48" s="273"/>
      <c r="AM48" s="273"/>
      <c r="AN48" s="273"/>
      <c r="AO48" s="273"/>
      <c r="AP48" s="273"/>
      <c r="AQ48" s="273"/>
      <c r="AR48" s="273"/>
      <c r="AS48" s="273"/>
      <c r="AT48" s="273"/>
      <c r="AU48" s="273"/>
      <c r="AV48" s="273"/>
      <c r="AW48" s="273"/>
      <c r="AX48" s="273"/>
      <c r="AY48" s="273"/>
      <c r="AZ48" s="273"/>
      <c r="BA48" s="273"/>
      <c r="BB48" s="273"/>
      <c r="BC48" s="273"/>
      <c r="BD48" s="273"/>
      <c r="BE48" s="273"/>
      <c r="BF48" s="273"/>
      <c r="BG48" s="273"/>
      <c r="BH48" s="273"/>
      <c r="BI48" s="273"/>
      <c r="BJ48" s="273"/>
      <c r="BK48" s="273"/>
      <c r="BL48" s="273"/>
      <c r="BM48" s="273"/>
      <c r="BN48" s="273"/>
      <c r="BO48" s="273"/>
      <c r="BP48" s="273"/>
      <c r="BQ48" s="273"/>
      <c r="BR48" s="273"/>
      <c r="BS48" s="273"/>
      <c r="BT48" s="273"/>
      <c r="BU48" s="273"/>
      <c r="BV48" s="273"/>
      <c r="BW48" s="273"/>
      <c r="BX48" s="273"/>
      <c r="BY48" s="273"/>
      <c r="BZ48" s="273"/>
      <c r="CA48" s="273"/>
      <c r="CB48" s="273"/>
      <c r="CC48" s="273"/>
      <c r="CD48" s="273"/>
      <c r="CE48" s="273"/>
      <c r="CF48" s="273"/>
      <c r="CG48" s="273"/>
      <c r="CH48" s="273"/>
      <c r="CI48" s="273"/>
      <c r="CJ48" s="273"/>
      <c r="CK48" s="273"/>
      <c r="CL48" s="273"/>
      <c r="CM48" s="273"/>
      <c r="CN48" s="273"/>
      <c r="CO48" s="273"/>
      <c r="CP48" s="273"/>
      <c r="CQ48" s="273"/>
      <c r="CR48" s="273"/>
      <c r="CS48" s="273"/>
      <c r="CT48" s="273"/>
      <c r="CU48" s="273"/>
      <c r="CV48" s="273"/>
      <c r="CW48" s="273"/>
      <c r="CX48" s="273"/>
      <c r="CY48" s="273"/>
      <c r="CZ48" s="273"/>
      <c r="DA48" s="273"/>
      <c r="DB48" s="273"/>
      <c r="DC48" s="273"/>
      <c r="DD48" s="273"/>
      <c r="DE48" s="273"/>
      <c r="DF48" s="273"/>
      <c r="DG48" s="273"/>
      <c r="DH48" s="273"/>
      <c r="DI48" s="273"/>
      <c r="DJ48" s="273"/>
      <c r="DK48" s="273"/>
      <c r="DL48" s="273"/>
      <c r="DM48" s="273"/>
      <c r="DN48" s="273"/>
      <c r="DO48" s="273"/>
      <c r="DP48" s="273"/>
      <c r="DQ48" s="273"/>
      <c r="DR48" s="273"/>
      <c r="DS48" s="273"/>
      <c r="DT48" s="273"/>
      <c r="DU48" s="273"/>
      <c r="DV48" s="273"/>
      <c r="DW48" s="273"/>
      <c r="DX48" s="273"/>
      <c r="DY48" s="273"/>
      <c r="DZ48" s="273"/>
      <c r="EA48" s="273"/>
      <c r="EB48" s="273"/>
      <c r="EC48" s="273"/>
      <c r="ED48" s="273"/>
      <c r="EE48" s="273"/>
      <c r="EF48" s="273"/>
      <c r="EG48" s="273"/>
      <c r="EH48" s="273"/>
      <c r="EI48" s="273"/>
      <c r="EJ48" s="273"/>
      <c r="EK48" s="273"/>
      <c r="EL48" s="273"/>
    </row>
    <row r="49" spans="1:142" ht="7.9" customHeight="1">
      <c r="A49" s="130"/>
      <c r="B49" s="131"/>
      <c r="C49" s="132"/>
      <c r="D49" s="273"/>
      <c r="E49" s="273"/>
      <c r="F49" s="273"/>
      <c r="G49" s="273"/>
      <c r="H49" s="273"/>
      <c r="I49" s="273"/>
      <c r="J49" s="273"/>
      <c r="K49" s="273"/>
      <c r="L49" s="273"/>
      <c r="M49" s="273"/>
      <c r="N49" s="273"/>
      <c r="O49" s="273"/>
      <c r="P49" s="273"/>
      <c r="Q49" s="273"/>
      <c r="R49" s="273"/>
      <c r="S49" s="273"/>
      <c r="T49" s="273"/>
      <c r="U49" s="273"/>
      <c r="V49" s="273"/>
      <c r="W49" s="273"/>
      <c r="X49" s="273"/>
      <c r="Y49" s="273"/>
      <c r="Z49" s="273"/>
      <c r="AA49" s="273"/>
      <c r="AB49" s="273"/>
      <c r="AC49" s="273"/>
      <c r="AD49" s="273"/>
      <c r="AE49" s="273"/>
      <c r="AF49" s="273"/>
      <c r="AG49" s="273"/>
      <c r="AH49" s="273"/>
      <c r="AI49" s="273"/>
      <c r="AJ49" s="273"/>
      <c r="AK49" s="273"/>
      <c r="AL49" s="273"/>
      <c r="AM49" s="273"/>
      <c r="AN49" s="273"/>
      <c r="AO49" s="273"/>
      <c r="AP49" s="273"/>
      <c r="AQ49" s="273"/>
      <c r="AR49" s="273"/>
      <c r="AS49" s="273"/>
      <c r="AT49" s="273"/>
      <c r="AU49" s="273"/>
      <c r="AV49" s="273"/>
      <c r="AW49" s="273"/>
      <c r="AX49" s="273"/>
      <c r="AY49" s="273"/>
      <c r="AZ49" s="273"/>
      <c r="BA49" s="273"/>
      <c r="BB49" s="273"/>
      <c r="BC49" s="273"/>
      <c r="BD49" s="273"/>
      <c r="BE49" s="273"/>
      <c r="BF49" s="273"/>
      <c r="BG49" s="273"/>
      <c r="BH49" s="273"/>
      <c r="BI49" s="273"/>
      <c r="BJ49" s="273"/>
      <c r="BK49" s="273"/>
      <c r="BL49" s="273"/>
      <c r="BM49" s="273"/>
      <c r="BN49" s="273"/>
      <c r="BO49" s="273"/>
      <c r="BP49" s="273"/>
      <c r="BQ49" s="273"/>
      <c r="BR49" s="273"/>
      <c r="BS49" s="273"/>
      <c r="BT49" s="273"/>
      <c r="BU49" s="273"/>
      <c r="BV49" s="273"/>
      <c r="BW49" s="273"/>
      <c r="BX49" s="273"/>
      <c r="BY49" s="273"/>
      <c r="BZ49" s="273"/>
      <c r="CA49" s="273"/>
      <c r="CB49" s="273"/>
      <c r="CC49" s="273"/>
      <c r="CD49" s="273"/>
      <c r="CE49" s="273"/>
      <c r="CF49" s="273"/>
      <c r="CG49" s="273"/>
      <c r="CH49" s="273"/>
      <c r="CI49" s="273"/>
      <c r="CJ49" s="273"/>
      <c r="CK49" s="273"/>
      <c r="CL49" s="273"/>
      <c r="CM49" s="273"/>
      <c r="CN49" s="273"/>
      <c r="CO49" s="273"/>
      <c r="CP49" s="273"/>
      <c r="CQ49" s="273"/>
      <c r="CR49" s="273"/>
      <c r="CS49" s="273"/>
      <c r="CT49" s="273"/>
      <c r="CU49" s="273"/>
      <c r="CV49" s="273"/>
      <c r="CW49" s="273"/>
      <c r="CX49" s="273"/>
      <c r="CY49" s="273"/>
      <c r="CZ49" s="273"/>
      <c r="DA49" s="273"/>
      <c r="DB49" s="273"/>
      <c r="DC49" s="273"/>
      <c r="DD49" s="273"/>
      <c r="DE49" s="273"/>
      <c r="DF49" s="273"/>
      <c r="DG49" s="273"/>
      <c r="DH49" s="273"/>
      <c r="DI49" s="273"/>
      <c r="DJ49" s="273"/>
      <c r="DK49" s="273"/>
      <c r="DL49" s="273"/>
      <c r="DM49" s="273"/>
      <c r="DN49" s="273"/>
      <c r="DO49" s="273"/>
      <c r="DP49" s="273"/>
      <c r="DQ49" s="273"/>
      <c r="DR49" s="273"/>
      <c r="DS49" s="273"/>
      <c r="DT49" s="273"/>
      <c r="DU49" s="273"/>
      <c r="DV49" s="273"/>
      <c r="DW49" s="273"/>
      <c r="DX49" s="273"/>
      <c r="DY49" s="273"/>
      <c r="DZ49" s="273"/>
      <c r="EA49" s="273"/>
      <c r="EB49" s="273"/>
      <c r="EC49" s="273"/>
      <c r="ED49" s="273"/>
      <c r="EE49" s="273"/>
      <c r="EF49" s="273"/>
      <c r="EG49" s="273"/>
      <c r="EH49" s="273"/>
      <c r="EI49" s="273"/>
      <c r="EJ49" s="273"/>
      <c r="EK49" s="273"/>
      <c r="EL49" s="273"/>
    </row>
    <row r="50" spans="1:142" ht="7.9" customHeight="1">
      <c r="A50" s="130"/>
      <c r="B50" s="131"/>
      <c r="C50" s="132"/>
      <c r="D50" s="273"/>
      <c r="E50" s="273"/>
      <c r="F50" s="273"/>
      <c r="G50" s="273"/>
      <c r="H50" s="273"/>
      <c r="I50" s="273"/>
      <c r="J50" s="273"/>
      <c r="K50" s="273"/>
      <c r="L50" s="273"/>
      <c r="M50" s="273"/>
      <c r="N50" s="273"/>
      <c r="O50" s="273"/>
      <c r="P50" s="273"/>
      <c r="Q50" s="273"/>
      <c r="R50" s="273"/>
      <c r="S50" s="273"/>
      <c r="T50" s="273"/>
      <c r="U50" s="273"/>
      <c r="V50" s="273"/>
      <c r="W50" s="273"/>
      <c r="X50" s="273"/>
      <c r="Y50" s="273"/>
      <c r="Z50" s="273"/>
      <c r="AA50" s="273"/>
      <c r="AB50" s="273"/>
      <c r="AC50" s="273"/>
      <c r="AD50" s="273"/>
      <c r="AE50" s="273"/>
      <c r="AF50" s="273"/>
      <c r="AG50" s="273"/>
      <c r="AH50" s="273"/>
      <c r="AI50" s="273"/>
      <c r="AJ50" s="273"/>
      <c r="AK50" s="273"/>
      <c r="AL50" s="273"/>
      <c r="AM50" s="273"/>
      <c r="AN50" s="273"/>
      <c r="AO50" s="273"/>
      <c r="AP50" s="273"/>
      <c r="AQ50" s="273"/>
      <c r="AR50" s="273"/>
      <c r="AS50" s="273"/>
      <c r="AT50" s="273"/>
      <c r="AU50" s="273"/>
      <c r="AV50" s="273"/>
      <c r="AW50" s="273"/>
      <c r="AX50" s="273"/>
      <c r="AY50" s="273"/>
      <c r="AZ50" s="273"/>
      <c r="BA50" s="273"/>
      <c r="BB50" s="273"/>
      <c r="BC50" s="273"/>
      <c r="BD50" s="273"/>
      <c r="BE50" s="273"/>
      <c r="BF50" s="273"/>
      <c r="BG50" s="273"/>
      <c r="BH50" s="273"/>
      <c r="BI50" s="273"/>
      <c r="BJ50" s="273"/>
      <c r="BK50" s="273"/>
      <c r="BL50" s="273"/>
      <c r="BM50" s="273"/>
      <c r="BN50" s="273"/>
      <c r="BO50" s="273"/>
      <c r="BP50" s="273"/>
      <c r="BQ50" s="273"/>
      <c r="BR50" s="273"/>
      <c r="BS50" s="273"/>
      <c r="BT50" s="273"/>
      <c r="BU50" s="273"/>
      <c r="BV50" s="273"/>
      <c r="BW50" s="273"/>
      <c r="BX50" s="273"/>
      <c r="BY50" s="273"/>
      <c r="BZ50" s="273"/>
      <c r="CA50" s="273"/>
      <c r="CB50" s="273"/>
      <c r="CC50" s="273"/>
      <c r="CD50" s="273"/>
      <c r="CE50" s="273"/>
      <c r="CF50" s="273"/>
      <c r="CG50" s="273"/>
      <c r="CH50" s="273"/>
      <c r="CI50" s="273"/>
      <c r="CJ50" s="273"/>
      <c r="CK50" s="273"/>
      <c r="CL50" s="273"/>
      <c r="CM50" s="273"/>
      <c r="CN50" s="273"/>
      <c r="CO50" s="273"/>
      <c r="CP50" s="273"/>
      <c r="CQ50" s="273"/>
      <c r="CR50" s="273"/>
      <c r="CS50" s="273"/>
      <c r="CT50" s="273"/>
      <c r="CU50" s="273"/>
      <c r="CV50" s="273"/>
      <c r="CW50" s="273"/>
      <c r="CX50" s="273"/>
      <c r="CY50" s="273"/>
      <c r="CZ50" s="273"/>
      <c r="DA50" s="273"/>
      <c r="DB50" s="273"/>
      <c r="DC50" s="273"/>
      <c r="DD50" s="273"/>
      <c r="DE50" s="273"/>
      <c r="DF50" s="273"/>
      <c r="DG50" s="273"/>
      <c r="DH50" s="273"/>
      <c r="DI50" s="273"/>
      <c r="DJ50" s="273"/>
      <c r="DK50" s="273"/>
      <c r="DL50" s="273"/>
      <c r="DM50" s="273"/>
      <c r="DN50" s="273"/>
      <c r="DO50" s="273"/>
      <c r="DP50" s="273"/>
      <c r="DQ50" s="273"/>
      <c r="DR50" s="273"/>
      <c r="DS50" s="273"/>
      <c r="DT50" s="273"/>
      <c r="DU50" s="273"/>
      <c r="DV50" s="273"/>
      <c r="DW50" s="273"/>
      <c r="DX50" s="273"/>
      <c r="DY50" s="273"/>
      <c r="DZ50" s="273"/>
      <c r="EA50" s="273"/>
      <c r="EB50" s="273"/>
      <c r="EC50" s="273"/>
      <c r="ED50" s="273"/>
      <c r="EE50" s="273"/>
      <c r="EF50" s="273"/>
      <c r="EG50" s="273"/>
      <c r="EH50" s="273"/>
      <c r="EI50" s="273"/>
      <c r="EJ50" s="273"/>
      <c r="EK50" s="273"/>
      <c r="EL50" s="273"/>
    </row>
    <row r="51" spans="1:142" ht="7.9" customHeight="1">
      <c r="A51" s="130"/>
      <c r="B51" s="131"/>
      <c r="C51" s="132"/>
      <c r="D51" s="273"/>
      <c r="E51" s="273"/>
      <c r="F51" s="273"/>
      <c r="G51" s="273"/>
      <c r="H51" s="273"/>
      <c r="I51" s="273"/>
      <c r="J51" s="273"/>
      <c r="K51" s="273"/>
      <c r="L51" s="273"/>
      <c r="M51" s="273"/>
      <c r="N51" s="273"/>
      <c r="O51" s="273"/>
      <c r="P51" s="273"/>
      <c r="Q51" s="273"/>
      <c r="R51" s="273"/>
      <c r="S51" s="273"/>
      <c r="T51" s="273"/>
      <c r="U51" s="273"/>
      <c r="V51" s="273"/>
      <c r="W51" s="273"/>
      <c r="X51" s="273"/>
      <c r="Y51" s="273"/>
      <c r="Z51" s="273"/>
      <c r="AA51" s="273"/>
      <c r="AB51" s="273"/>
      <c r="AC51" s="273"/>
      <c r="AD51" s="273"/>
      <c r="AE51" s="273"/>
      <c r="AF51" s="273"/>
      <c r="AG51" s="273"/>
      <c r="AH51" s="273"/>
      <c r="AI51" s="273"/>
      <c r="AJ51" s="273"/>
      <c r="AK51" s="273"/>
      <c r="AL51" s="273"/>
      <c r="AM51" s="273"/>
      <c r="AN51" s="273"/>
      <c r="AO51" s="273"/>
      <c r="AP51" s="273"/>
      <c r="AQ51" s="273"/>
      <c r="AR51" s="273"/>
      <c r="AS51" s="273"/>
      <c r="AT51" s="273"/>
      <c r="AU51" s="273"/>
      <c r="AV51" s="273"/>
      <c r="AW51" s="273"/>
      <c r="AX51" s="273"/>
      <c r="AY51" s="273"/>
      <c r="AZ51" s="273"/>
      <c r="BA51" s="273"/>
      <c r="BB51" s="273"/>
      <c r="BC51" s="273"/>
      <c r="BD51" s="273"/>
      <c r="BE51" s="273"/>
      <c r="BF51" s="273"/>
      <c r="BG51" s="273"/>
      <c r="BH51" s="273"/>
      <c r="BI51" s="273"/>
      <c r="BJ51" s="273"/>
      <c r="BK51" s="273"/>
      <c r="BL51" s="273"/>
      <c r="BM51" s="273"/>
      <c r="BN51" s="273"/>
      <c r="BO51" s="273"/>
      <c r="BP51" s="273"/>
      <c r="BQ51" s="273"/>
      <c r="BR51" s="273"/>
      <c r="BS51" s="273"/>
      <c r="BT51" s="273"/>
      <c r="BU51" s="273"/>
      <c r="BV51" s="273"/>
      <c r="BW51" s="273"/>
      <c r="BX51" s="273"/>
      <c r="BY51" s="273"/>
      <c r="BZ51" s="273"/>
      <c r="CA51" s="273"/>
      <c r="CB51" s="273"/>
      <c r="CC51" s="273"/>
      <c r="CD51" s="273"/>
      <c r="CE51" s="273"/>
      <c r="CF51" s="273"/>
      <c r="CG51" s="273"/>
      <c r="CH51" s="273"/>
      <c r="CI51" s="273"/>
      <c r="CJ51" s="273"/>
      <c r="CK51" s="273"/>
      <c r="CL51" s="273"/>
      <c r="CM51" s="273"/>
      <c r="CN51" s="273"/>
      <c r="CO51" s="273"/>
      <c r="CP51" s="273"/>
      <c r="CQ51" s="273"/>
      <c r="CR51" s="273"/>
      <c r="CS51" s="273"/>
      <c r="CT51" s="273"/>
      <c r="CU51" s="273"/>
      <c r="CV51" s="273"/>
      <c r="CW51" s="273"/>
      <c r="CX51" s="273"/>
      <c r="CY51" s="273"/>
      <c r="CZ51" s="273"/>
      <c r="DA51" s="273"/>
      <c r="DB51" s="273"/>
      <c r="DC51" s="273"/>
      <c r="DD51" s="273"/>
      <c r="DE51" s="273"/>
      <c r="DF51" s="273"/>
      <c r="DG51" s="273"/>
      <c r="DH51" s="273"/>
      <c r="DI51" s="273"/>
      <c r="DJ51" s="273"/>
      <c r="DK51" s="273"/>
      <c r="DL51" s="273"/>
      <c r="DM51" s="273"/>
      <c r="DN51" s="273"/>
      <c r="DO51" s="273"/>
      <c r="DP51" s="273"/>
      <c r="DQ51" s="273"/>
      <c r="DR51" s="273"/>
      <c r="DS51" s="273"/>
      <c r="DT51" s="273"/>
      <c r="DU51" s="273"/>
      <c r="DV51" s="273"/>
      <c r="DW51" s="273"/>
      <c r="DX51" s="273"/>
      <c r="DY51" s="273"/>
      <c r="DZ51" s="273"/>
      <c r="EA51" s="273"/>
      <c r="EB51" s="273"/>
      <c r="EC51" s="273"/>
      <c r="ED51" s="273"/>
      <c r="EE51" s="273"/>
      <c r="EF51" s="273"/>
      <c r="EG51" s="273"/>
      <c r="EH51" s="273"/>
      <c r="EI51" s="273"/>
      <c r="EJ51" s="273"/>
      <c r="EK51" s="273"/>
      <c r="EL51" s="273"/>
    </row>
    <row r="52" spans="1:142" ht="7.9" customHeight="1">
      <c r="A52" s="130"/>
      <c r="B52" s="131"/>
      <c r="C52" s="132"/>
      <c r="D52" s="273"/>
      <c r="E52" s="273"/>
      <c r="F52" s="273"/>
      <c r="G52" s="273"/>
      <c r="H52" s="273"/>
      <c r="I52" s="273"/>
      <c r="J52" s="273"/>
      <c r="K52" s="273"/>
      <c r="L52" s="273"/>
      <c r="M52" s="273"/>
      <c r="N52" s="273"/>
      <c r="O52" s="273"/>
      <c r="P52" s="273"/>
      <c r="Q52" s="273"/>
      <c r="R52" s="273"/>
      <c r="S52" s="273"/>
      <c r="T52" s="273"/>
      <c r="U52" s="273"/>
      <c r="V52" s="273"/>
      <c r="W52" s="273"/>
      <c r="X52" s="273"/>
      <c r="Y52" s="273"/>
      <c r="Z52" s="273"/>
      <c r="AA52" s="273"/>
      <c r="AB52" s="273"/>
      <c r="AC52" s="273"/>
      <c r="AD52" s="273"/>
      <c r="AE52" s="273"/>
      <c r="AF52" s="273"/>
      <c r="AG52" s="273"/>
      <c r="AH52" s="273"/>
      <c r="AI52" s="273"/>
      <c r="AJ52" s="273"/>
      <c r="AK52" s="273"/>
      <c r="AL52" s="273"/>
      <c r="AM52" s="273"/>
      <c r="AN52" s="273"/>
      <c r="AO52" s="273"/>
      <c r="AP52" s="273"/>
      <c r="AQ52" s="273"/>
      <c r="AR52" s="273"/>
      <c r="AS52" s="273"/>
      <c r="AT52" s="273"/>
      <c r="AU52" s="273"/>
      <c r="AV52" s="273"/>
      <c r="AW52" s="273"/>
      <c r="AX52" s="273"/>
      <c r="AY52" s="273"/>
      <c r="AZ52" s="273"/>
      <c r="BA52" s="273"/>
      <c r="BB52" s="273"/>
      <c r="BC52" s="273"/>
      <c r="BD52" s="273"/>
      <c r="BE52" s="273"/>
      <c r="BF52" s="273"/>
      <c r="BG52" s="273"/>
      <c r="BH52" s="273"/>
      <c r="BI52" s="273"/>
      <c r="BJ52" s="273"/>
      <c r="BK52" s="273"/>
      <c r="BL52" s="273"/>
      <c r="BM52" s="273"/>
      <c r="BN52" s="273"/>
      <c r="BO52" s="273"/>
      <c r="BP52" s="273"/>
      <c r="BQ52" s="273"/>
      <c r="BR52" s="273"/>
      <c r="BS52" s="273"/>
      <c r="BT52" s="273"/>
      <c r="BU52" s="273"/>
      <c r="BV52" s="273"/>
      <c r="BW52" s="273"/>
      <c r="BX52" s="273"/>
      <c r="BY52" s="273"/>
      <c r="BZ52" s="273"/>
      <c r="CA52" s="273"/>
      <c r="CB52" s="273"/>
      <c r="CC52" s="273"/>
      <c r="CD52" s="273"/>
      <c r="CE52" s="273"/>
      <c r="CF52" s="273"/>
      <c r="CG52" s="273"/>
      <c r="CH52" s="273"/>
      <c r="CI52" s="273"/>
      <c r="CJ52" s="273"/>
      <c r="CK52" s="273"/>
      <c r="CL52" s="273"/>
      <c r="CM52" s="273"/>
      <c r="CN52" s="273"/>
      <c r="CO52" s="273"/>
      <c r="CP52" s="273"/>
      <c r="CQ52" s="273"/>
      <c r="CR52" s="273"/>
      <c r="CS52" s="273"/>
      <c r="CT52" s="273"/>
      <c r="CU52" s="273"/>
      <c r="CV52" s="273"/>
      <c r="CW52" s="273"/>
      <c r="CX52" s="273"/>
      <c r="CY52" s="273"/>
      <c r="CZ52" s="273"/>
      <c r="DA52" s="273"/>
      <c r="DB52" s="273"/>
      <c r="DC52" s="273"/>
      <c r="DD52" s="273"/>
      <c r="DE52" s="273"/>
      <c r="DF52" s="273"/>
      <c r="DG52" s="273"/>
      <c r="DH52" s="273"/>
      <c r="DI52" s="273"/>
      <c r="DJ52" s="273"/>
      <c r="DK52" s="273"/>
      <c r="DL52" s="273"/>
      <c r="DM52" s="273"/>
      <c r="DN52" s="273"/>
      <c r="DO52" s="273"/>
      <c r="DP52" s="273"/>
      <c r="DQ52" s="273"/>
      <c r="DR52" s="273"/>
      <c r="DS52" s="273"/>
      <c r="DT52" s="273"/>
      <c r="DU52" s="273"/>
      <c r="DV52" s="273"/>
      <c r="DW52" s="273"/>
      <c r="DX52" s="273"/>
      <c r="DY52" s="273"/>
      <c r="DZ52" s="273"/>
      <c r="EA52" s="273"/>
      <c r="EB52" s="273"/>
      <c r="EC52" s="273"/>
      <c r="ED52" s="273"/>
      <c r="EE52" s="273"/>
      <c r="EF52" s="273"/>
      <c r="EG52" s="273"/>
      <c r="EH52" s="273"/>
      <c r="EI52" s="273"/>
      <c r="EJ52" s="273"/>
      <c r="EK52" s="273"/>
      <c r="EL52" s="273"/>
    </row>
    <row r="53" spans="1:142" ht="7.9" customHeight="1">
      <c r="A53" s="130"/>
      <c r="B53" s="131"/>
      <c r="C53" s="132"/>
      <c r="D53" s="273"/>
      <c r="E53" s="273"/>
      <c r="F53" s="273"/>
      <c r="G53" s="273"/>
      <c r="H53" s="273"/>
      <c r="I53" s="273"/>
      <c r="J53" s="273"/>
      <c r="K53" s="273"/>
      <c r="L53" s="273"/>
      <c r="M53" s="273"/>
      <c r="N53" s="273"/>
      <c r="O53" s="273"/>
      <c r="P53" s="273"/>
      <c r="Q53" s="273"/>
      <c r="R53" s="273"/>
      <c r="S53" s="273"/>
      <c r="T53" s="273"/>
      <c r="U53" s="273"/>
      <c r="V53" s="273"/>
      <c r="W53" s="273"/>
      <c r="X53" s="273"/>
      <c r="Y53" s="273"/>
      <c r="Z53" s="273"/>
      <c r="AA53" s="273"/>
      <c r="AB53" s="273"/>
      <c r="AC53" s="273"/>
      <c r="AD53" s="273"/>
      <c r="AE53" s="273"/>
      <c r="AF53" s="273"/>
      <c r="AG53" s="273"/>
      <c r="AH53" s="273"/>
      <c r="AI53" s="273"/>
      <c r="AJ53" s="273"/>
      <c r="AK53" s="273"/>
      <c r="AL53" s="273"/>
      <c r="AM53" s="273"/>
      <c r="AN53" s="273"/>
      <c r="AO53" s="273"/>
      <c r="AP53" s="273"/>
      <c r="AQ53" s="273"/>
      <c r="AR53" s="273"/>
      <c r="AS53" s="273"/>
      <c r="AT53" s="273"/>
      <c r="AU53" s="273"/>
      <c r="AV53" s="273"/>
      <c r="AW53" s="273"/>
      <c r="AX53" s="273"/>
      <c r="AY53" s="273"/>
      <c r="AZ53" s="273"/>
      <c r="BA53" s="273"/>
      <c r="BB53" s="273"/>
      <c r="BC53" s="273"/>
      <c r="BD53" s="273"/>
      <c r="BE53" s="273"/>
      <c r="BF53" s="273"/>
      <c r="BG53" s="273"/>
      <c r="BH53" s="273"/>
      <c r="BI53" s="273"/>
      <c r="BJ53" s="273"/>
      <c r="BK53" s="273"/>
      <c r="BL53" s="273"/>
      <c r="BM53" s="273"/>
      <c r="BN53" s="273"/>
      <c r="BO53" s="273"/>
      <c r="BP53" s="273"/>
      <c r="BQ53" s="273"/>
      <c r="BR53" s="273"/>
      <c r="BS53" s="273"/>
      <c r="BT53" s="273"/>
      <c r="BU53" s="273"/>
      <c r="BV53" s="273"/>
      <c r="BW53" s="273"/>
      <c r="BX53" s="273"/>
      <c r="BY53" s="273"/>
      <c r="BZ53" s="273"/>
      <c r="CA53" s="273"/>
      <c r="CB53" s="273"/>
      <c r="CC53" s="273"/>
      <c r="CD53" s="273"/>
      <c r="CE53" s="273"/>
      <c r="CF53" s="273"/>
      <c r="CG53" s="273"/>
      <c r="CH53" s="273"/>
      <c r="CI53" s="273"/>
      <c r="CJ53" s="273"/>
      <c r="CK53" s="273"/>
      <c r="CL53" s="273"/>
      <c r="CM53" s="273"/>
      <c r="CN53" s="273"/>
      <c r="CO53" s="273"/>
      <c r="CP53" s="273"/>
      <c r="CQ53" s="273"/>
      <c r="CR53" s="273"/>
      <c r="CS53" s="273"/>
      <c r="CT53" s="273"/>
      <c r="CU53" s="273"/>
      <c r="CV53" s="273"/>
      <c r="CW53" s="273"/>
      <c r="CX53" s="273"/>
      <c r="CY53" s="273"/>
      <c r="CZ53" s="273"/>
      <c r="DA53" s="273"/>
      <c r="DB53" s="273"/>
      <c r="DC53" s="273"/>
      <c r="DD53" s="273"/>
      <c r="DE53" s="273"/>
      <c r="DF53" s="273"/>
      <c r="DG53" s="273"/>
      <c r="DH53" s="273"/>
      <c r="DI53" s="273"/>
      <c r="DJ53" s="273"/>
      <c r="DK53" s="273"/>
      <c r="DL53" s="273"/>
      <c r="DM53" s="273"/>
      <c r="DN53" s="273"/>
      <c r="DO53" s="273"/>
      <c r="DP53" s="273"/>
      <c r="DQ53" s="273"/>
      <c r="DR53" s="273"/>
      <c r="DS53" s="273"/>
      <c r="DT53" s="273"/>
      <c r="DU53" s="273"/>
      <c r="DV53" s="273"/>
      <c r="DW53" s="273"/>
      <c r="DX53" s="273"/>
      <c r="DY53" s="273"/>
      <c r="DZ53" s="273"/>
      <c r="EA53" s="273"/>
      <c r="EB53" s="273"/>
      <c r="EC53" s="273"/>
      <c r="ED53" s="273"/>
      <c r="EE53" s="273"/>
      <c r="EF53" s="273"/>
      <c r="EG53" s="273"/>
      <c r="EH53" s="273"/>
      <c r="EI53" s="273"/>
      <c r="EJ53" s="273"/>
      <c r="EK53" s="273"/>
      <c r="EL53" s="273"/>
    </row>
    <row r="54" spans="1:142" ht="7.9" customHeight="1">
      <c r="A54" s="130"/>
      <c r="B54" s="131"/>
      <c r="C54" s="132"/>
      <c r="D54" s="273"/>
      <c r="E54" s="273"/>
      <c r="F54" s="273"/>
      <c r="G54" s="273"/>
      <c r="H54" s="273"/>
      <c r="I54" s="273"/>
      <c r="J54" s="273"/>
      <c r="K54" s="273"/>
      <c r="L54" s="273"/>
      <c r="M54" s="273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73"/>
      <c r="Y54" s="273"/>
      <c r="Z54" s="273"/>
      <c r="AA54" s="273"/>
      <c r="AB54" s="273"/>
      <c r="AC54" s="273"/>
      <c r="AD54" s="273"/>
      <c r="AE54" s="273"/>
      <c r="AF54" s="273"/>
      <c r="AG54" s="273"/>
      <c r="AH54" s="273"/>
      <c r="AI54" s="273"/>
      <c r="AJ54" s="273"/>
      <c r="AK54" s="273"/>
      <c r="AL54" s="273"/>
      <c r="AM54" s="273"/>
      <c r="AN54" s="273"/>
      <c r="AO54" s="273"/>
      <c r="AP54" s="273"/>
      <c r="AQ54" s="273"/>
      <c r="AR54" s="273"/>
      <c r="AS54" s="273"/>
      <c r="AT54" s="273"/>
      <c r="AU54" s="273"/>
      <c r="AV54" s="273"/>
      <c r="AW54" s="273"/>
      <c r="AX54" s="273"/>
      <c r="AY54" s="273"/>
      <c r="AZ54" s="273"/>
      <c r="BA54" s="273"/>
      <c r="BB54" s="273"/>
      <c r="BC54" s="273"/>
      <c r="BD54" s="273"/>
      <c r="BE54" s="273"/>
      <c r="BF54" s="273"/>
      <c r="BG54" s="273"/>
      <c r="BH54" s="273"/>
      <c r="BI54" s="273"/>
      <c r="BJ54" s="273"/>
      <c r="BK54" s="273"/>
      <c r="BL54" s="273"/>
      <c r="BM54" s="273"/>
      <c r="BN54" s="273"/>
      <c r="BO54" s="273"/>
      <c r="BP54" s="273"/>
      <c r="BQ54" s="273"/>
      <c r="BR54" s="273"/>
      <c r="BS54" s="273"/>
      <c r="BT54" s="273"/>
      <c r="BU54" s="273"/>
      <c r="BV54" s="273"/>
      <c r="BW54" s="273"/>
      <c r="BX54" s="273"/>
      <c r="BY54" s="273"/>
      <c r="BZ54" s="273"/>
      <c r="CA54" s="273"/>
      <c r="CB54" s="273"/>
      <c r="CC54" s="273"/>
      <c r="CD54" s="273"/>
      <c r="CE54" s="273"/>
      <c r="CF54" s="273"/>
      <c r="CG54" s="273"/>
      <c r="CH54" s="273"/>
      <c r="CI54" s="273"/>
      <c r="CJ54" s="273"/>
      <c r="CK54" s="273"/>
      <c r="CL54" s="273"/>
      <c r="CM54" s="273"/>
      <c r="CN54" s="273"/>
      <c r="CO54" s="273"/>
      <c r="CP54" s="273"/>
      <c r="CQ54" s="273"/>
      <c r="CR54" s="273"/>
      <c r="CS54" s="273"/>
      <c r="CT54" s="273"/>
      <c r="CU54" s="273"/>
      <c r="CV54" s="273"/>
      <c r="CW54" s="273"/>
      <c r="CX54" s="273"/>
      <c r="CY54" s="273"/>
      <c r="CZ54" s="273"/>
      <c r="DA54" s="273"/>
      <c r="DB54" s="273"/>
      <c r="DC54" s="273"/>
      <c r="DD54" s="273"/>
      <c r="DE54" s="273"/>
      <c r="DF54" s="273"/>
      <c r="DG54" s="273"/>
      <c r="DH54" s="273"/>
      <c r="DI54" s="273"/>
      <c r="DJ54" s="273"/>
      <c r="DK54" s="273"/>
      <c r="DL54" s="273"/>
      <c r="DM54" s="273"/>
      <c r="DN54" s="273"/>
      <c r="DO54" s="273"/>
      <c r="DP54" s="273"/>
      <c r="DQ54" s="273"/>
      <c r="DR54" s="273"/>
      <c r="DS54" s="273"/>
      <c r="DT54" s="273"/>
      <c r="DU54" s="273"/>
      <c r="DV54" s="273"/>
      <c r="DW54" s="273"/>
      <c r="DX54" s="273"/>
      <c r="DY54" s="273"/>
      <c r="DZ54" s="273"/>
      <c r="EA54" s="273"/>
      <c r="EB54" s="273"/>
      <c r="EC54" s="273"/>
      <c r="ED54" s="273"/>
      <c r="EE54" s="273"/>
      <c r="EF54" s="273"/>
      <c r="EG54" s="273"/>
      <c r="EH54" s="273"/>
      <c r="EI54" s="273"/>
      <c r="EJ54" s="273"/>
      <c r="EK54" s="273"/>
      <c r="EL54" s="273"/>
    </row>
    <row r="55" spans="1:142" ht="7.9" customHeight="1">
      <c r="A55" s="130"/>
      <c r="B55" s="131"/>
      <c r="C55" s="132"/>
      <c r="D55" s="273"/>
      <c r="E55" s="273"/>
      <c r="F55" s="419">
        <v>0</v>
      </c>
      <c r="G55" s="419"/>
      <c r="H55" s="419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419">
        <v>0</v>
      </c>
      <c r="Y55" s="419"/>
      <c r="Z55" s="419"/>
      <c r="AA55" s="273"/>
      <c r="AB55" s="273"/>
      <c r="AC55" s="273"/>
      <c r="AD55" s="273"/>
      <c r="AE55" s="273"/>
      <c r="AF55" s="273"/>
      <c r="AG55" s="273"/>
      <c r="AH55" s="273"/>
      <c r="AI55" s="273"/>
      <c r="AJ55" s="273"/>
      <c r="AK55" s="273"/>
      <c r="AL55" s="273"/>
      <c r="AM55" s="273"/>
      <c r="AN55" s="273"/>
      <c r="AO55" s="273"/>
      <c r="AP55" s="419">
        <v>0</v>
      </c>
      <c r="AQ55" s="419"/>
      <c r="AR55" s="419"/>
      <c r="AS55" s="273"/>
      <c r="AT55" s="273"/>
      <c r="AU55" s="273"/>
      <c r="AV55" s="273"/>
      <c r="AW55" s="273"/>
      <c r="AX55" s="273"/>
      <c r="AY55" s="273"/>
      <c r="AZ55" s="273"/>
      <c r="BA55" s="273"/>
      <c r="BB55" s="273"/>
      <c r="BC55" s="273"/>
      <c r="BD55" s="273"/>
      <c r="BE55" s="273"/>
      <c r="BF55" s="273"/>
      <c r="BG55" s="273"/>
      <c r="BH55" s="419">
        <v>0</v>
      </c>
      <c r="BI55" s="419"/>
      <c r="BJ55" s="419"/>
      <c r="BK55" s="273"/>
      <c r="BL55" s="273"/>
      <c r="BM55" s="273"/>
      <c r="BN55" s="273"/>
      <c r="BO55" s="273"/>
      <c r="BP55" s="273"/>
      <c r="BQ55" s="273"/>
      <c r="BR55" s="273"/>
      <c r="BS55" s="273"/>
      <c r="BT55" s="273"/>
      <c r="BU55" s="273"/>
      <c r="BV55" s="273"/>
      <c r="BW55" s="273"/>
      <c r="BX55" s="273"/>
      <c r="BY55" s="273"/>
      <c r="BZ55" s="273"/>
      <c r="CA55" s="273"/>
      <c r="CB55" s="273"/>
      <c r="CC55" s="273"/>
      <c r="CD55" s="273"/>
      <c r="CE55" s="273"/>
      <c r="CF55" s="273"/>
      <c r="CG55" s="273"/>
      <c r="CH55" s="273"/>
      <c r="CI55" s="273"/>
      <c r="CJ55" s="273"/>
      <c r="CK55" s="273"/>
      <c r="CL55" s="273"/>
      <c r="CM55" s="273"/>
      <c r="CN55" s="273"/>
      <c r="CO55" s="273"/>
      <c r="CP55" s="273"/>
      <c r="CQ55" s="273"/>
      <c r="CR55" s="273"/>
      <c r="CS55" s="273"/>
      <c r="CT55" s="273"/>
      <c r="CU55" s="273"/>
      <c r="CV55" s="273"/>
      <c r="CW55" s="273"/>
      <c r="CX55" s="273"/>
      <c r="CY55" s="273"/>
      <c r="CZ55" s="273"/>
      <c r="DA55" s="273"/>
      <c r="DB55" s="273"/>
      <c r="DC55" s="273"/>
      <c r="DD55" s="273"/>
      <c r="DE55" s="273"/>
      <c r="DF55" s="273"/>
      <c r="DG55" s="273"/>
      <c r="DH55" s="273"/>
      <c r="DI55" s="273"/>
      <c r="DJ55" s="273"/>
      <c r="DK55" s="273"/>
      <c r="DL55" s="273"/>
      <c r="DM55" s="273"/>
      <c r="DN55" s="273"/>
      <c r="DO55" s="273"/>
      <c r="DP55" s="273"/>
      <c r="DQ55" s="273"/>
      <c r="DR55" s="273"/>
      <c r="DS55" s="273"/>
      <c r="DT55" s="273"/>
      <c r="DU55" s="273"/>
      <c r="DV55" s="273"/>
      <c r="DW55" s="273"/>
      <c r="DX55" s="273"/>
      <c r="DY55" s="273"/>
      <c r="DZ55" s="273"/>
      <c r="EA55" s="273"/>
      <c r="EB55" s="273"/>
      <c r="EC55" s="273"/>
      <c r="ED55" s="273"/>
      <c r="EE55" s="273"/>
      <c r="EF55" s="273"/>
      <c r="EG55" s="273"/>
      <c r="EH55" s="273"/>
      <c r="EI55" s="273"/>
      <c r="EJ55" s="273"/>
      <c r="EK55" s="273"/>
      <c r="EL55" s="273"/>
    </row>
    <row r="56" spans="1:142" ht="7.9" customHeight="1">
      <c r="A56" s="130"/>
      <c r="B56" s="131"/>
      <c r="C56" s="132"/>
      <c r="D56" s="273"/>
      <c r="E56" s="273"/>
      <c r="F56" s="419"/>
      <c r="G56" s="419"/>
      <c r="H56" s="419"/>
      <c r="I56" s="288"/>
      <c r="J56" s="273"/>
      <c r="K56" s="273"/>
      <c r="L56" s="273"/>
      <c r="M56" s="273"/>
      <c r="N56" s="273"/>
      <c r="O56" s="273"/>
      <c r="P56" s="273"/>
      <c r="Q56" s="273"/>
      <c r="R56" s="273"/>
      <c r="S56" s="273"/>
      <c r="T56" s="273"/>
      <c r="U56" s="273"/>
      <c r="V56" s="273"/>
      <c r="W56" s="273"/>
      <c r="X56" s="419"/>
      <c r="Y56" s="419"/>
      <c r="Z56" s="419"/>
      <c r="AA56" s="273"/>
      <c r="AB56" s="273"/>
      <c r="AC56" s="273"/>
      <c r="AD56" s="273"/>
      <c r="AE56" s="273"/>
      <c r="AF56" s="273"/>
      <c r="AG56" s="273"/>
      <c r="AH56" s="273"/>
      <c r="AI56" s="273"/>
      <c r="AJ56" s="273"/>
      <c r="AK56" s="273"/>
      <c r="AL56" s="273"/>
      <c r="AM56" s="273"/>
      <c r="AN56" s="273"/>
      <c r="AO56" s="288">
        <v>0.24</v>
      </c>
      <c r="AP56" s="419"/>
      <c r="AQ56" s="419"/>
      <c r="AR56" s="419"/>
      <c r="AS56" s="273"/>
      <c r="AT56" s="273"/>
      <c r="AU56" s="273"/>
      <c r="AV56" s="273"/>
      <c r="AW56" s="273"/>
      <c r="AX56" s="273"/>
      <c r="AY56" s="273"/>
      <c r="AZ56" s="273"/>
      <c r="BA56" s="273"/>
      <c r="BB56" s="273"/>
      <c r="BC56" s="273"/>
      <c r="BD56" s="273"/>
      <c r="BE56" s="273"/>
      <c r="BF56" s="288">
        <v>0.24</v>
      </c>
      <c r="BG56" s="288">
        <v>0.24</v>
      </c>
      <c r="BH56" s="419"/>
      <c r="BI56" s="419"/>
      <c r="BJ56" s="419"/>
      <c r="BK56" s="273"/>
      <c r="BL56" s="273"/>
      <c r="BM56" s="273"/>
      <c r="BN56" s="273"/>
      <c r="BO56" s="273"/>
      <c r="BP56" s="273"/>
      <c r="BQ56" s="273"/>
      <c r="BR56" s="273"/>
      <c r="BS56" s="273"/>
      <c r="BT56" s="273"/>
      <c r="BU56" s="273"/>
      <c r="BV56" s="273"/>
      <c r="BW56" s="273"/>
      <c r="BX56" s="273"/>
      <c r="BY56" s="273"/>
      <c r="BZ56" s="273"/>
      <c r="CA56" s="273"/>
      <c r="CB56" s="273"/>
      <c r="CC56" s="273"/>
      <c r="CD56" s="273"/>
      <c r="CE56" s="273"/>
      <c r="CF56" s="273"/>
      <c r="CG56" s="273"/>
      <c r="CH56" s="273"/>
      <c r="CI56" s="273"/>
      <c r="CJ56" s="273"/>
      <c r="CK56" s="273"/>
      <c r="CL56" s="273"/>
      <c r="CM56" s="273"/>
      <c r="CN56" s="273"/>
      <c r="CO56" s="273"/>
      <c r="CP56" s="273"/>
      <c r="CQ56" s="273"/>
      <c r="CR56" s="273"/>
      <c r="CS56" s="273"/>
      <c r="CT56" s="273"/>
      <c r="CU56" s="273"/>
      <c r="CV56" s="273"/>
      <c r="CW56" s="273"/>
      <c r="CX56" s="273"/>
      <c r="CY56" s="273"/>
      <c r="CZ56" s="273"/>
      <c r="DA56" s="273"/>
      <c r="DB56" s="273"/>
      <c r="DC56" s="273"/>
      <c r="DD56" s="273"/>
      <c r="DE56" s="273"/>
      <c r="DF56" s="273"/>
      <c r="DG56" s="273"/>
      <c r="DH56" s="273"/>
      <c r="DI56" s="273"/>
      <c r="DJ56" s="273"/>
      <c r="DK56" s="273"/>
      <c r="DL56" s="273"/>
      <c r="DM56" s="273"/>
      <c r="DN56" s="273"/>
      <c r="DO56" s="273"/>
      <c r="DP56" s="273"/>
      <c r="DQ56" s="273"/>
      <c r="DR56" s="273"/>
      <c r="DS56" s="273"/>
      <c r="DT56" s="273"/>
      <c r="DU56" s="273"/>
      <c r="DV56" s="273"/>
      <c r="DW56" s="273"/>
      <c r="DX56" s="273"/>
      <c r="DY56" s="273"/>
      <c r="DZ56" s="273"/>
      <c r="EA56" s="273"/>
      <c r="EB56" s="273"/>
      <c r="EC56" s="273"/>
      <c r="ED56" s="273"/>
      <c r="EE56" s="273"/>
      <c r="EF56" s="273"/>
      <c r="EG56" s="273"/>
      <c r="EH56" s="273"/>
      <c r="EI56" s="273"/>
      <c r="EJ56" s="273"/>
      <c r="EK56" s="273"/>
      <c r="EL56" s="273"/>
    </row>
    <row r="57" spans="1:142" ht="7.9" customHeight="1">
      <c r="A57" s="130"/>
      <c r="B57" s="131"/>
      <c r="C57" s="132"/>
      <c r="D57" s="273"/>
      <c r="E57" s="273"/>
      <c r="F57" s="419"/>
      <c r="G57" s="419"/>
      <c r="H57" s="419"/>
      <c r="I57" s="288"/>
      <c r="J57" s="273"/>
      <c r="K57" s="273"/>
      <c r="L57" s="273"/>
      <c r="M57" s="273"/>
      <c r="N57" s="273"/>
      <c r="O57" s="273"/>
      <c r="P57" s="273"/>
      <c r="Q57" s="273"/>
      <c r="R57" s="273"/>
      <c r="S57" s="273"/>
      <c r="T57" s="273"/>
      <c r="U57" s="273"/>
      <c r="V57" s="273"/>
      <c r="W57" s="273"/>
      <c r="X57" s="419"/>
      <c r="Y57" s="419"/>
      <c r="Z57" s="419"/>
      <c r="AA57" s="273"/>
      <c r="AB57" s="273"/>
      <c r="AC57" s="273"/>
      <c r="AD57" s="273"/>
      <c r="AE57" s="273"/>
      <c r="AF57" s="273"/>
      <c r="AG57" s="273"/>
      <c r="AH57" s="273"/>
      <c r="AI57" s="273"/>
      <c r="AJ57" s="273"/>
      <c r="AK57" s="273"/>
      <c r="AL57" s="273"/>
      <c r="AM57" s="273"/>
      <c r="AN57" s="273"/>
      <c r="AO57" s="288"/>
      <c r="AP57" s="419"/>
      <c r="AQ57" s="419"/>
      <c r="AR57" s="419"/>
      <c r="AS57" s="273"/>
      <c r="AT57" s="273"/>
      <c r="AU57" s="273"/>
      <c r="AV57" s="273"/>
      <c r="AW57" s="273"/>
      <c r="AX57" s="273"/>
      <c r="AY57" s="273"/>
      <c r="AZ57" s="273"/>
      <c r="BA57" s="273"/>
      <c r="BB57" s="273"/>
      <c r="BC57" s="273"/>
      <c r="BD57" s="273"/>
      <c r="BE57" s="273"/>
      <c r="BF57" s="288"/>
      <c r="BG57" s="288"/>
      <c r="BH57" s="419"/>
      <c r="BI57" s="419"/>
      <c r="BJ57" s="419"/>
      <c r="BK57" s="273"/>
      <c r="BL57" s="273"/>
      <c r="BM57" s="273"/>
      <c r="BN57" s="273"/>
      <c r="BO57" s="273"/>
      <c r="BP57" s="273"/>
      <c r="BQ57" s="273"/>
      <c r="BR57" s="273"/>
      <c r="BS57" s="273"/>
      <c r="BT57" s="273"/>
      <c r="BU57" s="273"/>
      <c r="BV57" s="273"/>
      <c r="BW57" s="273"/>
      <c r="BX57" s="273"/>
      <c r="BY57" s="273"/>
      <c r="BZ57" s="273"/>
      <c r="CA57" s="273"/>
      <c r="CB57" s="273"/>
      <c r="CC57" s="273"/>
      <c r="CD57" s="273"/>
      <c r="CE57" s="273"/>
      <c r="CF57" s="273"/>
      <c r="CG57" s="273"/>
      <c r="CH57" s="273"/>
      <c r="CI57" s="273"/>
      <c r="CJ57" s="273"/>
      <c r="CK57" s="273"/>
      <c r="CL57" s="273"/>
      <c r="CM57" s="273"/>
      <c r="CN57" s="273"/>
      <c r="CO57" s="273"/>
      <c r="CP57" s="273"/>
      <c r="CQ57" s="273"/>
      <c r="CR57" s="273"/>
      <c r="CS57" s="273"/>
      <c r="CT57" s="273"/>
      <c r="CU57" s="273"/>
      <c r="CV57" s="273"/>
      <c r="CW57" s="273"/>
      <c r="CX57" s="273"/>
      <c r="CY57" s="273"/>
      <c r="CZ57" s="273"/>
      <c r="DA57" s="273"/>
      <c r="DB57" s="273"/>
      <c r="DC57" s="273"/>
      <c r="DD57" s="273"/>
      <c r="DE57" s="273"/>
      <c r="DF57" s="273"/>
      <c r="DG57" s="273"/>
      <c r="DH57" s="273"/>
      <c r="DI57" s="273"/>
      <c r="DJ57" s="273"/>
      <c r="DK57" s="273"/>
      <c r="DL57" s="273"/>
      <c r="DM57" s="273"/>
      <c r="DN57" s="273"/>
      <c r="DO57" s="273"/>
      <c r="DP57" s="273"/>
      <c r="DQ57" s="273"/>
      <c r="DR57" s="273"/>
      <c r="DS57" s="273"/>
      <c r="DT57" s="273"/>
      <c r="DU57" s="273"/>
      <c r="DV57" s="273"/>
      <c r="DW57" s="273"/>
      <c r="DX57" s="273"/>
      <c r="DY57" s="273"/>
      <c r="DZ57" s="273"/>
      <c r="EA57" s="273"/>
      <c r="EB57" s="273"/>
      <c r="EC57" s="273"/>
      <c r="ED57" s="273"/>
      <c r="EE57" s="273"/>
      <c r="EF57" s="273"/>
      <c r="EG57" s="273"/>
      <c r="EH57" s="273"/>
      <c r="EI57" s="273"/>
      <c r="EJ57" s="273"/>
      <c r="EK57" s="273"/>
      <c r="EL57" s="273"/>
    </row>
    <row r="58" spans="1:142" ht="7.9" customHeight="1">
      <c r="A58" s="130"/>
      <c r="B58" s="131"/>
      <c r="C58" s="132"/>
      <c r="D58" s="273"/>
      <c r="E58" s="273"/>
      <c r="F58" s="419"/>
      <c r="G58" s="419"/>
      <c r="H58" s="419"/>
      <c r="I58" s="288"/>
      <c r="J58" s="273"/>
      <c r="K58" s="273"/>
      <c r="L58" s="273"/>
      <c r="M58" s="273"/>
      <c r="N58" s="273"/>
      <c r="O58" s="273"/>
      <c r="P58" s="273"/>
      <c r="Q58" s="273"/>
      <c r="R58" s="273"/>
      <c r="S58" s="273"/>
      <c r="T58" s="273"/>
      <c r="U58" s="273"/>
      <c r="V58" s="273"/>
      <c r="W58" s="273"/>
      <c r="X58" s="419"/>
      <c r="Y58" s="419"/>
      <c r="Z58" s="419"/>
      <c r="AA58" s="273"/>
      <c r="AB58" s="273"/>
      <c r="AC58" s="273"/>
      <c r="AD58" s="273"/>
      <c r="AE58" s="273"/>
      <c r="AF58" s="273"/>
      <c r="AG58" s="273"/>
      <c r="AH58" s="273"/>
      <c r="AI58" s="273"/>
      <c r="AJ58" s="273"/>
      <c r="AK58" s="273"/>
      <c r="AL58" s="273"/>
      <c r="AM58" s="273"/>
      <c r="AN58" s="273"/>
      <c r="AO58" s="288"/>
      <c r="AP58" s="419"/>
      <c r="AQ58" s="419"/>
      <c r="AR58" s="419"/>
      <c r="AS58" s="273"/>
      <c r="AT58" s="273"/>
      <c r="AU58" s="273"/>
      <c r="AV58" s="273"/>
      <c r="AW58" s="273"/>
      <c r="AX58" s="273"/>
      <c r="AY58" s="273"/>
      <c r="AZ58" s="273"/>
      <c r="BA58" s="273"/>
      <c r="BB58" s="273"/>
      <c r="BC58" s="273"/>
      <c r="BD58" s="273"/>
      <c r="BE58" s="273"/>
      <c r="BF58" s="288"/>
      <c r="BG58" s="288"/>
      <c r="BH58" s="419"/>
      <c r="BI58" s="419"/>
      <c r="BJ58" s="419"/>
      <c r="BK58" s="273"/>
      <c r="BL58" s="273"/>
      <c r="BM58" s="273"/>
      <c r="BN58" s="273"/>
      <c r="BO58" s="273"/>
      <c r="BP58" s="273"/>
      <c r="BQ58" s="273"/>
      <c r="BR58" s="273"/>
      <c r="BS58" s="273"/>
      <c r="BT58" s="273"/>
      <c r="BU58" s="273"/>
      <c r="BV58" s="273"/>
      <c r="BW58" s="273"/>
      <c r="BX58" s="273"/>
      <c r="BY58" s="273"/>
      <c r="BZ58" s="273"/>
      <c r="CA58" s="273"/>
      <c r="CB58" s="273"/>
      <c r="CC58" s="273"/>
      <c r="CD58" s="273"/>
      <c r="CE58" s="273"/>
      <c r="CF58" s="273"/>
      <c r="CG58" s="273"/>
      <c r="CH58" s="273"/>
      <c r="CI58" s="273"/>
      <c r="CJ58" s="273"/>
      <c r="CK58" s="273"/>
      <c r="CL58" s="273"/>
      <c r="CM58" s="273"/>
      <c r="CN58" s="273"/>
      <c r="CO58" s="273"/>
      <c r="CP58" s="273"/>
      <c r="CQ58" s="273"/>
      <c r="CR58" s="273"/>
      <c r="CS58" s="273"/>
      <c r="CT58" s="273"/>
      <c r="CU58" s="273"/>
      <c r="CV58" s="273"/>
      <c r="CW58" s="273"/>
      <c r="CX58" s="273"/>
      <c r="CY58" s="273"/>
      <c r="CZ58" s="273"/>
      <c r="DA58" s="273"/>
      <c r="DB58" s="273"/>
      <c r="DC58" s="273"/>
      <c r="DD58" s="273"/>
      <c r="DE58" s="273"/>
      <c r="DF58" s="273"/>
      <c r="DG58" s="273"/>
      <c r="DH58" s="273"/>
      <c r="DI58" s="273"/>
      <c r="DJ58" s="273"/>
      <c r="DK58" s="273"/>
      <c r="DL58" s="273"/>
      <c r="DM58" s="273"/>
      <c r="DN58" s="273"/>
      <c r="DO58" s="273"/>
      <c r="DP58" s="273"/>
      <c r="DQ58" s="273"/>
      <c r="DR58" s="273"/>
      <c r="DS58" s="273"/>
      <c r="DT58" s="273"/>
      <c r="DU58" s="273"/>
      <c r="DV58" s="273"/>
      <c r="DW58" s="273"/>
      <c r="DX58" s="273"/>
      <c r="DY58" s="273"/>
      <c r="DZ58" s="273"/>
      <c r="EA58" s="273"/>
      <c r="EB58" s="273"/>
      <c r="EC58" s="273"/>
      <c r="ED58" s="273"/>
      <c r="EE58" s="273"/>
      <c r="EF58" s="273"/>
      <c r="EG58" s="273"/>
      <c r="EH58" s="273"/>
      <c r="EI58" s="273"/>
      <c r="EJ58" s="273"/>
      <c r="EK58" s="273"/>
      <c r="EL58" s="273"/>
    </row>
    <row r="59" spans="1:142" ht="7.9" customHeight="1">
      <c r="A59" s="130"/>
      <c r="B59" s="131"/>
      <c r="C59" s="132"/>
      <c r="D59" s="273"/>
      <c r="E59" s="273"/>
      <c r="F59" s="288"/>
      <c r="G59" s="288"/>
      <c r="H59" s="288"/>
      <c r="I59" s="288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88"/>
      <c r="Y59" s="288"/>
      <c r="Z59" s="288"/>
      <c r="AA59" s="273"/>
      <c r="AB59" s="273"/>
      <c r="AC59" s="273"/>
      <c r="AD59" s="273"/>
      <c r="AE59" s="273"/>
      <c r="AF59" s="273"/>
      <c r="AG59" s="273"/>
      <c r="AH59" s="273"/>
      <c r="AI59" s="273"/>
      <c r="AJ59" s="273"/>
      <c r="AK59" s="273"/>
      <c r="AL59" s="273"/>
      <c r="AM59" s="273"/>
      <c r="AN59" s="273"/>
      <c r="AO59" s="288"/>
      <c r="AP59" s="288"/>
      <c r="AQ59" s="288"/>
      <c r="AR59" s="273"/>
      <c r="AS59" s="273"/>
      <c r="AT59" s="273"/>
      <c r="AU59" s="273"/>
      <c r="AV59" s="273"/>
      <c r="AW59" s="273"/>
      <c r="AX59" s="273"/>
      <c r="AY59" s="273"/>
      <c r="AZ59" s="273"/>
      <c r="BA59" s="273"/>
      <c r="BB59" s="273"/>
      <c r="BC59" s="273"/>
      <c r="BD59" s="273"/>
      <c r="BE59" s="273"/>
      <c r="BF59" s="288"/>
      <c r="BG59" s="288"/>
      <c r="BH59" s="288"/>
      <c r="BI59" s="288"/>
      <c r="BJ59" s="273"/>
      <c r="BK59" s="273"/>
      <c r="BL59" s="273"/>
      <c r="BM59" s="273"/>
      <c r="BN59" s="273"/>
      <c r="BO59" s="273"/>
      <c r="BP59" s="273"/>
      <c r="BQ59" s="273"/>
      <c r="BR59" s="273"/>
      <c r="BS59" s="273"/>
      <c r="BT59" s="273"/>
      <c r="BU59" s="273"/>
      <c r="BV59" s="273"/>
      <c r="BW59" s="273"/>
      <c r="BX59" s="273"/>
      <c r="BY59" s="273"/>
      <c r="BZ59" s="273"/>
      <c r="CA59" s="273"/>
      <c r="CB59" s="273"/>
      <c r="CC59" s="273"/>
      <c r="CD59" s="273"/>
      <c r="CE59" s="273"/>
      <c r="CF59" s="273"/>
      <c r="CG59" s="273"/>
      <c r="CH59" s="273"/>
      <c r="CI59" s="273"/>
      <c r="CJ59" s="273"/>
      <c r="CK59" s="273"/>
      <c r="CL59" s="273"/>
      <c r="CM59" s="273"/>
      <c r="CN59" s="273"/>
      <c r="CO59" s="273"/>
      <c r="CP59" s="273"/>
      <c r="CQ59" s="273"/>
      <c r="CR59" s="273"/>
      <c r="CS59" s="273"/>
      <c r="CT59" s="273"/>
      <c r="CU59" s="273"/>
      <c r="CV59" s="273"/>
      <c r="CW59" s="273"/>
      <c r="CX59" s="273"/>
      <c r="CY59" s="273"/>
      <c r="CZ59" s="273"/>
      <c r="DA59" s="273"/>
      <c r="DB59" s="273"/>
      <c r="DC59" s="273"/>
      <c r="DD59" s="273"/>
      <c r="DE59" s="273"/>
      <c r="DF59" s="273"/>
      <c r="DG59" s="273"/>
      <c r="DH59" s="273"/>
      <c r="DI59" s="273"/>
      <c r="DJ59" s="273"/>
      <c r="DK59" s="273"/>
      <c r="DL59" s="273"/>
      <c r="DM59" s="273"/>
      <c r="DN59" s="273"/>
      <c r="DO59" s="273"/>
      <c r="DP59" s="273"/>
      <c r="DQ59" s="273"/>
      <c r="DR59" s="273"/>
      <c r="DS59" s="273"/>
      <c r="DT59" s="273"/>
      <c r="DU59" s="273"/>
      <c r="DV59" s="273"/>
      <c r="DW59" s="273"/>
      <c r="DX59" s="273"/>
      <c r="DY59" s="273"/>
      <c r="DZ59" s="273"/>
      <c r="EA59" s="273"/>
      <c r="EB59" s="273"/>
      <c r="EC59" s="273"/>
      <c r="ED59" s="273"/>
      <c r="EE59" s="273"/>
      <c r="EF59" s="273"/>
      <c r="EG59" s="273"/>
      <c r="EH59" s="273"/>
      <c r="EI59" s="273"/>
      <c r="EJ59" s="273"/>
      <c r="EK59" s="273"/>
      <c r="EL59" s="273"/>
    </row>
    <row r="60" spans="1:142" ht="7.9" customHeight="1">
      <c r="A60" s="130"/>
      <c r="B60" s="131"/>
      <c r="C60" s="132"/>
      <c r="D60" s="273"/>
      <c r="E60" s="273"/>
      <c r="F60" s="273"/>
      <c r="G60" s="273"/>
      <c r="H60" s="273"/>
      <c r="I60" s="273"/>
      <c r="J60" s="273"/>
      <c r="K60" s="273"/>
      <c r="L60" s="273"/>
      <c r="M60" s="273"/>
      <c r="N60" s="273"/>
      <c r="O60" s="273"/>
      <c r="P60" s="273"/>
      <c r="Q60" s="273"/>
      <c r="R60" s="273"/>
      <c r="S60" s="273"/>
      <c r="T60" s="273"/>
      <c r="U60" s="273"/>
      <c r="V60" s="273"/>
      <c r="W60" s="273"/>
      <c r="X60" s="273"/>
      <c r="Y60" s="273"/>
      <c r="Z60" s="273"/>
      <c r="AA60" s="273"/>
      <c r="AB60" s="273"/>
      <c r="AC60" s="273"/>
      <c r="AD60" s="273"/>
      <c r="AE60" s="273"/>
      <c r="AF60" s="273"/>
      <c r="AG60" s="273"/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3"/>
      <c r="AT60" s="273"/>
      <c r="AU60" s="273"/>
      <c r="AV60" s="273"/>
      <c r="AW60" s="273"/>
      <c r="AX60" s="273"/>
      <c r="AY60" s="273"/>
      <c r="AZ60" s="273"/>
      <c r="BA60" s="273"/>
      <c r="BB60" s="273"/>
      <c r="BC60" s="273"/>
      <c r="BD60" s="273"/>
      <c r="BE60" s="273"/>
      <c r="BF60" s="273"/>
      <c r="BG60" s="273"/>
      <c r="BH60" s="273"/>
      <c r="BI60" s="273"/>
      <c r="BJ60" s="273"/>
      <c r="BK60" s="273"/>
      <c r="BL60" s="273"/>
      <c r="BM60" s="273"/>
      <c r="BN60" s="273"/>
      <c r="BO60" s="273"/>
      <c r="BP60" s="273"/>
      <c r="BQ60" s="273"/>
      <c r="BR60" s="273"/>
      <c r="BS60" s="273"/>
      <c r="BT60" s="273"/>
      <c r="BU60" s="273"/>
      <c r="BV60" s="273"/>
      <c r="BW60" s="273"/>
      <c r="BX60" s="273"/>
      <c r="BY60" s="273"/>
      <c r="BZ60" s="273"/>
      <c r="CA60" s="273"/>
      <c r="CB60" s="273"/>
      <c r="CC60" s="273"/>
      <c r="CD60" s="273"/>
      <c r="CE60" s="273"/>
      <c r="CF60" s="273"/>
      <c r="CG60" s="273"/>
      <c r="CH60" s="273"/>
      <c r="CI60" s="273"/>
      <c r="CJ60" s="273"/>
      <c r="CK60" s="273"/>
      <c r="CL60" s="273"/>
      <c r="CM60" s="273"/>
      <c r="CN60" s="273"/>
      <c r="CO60" s="273"/>
      <c r="CP60" s="273"/>
      <c r="CQ60" s="273"/>
      <c r="CR60" s="273"/>
      <c r="CS60" s="273"/>
      <c r="CT60" s="273"/>
      <c r="CU60" s="273"/>
      <c r="CV60" s="273"/>
      <c r="CW60" s="273"/>
      <c r="CX60" s="273"/>
      <c r="CY60" s="273"/>
      <c r="CZ60" s="273"/>
      <c r="DA60" s="273"/>
      <c r="DB60" s="273"/>
      <c r="DC60" s="273"/>
      <c r="DD60" s="273"/>
      <c r="DE60" s="273"/>
      <c r="DF60" s="273"/>
      <c r="DG60" s="273"/>
      <c r="DH60" s="273"/>
      <c r="DI60" s="273"/>
      <c r="DJ60" s="273"/>
      <c r="DK60" s="273"/>
      <c r="DL60" s="273"/>
      <c r="DM60" s="273"/>
      <c r="DN60" s="273"/>
      <c r="DO60" s="273"/>
      <c r="DP60" s="273"/>
      <c r="DQ60" s="273"/>
      <c r="DR60" s="273"/>
      <c r="DS60" s="273"/>
      <c r="DT60" s="273"/>
      <c r="DU60" s="273"/>
      <c r="DV60" s="273"/>
      <c r="DW60" s="273"/>
      <c r="DX60" s="273"/>
      <c r="DY60" s="273"/>
      <c r="DZ60" s="273"/>
      <c r="EA60" s="273"/>
      <c r="EB60" s="273"/>
      <c r="EC60" s="273"/>
      <c r="ED60" s="273"/>
      <c r="EE60" s="273"/>
      <c r="EF60" s="273"/>
      <c r="EG60" s="273"/>
      <c r="EH60" s="273"/>
      <c r="EI60" s="273"/>
      <c r="EJ60" s="273"/>
      <c r="EK60" s="273"/>
      <c r="EL60" s="273"/>
    </row>
    <row r="61" spans="1:142" ht="7.9" customHeight="1">
      <c r="A61" s="130"/>
      <c r="B61" s="131"/>
      <c r="C61" s="132"/>
      <c r="D61" s="273"/>
      <c r="E61" s="273"/>
      <c r="F61" s="273"/>
      <c r="G61" s="273"/>
      <c r="H61" s="273"/>
      <c r="I61" s="273"/>
      <c r="J61" s="273"/>
      <c r="K61" s="273"/>
      <c r="L61" s="273"/>
      <c r="M61" s="273"/>
      <c r="N61" s="273"/>
      <c r="O61" s="273"/>
      <c r="P61" s="273"/>
      <c r="Q61" s="273"/>
      <c r="R61" s="273"/>
      <c r="S61" s="273"/>
      <c r="T61" s="273"/>
      <c r="U61" s="273"/>
      <c r="V61" s="273"/>
      <c r="W61" s="273"/>
      <c r="X61" s="273"/>
      <c r="Y61" s="273"/>
      <c r="Z61" s="273"/>
      <c r="AA61" s="273"/>
      <c r="AB61" s="273"/>
      <c r="AC61" s="273"/>
      <c r="AD61" s="273"/>
      <c r="AE61" s="273"/>
      <c r="AF61" s="273"/>
      <c r="AG61" s="273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3"/>
      <c r="AT61" s="273"/>
      <c r="AU61" s="273"/>
      <c r="AV61" s="273"/>
      <c r="AW61" s="273"/>
      <c r="AX61" s="273"/>
      <c r="AY61" s="273"/>
      <c r="AZ61" s="273"/>
      <c r="BA61" s="273"/>
      <c r="BB61" s="273"/>
      <c r="BC61" s="273"/>
      <c r="BD61" s="273"/>
      <c r="BE61" s="273"/>
      <c r="BF61" s="273"/>
      <c r="BG61" s="273"/>
      <c r="BH61" s="273"/>
      <c r="BI61" s="273"/>
      <c r="BJ61" s="273"/>
      <c r="BK61" s="273"/>
      <c r="BL61" s="273"/>
      <c r="BM61" s="273"/>
      <c r="BN61" s="273"/>
      <c r="BO61" s="273"/>
      <c r="BP61" s="273"/>
      <c r="BQ61" s="273"/>
      <c r="BR61" s="273"/>
      <c r="BS61" s="273"/>
      <c r="BT61" s="273"/>
      <c r="BU61" s="273"/>
      <c r="BV61" s="273"/>
      <c r="BW61" s="273"/>
      <c r="BX61" s="273"/>
      <c r="BY61" s="273"/>
      <c r="BZ61" s="273"/>
      <c r="CA61" s="273"/>
      <c r="CB61" s="273"/>
      <c r="CC61" s="273"/>
      <c r="CD61" s="273"/>
      <c r="CE61" s="273"/>
      <c r="CF61" s="273"/>
      <c r="CG61" s="273"/>
      <c r="CH61" s="273"/>
      <c r="CI61" s="273"/>
      <c r="CJ61" s="273"/>
      <c r="CK61" s="273"/>
      <c r="CL61" s="273"/>
      <c r="CM61" s="273"/>
      <c r="CN61" s="273"/>
      <c r="CO61" s="273"/>
      <c r="CP61" s="273"/>
      <c r="CQ61" s="273"/>
      <c r="CR61" s="273"/>
      <c r="CS61" s="273"/>
      <c r="CT61" s="273"/>
      <c r="CU61" s="273"/>
      <c r="CV61" s="273"/>
      <c r="CW61" s="273"/>
      <c r="CX61" s="273"/>
      <c r="CY61" s="273"/>
      <c r="CZ61" s="273"/>
      <c r="DA61" s="273"/>
      <c r="DB61" s="273"/>
      <c r="DC61" s="273"/>
      <c r="DD61" s="273"/>
      <c r="DE61" s="273"/>
      <c r="DF61" s="273"/>
      <c r="DG61" s="273"/>
      <c r="DH61" s="273"/>
      <c r="DI61" s="273"/>
      <c r="DJ61" s="273"/>
      <c r="DK61" s="273"/>
      <c r="DL61" s="273"/>
      <c r="DM61" s="273"/>
      <c r="DN61" s="273"/>
      <c r="DO61" s="273"/>
      <c r="DP61" s="273"/>
      <c r="DQ61" s="273"/>
      <c r="DR61" s="273"/>
      <c r="DS61" s="273"/>
      <c r="DT61" s="273"/>
      <c r="DU61" s="273"/>
      <c r="DV61" s="273"/>
      <c r="DW61" s="273"/>
      <c r="DX61" s="273"/>
      <c r="DY61" s="273"/>
      <c r="DZ61" s="273"/>
      <c r="EA61" s="273"/>
      <c r="EB61" s="273"/>
      <c r="EC61" s="273"/>
      <c r="ED61" s="273"/>
      <c r="EE61" s="273"/>
      <c r="EF61" s="273"/>
      <c r="EG61" s="273"/>
      <c r="EH61" s="273"/>
      <c r="EI61" s="273"/>
      <c r="EJ61" s="273"/>
      <c r="EK61" s="273"/>
      <c r="EL61" s="273"/>
    </row>
    <row r="62" spans="1:142" ht="7.9" customHeight="1">
      <c r="A62" s="130"/>
      <c r="B62" s="131"/>
      <c r="C62" s="132"/>
      <c r="D62" s="273"/>
      <c r="E62" s="273"/>
      <c r="F62" s="273"/>
      <c r="G62" s="273"/>
      <c r="H62" s="273"/>
      <c r="I62" s="273"/>
      <c r="J62" s="273"/>
      <c r="K62" s="273"/>
      <c r="L62" s="273"/>
      <c r="M62" s="273"/>
      <c r="N62" s="273"/>
      <c r="O62" s="273"/>
      <c r="P62" s="273"/>
      <c r="Q62" s="273"/>
      <c r="R62" s="273"/>
      <c r="S62" s="273"/>
      <c r="T62" s="273"/>
      <c r="U62" s="273"/>
      <c r="V62" s="273"/>
      <c r="W62" s="273"/>
      <c r="X62" s="273"/>
      <c r="Y62" s="273"/>
      <c r="Z62" s="273"/>
      <c r="AA62" s="273"/>
      <c r="AB62" s="273"/>
      <c r="AC62" s="273"/>
      <c r="AD62" s="273"/>
      <c r="AE62" s="273"/>
      <c r="AF62" s="273"/>
      <c r="AG62" s="273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3"/>
      <c r="AT62" s="273"/>
      <c r="AU62" s="273"/>
      <c r="AV62" s="273"/>
      <c r="AW62" s="273"/>
      <c r="AX62" s="273"/>
      <c r="AY62" s="273"/>
      <c r="AZ62" s="273"/>
      <c r="BA62" s="273"/>
      <c r="BB62" s="273"/>
      <c r="BC62" s="273"/>
      <c r="BD62" s="273"/>
      <c r="BE62" s="273"/>
      <c r="BF62" s="273"/>
      <c r="BG62" s="273"/>
      <c r="BH62" s="273"/>
      <c r="BI62" s="273"/>
      <c r="BJ62" s="273"/>
      <c r="BK62" s="273"/>
      <c r="BL62" s="273"/>
      <c r="BM62" s="273"/>
      <c r="BN62" s="273"/>
      <c r="BO62" s="273"/>
      <c r="BP62" s="273"/>
      <c r="BQ62" s="273"/>
      <c r="BR62" s="273"/>
      <c r="BS62" s="273"/>
      <c r="BT62" s="273"/>
      <c r="BU62" s="273"/>
      <c r="BV62" s="273"/>
      <c r="BW62" s="273"/>
      <c r="BX62" s="273"/>
      <c r="BY62" s="273"/>
      <c r="BZ62" s="273"/>
      <c r="CA62" s="273"/>
      <c r="CB62" s="273"/>
      <c r="CC62" s="273"/>
      <c r="CD62" s="273"/>
      <c r="CE62" s="273"/>
      <c r="CF62" s="273"/>
      <c r="CG62" s="273"/>
      <c r="CH62" s="273"/>
      <c r="CI62" s="273"/>
      <c r="CJ62" s="273"/>
      <c r="CK62" s="273"/>
      <c r="CL62" s="273"/>
      <c r="CM62" s="273"/>
      <c r="CN62" s="273"/>
      <c r="CO62" s="273"/>
      <c r="CP62" s="273"/>
      <c r="CQ62" s="273"/>
      <c r="CR62" s="273"/>
      <c r="CS62" s="273"/>
      <c r="CT62" s="273"/>
      <c r="CU62" s="273"/>
      <c r="CV62" s="273"/>
      <c r="CW62" s="273"/>
      <c r="CX62" s="273"/>
      <c r="CY62" s="273"/>
      <c r="CZ62" s="273"/>
      <c r="DA62" s="273"/>
      <c r="DB62" s="273"/>
      <c r="DC62" s="273"/>
      <c r="DD62" s="273"/>
      <c r="DE62" s="273"/>
      <c r="DF62" s="273"/>
      <c r="DG62" s="273"/>
      <c r="DH62" s="273"/>
      <c r="DI62" s="273"/>
      <c r="DJ62" s="273"/>
      <c r="DK62" s="273"/>
      <c r="DL62" s="273"/>
      <c r="DM62" s="273"/>
      <c r="DN62" s="273"/>
      <c r="DO62" s="273"/>
      <c r="DP62" s="273"/>
      <c r="DQ62" s="273"/>
      <c r="DR62" s="273"/>
      <c r="DS62" s="273"/>
      <c r="DT62" s="273"/>
      <c r="DU62" s="273"/>
      <c r="DV62" s="273"/>
      <c r="DW62" s="273"/>
      <c r="DX62" s="273"/>
      <c r="DY62" s="273"/>
      <c r="DZ62" s="273"/>
      <c r="EA62" s="273"/>
      <c r="EB62" s="273"/>
      <c r="EC62" s="273"/>
      <c r="ED62" s="273"/>
      <c r="EE62" s="273"/>
      <c r="EF62" s="273"/>
      <c r="EG62" s="273"/>
      <c r="EH62" s="273"/>
      <c r="EI62" s="273"/>
      <c r="EJ62" s="273"/>
      <c r="EK62" s="273"/>
      <c r="EL62" s="273"/>
    </row>
    <row r="63" spans="1:142" ht="7.9" customHeight="1">
      <c r="A63" s="130"/>
      <c r="B63" s="131"/>
      <c r="C63" s="132"/>
      <c r="D63" s="273"/>
      <c r="E63" s="273"/>
      <c r="F63" s="273"/>
      <c r="G63" s="273"/>
      <c r="H63" s="273"/>
      <c r="I63" s="273"/>
      <c r="J63" s="273"/>
      <c r="K63" s="273"/>
      <c r="L63" s="273"/>
      <c r="M63" s="273"/>
      <c r="N63" s="273"/>
      <c r="O63" s="273"/>
      <c r="P63" s="273"/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3"/>
      <c r="AE63" s="273"/>
      <c r="AF63" s="273"/>
      <c r="AG63" s="273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3"/>
      <c r="AT63" s="273"/>
      <c r="AU63" s="273"/>
      <c r="AV63" s="273"/>
      <c r="AW63" s="273"/>
      <c r="AX63" s="273"/>
      <c r="AY63" s="273"/>
      <c r="AZ63" s="273"/>
      <c r="BA63" s="273"/>
      <c r="BB63" s="273"/>
      <c r="BC63" s="273"/>
      <c r="BD63" s="273"/>
      <c r="BE63" s="273"/>
      <c r="BF63" s="273"/>
      <c r="BG63" s="273"/>
      <c r="BH63" s="273"/>
      <c r="BI63" s="273"/>
      <c r="BJ63" s="273"/>
      <c r="BK63" s="273"/>
      <c r="BL63" s="273"/>
      <c r="BM63" s="273"/>
      <c r="BN63" s="273"/>
      <c r="BO63" s="273"/>
      <c r="BP63" s="273"/>
      <c r="BQ63" s="273"/>
      <c r="BR63" s="273"/>
      <c r="BS63" s="273"/>
      <c r="BT63" s="273"/>
      <c r="BU63" s="273"/>
      <c r="BV63" s="273"/>
      <c r="BW63" s="273"/>
      <c r="BX63" s="273"/>
      <c r="BY63" s="273"/>
      <c r="BZ63" s="273"/>
      <c r="CA63" s="273"/>
      <c r="CB63" s="273"/>
      <c r="CC63" s="273"/>
      <c r="CD63" s="273"/>
      <c r="CE63" s="273"/>
      <c r="CF63" s="273"/>
      <c r="CG63" s="273"/>
      <c r="CH63" s="273"/>
      <c r="CI63" s="273"/>
      <c r="CJ63" s="273"/>
      <c r="CK63" s="273"/>
      <c r="CL63" s="273"/>
      <c r="CM63" s="273"/>
      <c r="CN63" s="273"/>
      <c r="CO63" s="273"/>
      <c r="CP63" s="273"/>
      <c r="CQ63" s="273"/>
      <c r="CR63" s="273"/>
      <c r="CS63" s="273"/>
      <c r="CT63" s="273"/>
      <c r="CU63" s="273"/>
      <c r="CV63" s="273"/>
      <c r="CW63" s="273"/>
      <c r="CX63" s="273"/>
      <c r="CY63" s="273"/>
      <c r="CZ63" s="273"/>
      <c r="DA63" s="273"/>
      <c r="DB63" s="273"/>
      <c r="DC63" s="273"/>
      <c r="DD63" s="273"/>
      <c r="DE63" s="273"/>
      <c r="DF63" s="273"/>
      <c r="DG63" s="273"/>
      <c r="DH63" s="273"/>
      <c r="DI63" s="273"/>
      <c r="DJ63" s="273"/>
      <c r="DK63" s="273"/>
      <c r="DL63" s="273"/>
      <c r="DM63" s="273"/>
      <c r="DN63" s="273"/>
      <c r="DO63" s="273"/>
      <c r="DP63" s="273"/>
      <c r="DQ63" s="273"/>
      <c r="DR63" s="273"/>
      <c r="DS63" s="273"/>
      <c r="DT63" s="273"/>
      <c r="DU63" s="273"/>
      <c r="DV63" s="273"/>
      <c r="DW63" s="273"/>
      <c r="DX63" s="273"/>
      <c r="DY63" s="273"/>
      <c r="DZ63" s="273"/>
      <c r="EA63" s="273"/>
      <c r="EB63" s="273"/>
      <c r="EC63" s="273"/>
      <c r="ED63" s="273"/>
      <c r="EE63" s="273"/>
      <c r="EF63" s="273"/>
      <c r="EG63" s="273"/>
      <c r="EH63" s="273"/>
      <c r="EI63" s="273"/>
      <c r="EJ63" s="273"/>
      <c r="EK63" s="273"/>
      <c r="EL63" s="273"/>
    </row>
    <row r="64" spans="1:142" ht="7.9" customHeight="1">
      <c r="A64" s="130"/>
      <c r="B64" s="131"/>
      <c r="C64" s="132"/>
      <c r="D64" s="273"/>
      <c r="E64" s="273"/>
      <c r="F64" s="273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3"/>
      <c r="AE64" s="273"/>
      <c r="AF64" s="273"/>
      <c r="AG64" s="273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3"/>
      <c r="AT64" s="273"/>
      <c r="AU64" s="273"/>
      <c r="AV64" s="273"/>
      <c r="AW64" s="273"/>
      <c r="AX64" s="273"/>
      <c r="AY64" s="273"/>
      <c r="AZ64" s="273"/>
      <c r="BA64" s="273"/>
      <c r="BB64" s="273"/>
      <c r="BC64" s="273"/>
      <c r="BD64" s="273"/>
      <c r="BE64" s="273"/>
      <c r="BF64" s="273"/>
      <c r="BG64" s="273"/>
      <c r="BH64" s="273"/>
      <c r="BI64" s="273"/>
      <c r="BJ64" s="273"/>
      <c r="BK64" s="273"/>
      <c r="BL64" s="273"/>
      <c r="BM64" s="273"/>
      <c r="BN64" s="273"/>
      <c r="BO64" s="273"/>
      <c r="BP64" s="273"/>
      <c r="BQ64" s="273"/>
      <c r="BR64" s="273"/>
      <c r="BS64" s="273"/>
      <c r="BT64" s="273"/>
      <c r="BU64" s="273"/>
      <c r="BV64" s="273"/>
      <c r="BW64" s="273"/>
      <c r="BX64" s="273"/>
      <c r="BY64" s="273"/>
      <c r="BZ64" s="273"/>
      <c r="CA64" s="273"/>
      <c r="CB64" s="273"/>
      <c r="CC64" s="273"/>
      <c r="CD64" s="273"/>
      <c r="CE64" s="273"/>
      <c r="CF64" s="273"/>
      <c r="CG64" s="273"/>
      <c r="CH64" s="273"/>
      <c r="CI64" s="273"/>
      <c r="CJ64" s="273"/>
      <c r="CK64" s="273"/>
      <c r="CL64" s="273"/>
      <c r="CM64" s="273"/>
      <c r="CN64" s="273"/>
      <c r="CO64" s="273"/>
      <c r="CP64" s="273"/>
      <c r="CQ64" s="273"/>
      <c r="CR64" s="273"/>
      <c r="CS64" s="273"/>
      <c r="CT64" s="273"/>
      <c r="CU64" s="273"/>
      <c r="CV64" s="273"/>
      <c r="CW64" s="273"/>
      <c r="CX64" s="273"/>
      <c r="CY64" s="273"/>
      <c r="CZ64" s="273"/>
      <c r="DA64" s="273"/>
      <c r="DB64" s="273"/>
      <c r="DC64" s="273"/>
      <c r="DD64" s="273"/>
      <c r="DE64" s="273"/>
      <c r="DF64" s="273"/>
      <c r="DG64" s="273"/>
      <c r="DH64" s="273"/>
      <c r="DI64" s="273"/>
      <c r="DJ64" s="273"/>
      <c r="DK64" s="273"/>
      <c r="DL64" s="273"/>
      <c r="DM64" s="273"/>
      <c r="DN64" s="273"/>
      <c r="DO64" s="273"/>
      <c r="DP64" s="273"/>
      <c r="DQ64" s="273"/>
      <c r="DR64" s="273"/>
      <c r="DS64" s="273"/>
      <c r="DT64" s="273"/>
      <c r="DU64" s="273"/>
      <c r="DV64" s="273"/>
      <c r="DW64" s="273"/>
      <c r="DX64" s="273"/>
      <c r="DY64" s="273"/>
      <c r="DZ64" s="273"/>
      <c r="EA64" s="273"/>
      <c r="EB64" s="273"/>
      <c r="EC64" s="273"/>
      <c r="ED64" s="273"/>
      <c r="EE64" s="273"/>
      <c r="EF64" s="273"/>
      <c r="EG64" s="273"/>
      <c r="EH64" s="273"/>
      <c r="EI64" s="273"/>
      <c r="EJ64" s="273"/>
      <c r="EK64" s="273"/>
      <c r="EL64" s="273"/>
    </row>
    <row r="65" spans="1:142" ht="7.9" customHeight="1">
      <c r="A65" s="130"/>
      <c r="B65" s="131"/>
      <c r="C65" s="132"/>
      <c r="D65" s="273"/>
      <c r="E65" s="273"/>
      <c r="F65" s="273"/>
      <c r="G65" s="273"/>
      <c r="H65" s="273"/>
      <c r="I65" s="273"/>
      <c r="J65" s="273"/>
      <c r="K65" s="273"/>
      <c r="L65" s="273"/>
      <c r="M65" s="273"/>
      <c r="N65" s="273"/>
      <c r="O65" s="273"/>
      <c r="P65" s="273"/>
      <c r="Q65" s="273"/>
      <c r="R65" s="273"/>
      <c r="S65" s="273"/>
      <c r="T65" s="273"/>
      <c r="U65" s="273"/>
      <c r="V65" s="273"/>
      <c r="W65" s="273"/>
      <c r="X65" s="273"/>
      <c r="Y65" s="273"/>
      <c r="Z65" s="273"/>
      <c r="AA65" s="273"/>
      <c r="AB65" s="273"/>
      <c r="AC65" s="273"/>
      <c r="AD65" s="273"/>
      <c r="AE65" s="273"/>
      <c r="AF65" s="273"/>
      <c r="AG65" s="273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3"/>
      <c r="AT65" s="273"/>
      <c r="AU65" s="273"/>
      <c r="AV65" s="273"/>
      <c r="AW65" s="273"/>
      <c r="AX65" s="273"/>
      <c r="AY65" s="273"/>
      <c r="AZ65" s="273"/>
      <c r="BA65" s="273"/>
      <c r="BB65" s="273"/>
      <c r="BC65" s="273"/>
      <c r="BD65" s="273"/>
      <c r="BE65" s="273"/>
      <c r="BF65" s="273"/>
      <c r="BG65" s="273"/>
      <c r="BH65" s="273"/>
      <c r="BI65" s="273"/>
      <c r="BJ65" s="273"/>
      <c r="BK65" s="273"/>
      <c r="BL65" s="273"/>
      <c r="BM65" s="273"/>
      <c r="BN65" s="273"/>
      <c r="BO65" s="273"/>
      <c r="BP65" s="273"/>
      <c r="BQ65" s="273"/>
      <c r="BR65" s="273"/>
      <c r="BS65" s="273"/>
      <c r="BT65" s="273"/>
      <c r="BU65" s="273"/>
      <c r="BV65" s="273"/>
      <c r="BW65" s="273"/>
      <c r="BX65" s="273"/>
      <c r="BY65" s="273"/>
      <c r="BZ65" s="273"/>
      <c r="CA65" s="273"/>
      <c r="CB65" s="273"/>
      <c r="CC65" s="273"/>
      <c r="CD65" s="273"/>
      <c r="CE65" s="273"/>
      <c r="CF65" s="273"/>
      <c r="CG65" s="273"/>
      <c r="CH65" s="273"/>
      <c r="CI65" s="273"/>
      <c r="CJ65" s="273"/>
      <c r="CK65" s="273"/>
      <c r="CL65" s="273"/>
      <c r="CM65" s="273"/>
      <c r="CN65" s="273"/>
      <c r="CO65" s="273"/>
      <c r="CP65" s="273"/>
      <c r="CQ65" s="273"/>
      <c r="CR65" s="273"/>
      <c r="CS65" s="273"/>
      <c r="CT65" s="273"/>
      <c r="CU65" s="273"/>
      <c r="CV65" s="273"/>
      <c r="CW65" s="273"/>
      <c r="CX65" s="273"/>
      <c r="CY65" s="273"/>
      <c r="CZ65" s="273"/>
      <c r="DA65" s="273"/>
      <c r="DB65" s="273"/>
      <c r="DC65" s="273"/>
      <c r="DD65" s="273"/>
      <c r="DE65" s="273"/>
      <c r="DF65" s="273"/>
      <c r="DG65" s="273"/>
      <c r="DH65" s="273"/>
      <c r="DI65" s="273"/>
      <c r="DJ65" s="273"/>
      <c r="DK65" s="273"/>
      <c r="DL65" s="273"/>
      <c r="DM65" s="273"/>
      <c r="DN65" s="273"/>
      <c r="DO65" s="273"/>
      <c r="DP65" s="273"/>
      <c r="DQ65" s="273"/>
      <c r="DR65" s="273"/>
      <c r="DS65" s="273"/>
      <c r="DT65" s="273"/>
      <c r="DU65" s="273"/>
      <c r="DV65" s="273"/>
      <c r="DW65" s="273"/>
      <c r="DX65" s="273"/>
      <c r="DY65" s="273"/>
      <c r="DZ65" s="273"/>
      <c r="EA65" s="273"/>
      <c r="EB65" s="273"/>
      <c r="EC65" s="273"/>
      <c r="ED65" s="273"/>
      <c r="EE65" s="273"/>
      <c r="EF65" s="273"/>
      <c r="EG65" s="273"/>
      <c r="EH65" s="273"/>
      <c r="EI65" s="273"/>
      <c r="EJ65" s="273"/>
      <c r="EK65" s="273"/>
      <c r="EL65" s="273"/>
    </row>
    <row r="66" spans="1:142" ht="7.9" customHeight="1">
      <c r="A66" s="130"/>
      <c r="B66" s="131"/>
      <c r="C66" s="132"/>
      <c r="D66" s="273"/>
      <c r="E66" s="273"/>
      <c r="F66" s="273"/>
      <c r="G66" s="273"/>
      <c r="H66" s="273"/>
      <c r="I66" s="273"/>
      <c r="J66" s="273"/>
      <c r="K66" s="273"/>
      <c r="L66" s="273"/>
      <c r="M66" s="273"/>
      <c r="N66" s="273"/>
      <c r="O66" s="273"/>
      <c r="P66" s="273"/>
      <c r="Q66" s="273"/>
      <c r="R66" s="273"/>
      <c r="S66" s="273"/>
      <c r="T66" s="273"/>
      <c r="U66" s="273"/>
      <c r="V66" s="273"/>
      <c r="W66" s="273"/>
      <c r="X66" s="273"/>
      <c r="Y66" s="273"/>
      <c r="Z66" s="273"/>
      <c r="AA66" s="273"/>
      <c r="AB66" s="273"/>
      <c r="AC66" s="273"/>
      <c r="AD66" s="273"/>
      <c r="AE66" s="273"/>
      <c r="AF66" s="273"/>
      <c r="AG66" s="273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3"/>
      <c r="AT66" s="273"/>
      <c r="AU66" s="273"/>
      <c r="AV66" s="273"/>
      <c r="AW66" s="273"/>
      <c r="AX66" s="273"/>
      <c r="AY66" s="273"/>
      <c r="AZ66" s="273"/>
      <c r="BA66" s="273"/>
      <c r="BB66" s="273"/>
      <c r="BC66" s="273"/>
      <c r="BD66" s="273"/>
      <c r="BE66" s="273"/>
      <c r="BF66" s="273"/>
      <c r="BG66" s="273"/>
      <c r="BH66" s="273"/>
      <c r="BI66" s="273"/>
      <c r="BJ66" s="273"/>
      <c r="BK66" s="273"/>
      <c r="BL66" s="273"/>
      <c r="BM66" s="273"/>
      <c r="BN66" s="273"/>
      <c r="BO66" s="273"/>
      <c r="BP66" s="273"/>
      <c r="BQ66" s="273"/>
      <c r="BR66" s="273"/>
      <c r="BS66" s="273"/>
      <c r="BT66" s="273"/>
      <c r="BU66" s="273"/>
      <c r="BV66" s="273"/>
      <c r="BW66" s="273"/>
      <c r="BX66" s="273"/>
      <c r="BY66" s="273"/>
      <c r="BZ66" s="273"/>
      <c r="CA66" s="273"/>
      <c r="CB66" s="273"/>
      <c r="CC66" s="273"/>
      <c r="CD66" s="273"/>
      <c r="CE66" s="273"/>
      <c r="CF66" s="273"/>
      <c r="CG66" s="273"/>
      <c r="CH66" s="273"/>
      <c r="CI66" s="273"/>
      <c r="CJ66" s="273"/>
      <c r="CK66" s="273"/>
      <c r="CL66" s="273"/>
      <c r="CM66" s="273"/>
      <c r="CN66" s="273"/>
      <c r="CO66" s="273"/>
      <c r="CP66" s="273"/>
      <c r="CQ66" s="273"/>
      <c r="CR66" s="273"/>
      <c r="CS66" s="273"/>
      <c r="CT66" s="273"/>
      <c r="CU66" s="273"/>
      <c r="CV66" s="273"/>
      <c r="CW66" s="273"/>
      <c r="CX66" s="273"/>
      <c r="CY66" s="273"/>
      <c r="CZ66" s="273"/>
      <c r="DA66" s="273"/>
      <c r="DB66" s="273"/>
      <c r="DC66" s="273"/>
      <c r="DD66" s="273"/>
      <c r="DE66" s="273"/>
      <c r="DF66" s="273"/>
      <c r="DG66" s="273"/>
      <c r="DH66" s="273"/>
      <c r="DI66" s="273"/>
      <c r="DJ66" s="273"/>
      <c r="DK66" s="273"/>
      <c r="DL66" s="273"/>
      <c r="DM66" s="273"/>
      <c r="DN66" s="273"/>
      <c r="DO66" s="273"/>
      <c r="DP66" s="273"/>
      <c r="DQ66" s="273"/>
      <c r="DR66" s="273"/>
      <c r="DS66" s="273"/>
      <c r="DT66" s="273"/>
      <c r="DU66" s="273"/>
      <c r="DV66" s="273"/>
      <c r="DW66" s="273"/>
      <c r="DX66" s="273"/>
      <c r="DY66" s="273"/>
      <c r="DZ66" s="273"/>
      <c r="EA66" s="273"/>
      <c r="EB66" s="273"/>
      <c r="EC66" s="273"/>
      <c r="ED66" s="273"/>
      <c r="EE66" s="273"/>
      <c r="EF66" s="273"/>
      <c r="EG66" s="273"/>
      <c r="EH66" s="273"/>
      <c r="EI66" s="273"/>
      <c r="EJ66" s="273"/>
      <c r="EK66" s="273"/>
      <c r="EL66" s="273"/>
    </row>
    <row r="67" spans="1:142" ht="7.9" customHeight="1">
      <c r="A67" s="130"/>
      <c r="B67" s="131"/>
      <c r="C67" s="132"/>
      <c r="D67" s="273"/>
      <c r="E67" s="273"/>
      <c r="F67" s="273"/>
      <c r="G67" s="273"/>
      <c r="H67" s="273"/>
      <c r="I67" s="273"/>
      <c r="J67" s="273"/>
      <c r="K67" s="273"/>
      <c r="L67" s="273"/>
      <c r="M67" s="273"/>
      <c r="N67" s="273"/>
      <c r="O67" s="273"/>
      <c r="P67" s="273"/>
      <c r="Q67" s="273"/>
      <c r="R67" s="273"/>
      <c r="S67" s="273"/>
      <c r="T67" s="273"/>
      <c r="U67" s="273"/>
      <c r="V67" s="273"/>
      <c r="W67" s="273"/>
      <c r="X67" s="273"/>
      <c r="Y67" s="273"/>
      <c r="Z67" s="273"/>
      <c r="AA67" s="273"/>
      <c r="AB67" s="273"/>
      <c r="AC67" s="273"/>
      <c r="AD67" s="273"/>
      <c r="AE67" s="273"/>
      <c r="AF67" s="273"/>
      <c r="AG67" s="273"/>
      <c r="AH67" s="273"/>
      <c r="AI67" s="273"/>
      <c r="AJ67" s="273"/>
      <c r="AK67" s="273"/>
      <c r="AL67" s="273"/>
      <c r="AM67" s="273"/>
      <c r="AN67" s="273"/>
      <c r="AO67" s="273"/>
      <c r="AP67" s="273"/>
      <c r="AQ67" s="273"/>
      <c r="AR67" s="273"/>
      <c r="AS67" s="273"/>
      <c r="AT67" s="273"/>
      <c r="AU67" s="273"/>
      <c r="AV67" s="273"/>
      <c r="AW67" s="273"/>
      <c r="AX67" s="273"/>
      <c r="AY67" s="273"/>
      <c r="AZ67" s="273"/>
      <c r="BA67" s="273"/>
      <c r="BB67" s="273"/>
      <c r="BC67" s="273"/>
      <c r="BD67" s="273"/>
      <c r="BE67" s="273"/>
      <c r="BF67" s="273"/>
      <c r="BG67" s="273"/>
      <c r="BH67" s="273"/>
      <c r="BI67" s="273"/>
      <c r="BJ67" s="273"/>
      <c r="BK67" s="273"/>
      <c r="BL67" s="273"/>
      <c r="BM67" s="273"/>
      <c r="BN67" s="273"/>
      <c r="BO67" s="273"/>
      <c r="BP67" s="273"/>
      <c r="BQ67" s="273"/>
      <c r="BR67" s="273"/>
      <c r="BS67" s="273"/>
      <c r="BT67" s="273"/>
      <c r="BU67" s="273"/>
      <c r="BV67" s="273"/>
      <c r="BW67" s="273"/>
      <c r="BX67" s="273"/>
      <c r="BY67" s="273"/>
      <c r="BZ67" s="273"/>
      <c r="CA67" s="273"/>
      <c r="CB67" s="273"/>
      <c r="CC67" s="273"/>
      <c r="CD67" s="273"/>
      <c r="CE67" s="273"/>
      <c r="CF67" s="273"/>
      <c r="CG67" s="273"/>
      <c r="CH67" s="273"/>
      <c r="CI67" s="273"/>
      <c r="CJ67" s="273"/>
      <c r="CK67" s="273"/>
      <c r="CL67" s="273"/>
      <c r="CM67" s="273"/>
      <c r="CN67" s="273"/>
      <c r="CO67" s="273"/>
      <c r="CP67" s="273"/>
      <c r="CQ67" s="273"/>
      <c r="CR67" s="273"/>
      <c r="CS67" s="273"/>
      <c r="CT67" s="273"/>
      <c r="CU67" s="273"/>
      <c r="CV67" s="273"/>
      <c r="CW67" s="273"/>
      <c r="CX67" s="273"/>
      <c r="CY67" s="273"/>
      <c r="CZ67" s="273"/>
      <c r="DA67" s="273"/>
      <c r="DB67" s="273"/>
      <c r="DC67" s="273"/>
      <c r="DD67" s="273"/>
      <c r="DE67" s="273"/>
      <c r="DF67" s="273"/>
      <c r="DG67" s="273"/>
      <c r="DH67" s="273"/>
      <c r="DI67" s="273"/>
      <c r="DJ67" s="273"/>
      <c r="DK67" s="273"/>
      <c r="DL67" s="273"/>
      <c r="DM67" s="273"/>
      <c r="DN67" s="273"/>
      <c r="DO67" s="273"/>
      <c r="DP67" s="273"/>
      <c r="DQ67" s="273"/>
      <c r="DR67" s="273"/>
      <c r="DS67" s="273"/>
      <c r="DT67" s="273"/>
      <c r="DU67" s="273"/>
      <c r="DV67" s="273"/>
      <c r="DW67" s="273"/>
      <c r="DX67" s="273"/>
      <c r="DY67" s="273"/>
      <c r="DZ67" s="273"/>
      <c r="EA67" s="273"/>
      <c r="EB67" s="273"/>
      <c r="EC67" s="273"/>
      <c r="ED67" s="273"/>
      <c r="EE67" s="273"/>
      <c r="EF67" s="273"/>
      <c r="EG67" s="273"/>
      <c r="EH67" s="273"/>
      <c r="EI67" s="273"/>
      <c r="EJ67" s="273"/>
      <c r="EK67" s="273"/>
      <c r="EL67" s="273"/>
    </row>
    <row r="68" spans="1:142" ht="7.9" customHeight="1">
      <c r="A68" s="130"/>
      <c r="B68" s="131"/>
      <c r="C68" s="132"/>
      <c r="D68" s="273"/>
      <c r="E68" s="273"/>
      <c r="F68" s="273"/>
      <c r="G68" s="273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3"/>
      <c r="S68" s="273"/>
      <c r="T68" s="273"/>
      <c r="U68" s="273"/>
      <c r="V68" s="273"/>
      <c r="W68" s="273"/>
      <c r="X68" s="273"/>
      <c r="Y68" s="273"/>
      <c r="Z68" s="273"/>
      <c r="AA68" s="273"/>
      <c r="AB68" s="273"/>
      <c r="AC68" s="273"/>
      <c r="AD68" s="273"/>
      <c r="AE68" s="273"/>
      <c r="AF68" s="273"/>
      <c r="AG68" s="273"/>
      <c r="AH68" s="273"/>
      <c r="AI68" s="273"/>
      <c r="AJ68" s="273"/>
      <c r="AK68" s="273"/>
      <c r="AL68" s="273"/>
      <c r="AM68" s="273"/>
      <c r="AN68" s="273"/>
      <c r="AO68" s="273"/>
      <c r="AP68" s="273"/>
      <c r="AQ68" s="273"/>
      <c r="AR68" s="273"/>
      <c r="AS68" s="273"/>
      <c r="AT68" s="273"/>
      <c r="AU68" s="273"/>
      <c r="AV68" s="273"/>
      <c r="AW68" s="273"/>
      <c r="AX68" s="273"/>
      <c r="AY68" s="273"/>
      <c r="AZ68" s="273"/>
      <c r="BA68" s="273"/>
      <c r="BB68" s="273"/>
      <c r="BC68" s="273"/>
      <c r="BD68" s="273"/>
      <c r="BE68" s="273"/>
      <c r="BF68" s="273"/>
      <c r="BG68" s="273"/>
      <c r="BH68" s="273"/>
      <c r="BI68" s="273"/>
      <c r="BJ68" s="273"/>
      <c r="BK68" s="273"/>
      <c r="BL68" s="273"/>
      <c r="BM68" s="273"/>
      <c r="BN68" s="273"/>
      <c r="BO68" s="273"/>
      <c r="BP68" s="273"/>
      <c r="BQ68" s="273"/>
      <c r="BR68" s="273"/>
      <c r="BS68" s="273"/>
      <c r="BT68" s="273"/>
      <c r="BU68" s="273"/>
      <c r="BV68" s="273"/>
      <c r="BW68" s="273"/>
      <c r="BX68" s="273"/>
      <c r="BY68" s="273"/>
      <c r="BZ68" s="273"/>
      <c r="CA68" s="273"/>
      <c r="CB68" s="273"/>
      <c r="CC68" s="273"/>
      <c r="CD68" s="273"/>
      <c r="CE68" s="273"/>
      <c r="CF68" s="273"/>
      <c r="CG68" s="273"/>
      <c r="CH68" s="273"/>
      <c r="CI68" s="273"/>
      <c r="CJ68" s="273"/>
      <c r="CK68" s="273"/>
      <c r="CL68" s="273"/>
      <c r="CM68" s="273"/>
      <c r="CN68" s="273"/>
      <c r="CO68" s="273"/>
      <c r="CP68" s="273"/>
      <c r="CQ68" s="273"/>
      <c r="CR68" s="273"/>
      <c r="CS68" s="273"/>
      <c r="CT68" s="273"/>
      <c r="CU68" s="273"/>
      <c r="CV68" s="273"/>
      <c r="CW68" s="273"/>
      <c r="CX68" s="273"/>
      <c r="CY68" s="273"/>
      <c r="CZ68" s="273"/>
      <c r="DA68" s="273"/>
      <c r="DB68" s="273"/>
      <c r="DC68" s="273"/>
      <c r="DD68" s="273"/>
      <c r="DE68" s="273"/>
      <c r="DF68" s="273"/>
      <c r="DG68" s="273"/>
      <c r="DH68" s="273"/>
      <c r="DI68" s="273"/>
      <c r="DJ68" s="273"/>
      <c r="DK68" s="273"/>
      <c r="DL68" s="273"/>
      <c r="DM68" s="273"/>
      <c r="DN68" s="273"/>
      <c r="DO68" s="273"/>
      <c r="DP68" s="273"/>
      <c r="DQ68" s="273"/>
      <c r="DR68" s="273"/>
      <c r="DS68" s="273"/>
      <c r="DT68" s="273"/>
      <c r="DU68" s="273"/>
      <c r="DV68" s="273"/>
      <c r="DW68" s="273"/>
      <c r="DX68" s="273"/>
      <c r="DY68" s="273"/>
      <c r="DZ68" s="273"/>
      <c r="EA68" s="273"/>
      <c r="EB68" s="273"/>
      <c r="EC68" s="273"/>
      <c r="ED68" s="273"/>
      <c r="EE68" s="273"/>
      <c r="EF68" s="273"/>
      <c r="EG68" s="273"/>
      <c r="EH68" s="273"/>
      <c r="EI68" s="273"/>
      <c r="EJ68" s="273"/>
      <c r="EK68" s="273"/>
      <c r="EL68" s="273"/>
    </row>
    <row r="69" spans="1:142" ht="7.9" customHeight="1">
      <c r="A69" s="130"/>
      <c r="B69" s="131"/>
      <c r="C69" s="132"/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3"/>
      <c r="S69" s="273"/>
      <c r="T69" s="273"/>
      <c r="U69" s="273"/>
      <c r="V69" s="273"/>
      <c r="W69" s="273"/>
      <c r="X69" s="273"/>
      <c r="Y69" s="273"/>
      <c r="Z69" s="273"/>
      <c r="AA69" s="273"/>
      <c r="AB69" s="273"/>
      <c r="AC69" s="273"/>
      <c r="AD69" s="273"/>
      <c r="AE69" s="273"/>
      <c r="AF69" s="273"/>
      <c r="AG69" s="273"/>
      <c r="AH69" s="273"/>
      <c r="AI69" s="273"/>
      <c r="AJ69" s="273"/>
      <c r="AK69" s="273"/>
      <c r="AL69" s="273"/>
      <c r="AM69" s="273"/>
      <c r="AN69" s="273"/>
      <c r="AO69" s="273"/>
      <c r="AP69" s="273"/>
      <c r="AQ69" s="273"/>
      <c r="AR69" s="273"/>
      <c r="AS69" s="273"/>
      <c r="AT69" s="273"/>
      <c r="AU69" s="273"/>
      <c r="AV69" s="273"/>
      <c r="AW69" s="273"/>
      <c r="AX69" s="273"/>
      <c r="AY69" s="273"/>
      <c r="AZ69" s="273"/>
      <c r="BA69" s="273"/>
      <c r="BB69" s="273"/>
      <c r="BC69" s="273"/>
      <c r="BD69" s="273"/>
      <c r="BE69" s="273"/>
      <c r="BF69" s="273"/>
      <c r="BG69" s="273"/>
      <c r="BH69" s="273"/>
      <c r="BI69" s="273"/>
      <c r="BJ69" s="273"/>
      <c r="BK69" s="273"/>
      <c r="BL69" s="273"/>
      <c r="BM69" s="273"/>
      <c r="BN69" s="273"/>
      <c r="BO69" s="273"/>
      <c r="BP69" s="273"/>
      <c r="BQ69" s="273"/>
      <c r="BR69" s="273"/>
      <c r="BS69" s="273"/>
      <c r="BT69" s="273"/>
      <c r="BU69" s="273"/>
      <c r="BV69" s="273"/>
      <c r="BW69" s="273"/>
      <c r="BX69" s="273"/>
      <c r="BY69" s="273"/>
      <c r="BZ69" s="273"/>
      <c r="CA69" s="273"/>
      <c r="CB69" s="273"/>
      <c r="CC69" s="273"/>
      <c r="CD69" s="273"/>
      <c r="CE69" s="273"/>
      <c r="CF69" s="273"/>
      <c r="CG69" s="273"/>
      <c r="CH69" s="273"/>
      <c r="CI69" s="273"/>
      <c r="CJ69" s="273"/>
      <c r="CK69" s="273"/>
      <c r="CL69" s="273"/>
      <c r="CM69" s="273"/>
      <c r="CN69" s="273"/>
      <c r="CO69" s="273"/>
      <c r="CP69" s="273"/>
      <c r="CQ69" s="273"/>
      <c r="CR69" s="273"/>
      <c r="CS69" s="273"/>
      <c r="CT69" s="273"/>
      <c r="CU69" s="273"/>
      <c r="CV69" s="273"/>
      <c r="CW69" s="273"/>
      <c r="CX69" s="273"/>
      <c r="CY69" s="273"/>
      <c r="CZ69" s="273"/>
      <c r="DA69" s="273"/>
      <c r="DB69" s="273"/>
      <c r="DC69" s="273"/>
      <c r="DD69" s="273"/>
      <c r="DE69" s="273"/>
      <c r="DF69" s="273"/>
      <c r="DG69" s="273"/>
      <c r="DH69" s="273"/>
      <c r="DI69" s="273"/>
      <c r="DJ69" s="273"/>
      <c r="DK69" s="273"/>
      <c r="DL69" s="273"/>
      <c r="DM69" s="273"/>
      <c r="DN69" s="273"/>
      <c r="DO69" s="273"/>
      <c r="DP69" s="273"/>
      <c r="DQ69" s="273"/>
      <c r="DR69" s="273"/>
      <c r="DS69" s="273"/>
      <c r="DT69" s="273"/>
      <c r="DU69" s="273"/>
      <c r="DV69" s="273"/>
      <c r="DW69" s="273"/>
      <c r="DX69" s="273"/>
      <c r="DY69" s="273"/>
      <c r="DZ69" s="273"/>
      <c r="EA69" s="273"/>
      <c r="EB69" s="273"/>
      <c r="EC69" s="273"/>
      <c r="ED69" s="273"/>
      <c r="EE69" s="273"/>
      <c r="EF69" s="273"/>
      <c r="EG69" s="273"/>
      <c r="EH69" s="273"/>
      <c r="EI69" s="273"/>
      <c r="EJ69" s="273"/>
      <c r="EK69" s="273"/>
      <c r="EL69" s="273"/>
    </row>
    <row r="70" spans="1:142" ht="7.9" customHeight="1">
      <c r="A70" s="130"/>
      <c r="B70" s="131"/>
      <c r="C70" s="132"/>
      <c r="D70" s="273"/>
      <c r="E70" s="273"/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273"/>
      <c r="AE70" s="273"/>
      <c r="AF70" s="273"/>
      <c r="AG70" s="273"/>
      <c r="AH70" s="273"/>
      <c r="AI70" s="273"/>
      <c r="AJ70" s="273"/>
      <c r="AK70" s="273"/>
      <c r="AL70" s="273"/>
      <c r="AM70" s="273"/>
      <c r="AN70" s="273"/>
      <c r="AO70" s="273"/>
      <c r="AP70" s="273"/>
      <c r="AQ70" s="273"/>
      <c r="AR70" s="273"/>
      <c r="AS70" s="273"/>
      <c r="AT70" s="273"/>
      <c r="AU70" s="273"/>
      <c r="AV70" s="273"/>
      <c r="AW70" s="273"/>
      <c r="AX70" s="273"/>
      <c r="AY70" s="273"/>
      <c r="AZ70" s="273"/>
      <c r="BA70" s="273"/>
      <c r="BB70" s="273"/>
      <c r="BC70" s="273"/>
      <c r="BD70" s="273"/>
      <c r="BE70" s="273"/>
      <c r="BF70" s="273"/>
      <c r="BG70" s="273"/>
      <c r="BH70" s="273"/>
      <c r="BI70" s="273"/>
      <c r="BJ70" s="273"/>
      <c r="BK70" s="273"/>
      <c r="BL70" s="273"/>
      <c r="BM70" s="273"/>
      <c r="BN70" s="273"/>
      <c r="BO70" s="273"/>
      <c r="BP70" s="273"/>
      <c r="BQ70" s="273"/>
      <c r="BR70" s="273"/>
      <c r="BS70" s="273"/>
      <c r="BT70" s="273"/>
      <c r="BU70" s="273"/>
      <c r="BV70" s="273"/>
      <c r="BW70" s="273"/>
      <c r="BX70" s="273"/>
      <c r="BY70" s="273"/>
      <c r="BZ70" s="273"/>
      <c r="CA70" s="273"/>
      <c r="CB70" s="273"/>
      <c r="CC70" s="273"/>
      <c r="CD70" s="273"/>
      <c r="CE70" s="273"/>
      <c r="CF70" s="273"/>
      <c r="CG70" s="273"/>
      <c r="CH70" s="273"/>
      <c r="CI70" s="273"/>
      <c r="CJ70" s="273"/>
      <c r="CK70" s="273"/>
      <c r="CL70" s="273"/>
      <c r="CM70" s="273"/>
      <c r="CN70" s="273"/>
      <c r="CO70" s="273"/>
      <c r="CP70" s="273"/>
      <c r="CQ70" s="273"/>
      <c r="CR70" s="273"/>
      <c r="CS70" s="273"/>
      <c r="CT70" s="273"/>
      <c r="CU70" s="273"/>
      <c r="CV70" s="273"/>
      <c r="CW70" s="273"/>
      <c r="CX70" s="273"/>
      <c r="CY70" s="273"/>
      <c r="CZ70" s="273"/>
      <c r="DA70" s="273"/>
      <c r="DB70" s="273"/>
      <c r="DC70" s="273"/>
      <c r="DD70" s="273"/>
      <c r="DE70" s="273"/>
      <c r="DF70" s="273"/>
      <c r="DG70" s="273"/>
      <c r="DH70" s="273"/>
      <c r="DI70" s="273"/>
      <c r="DJ70" s="273"/>
      <c r="DK70" s="273"/>
      <c r="DL70" s="273"/>
      <c r="DM70" s="273"/>
      <c r="DN70" s="273"/>
      <c r="DO70" s="273"/>
      <c r="DP70" s="273"/>
      <c r="DQ70" s="273"/>
      <c r="DR70" s="273"/>
      <c r="DS70" s="273"/>
      <c r="DT70" s="273"/>
      <c r="DU70" s="273"/>
      <c r="DV70" s="273"/>
      <c r="DW70" s="273"/>
      <c r="DX70" s="273"/>
      <c r="DY70" s="273"/>
      <c r="DZ70" s="273"/>
      <c r="EA70" s="273"/>
      <c r="EB70" s="273"/>
      <c r="EC70" s="273"/>
      <c r="ED70" s="273"/>
      <c r="EE70" s="273"/>
      <c r="EF70" s="273"/>
      <c r="EG70" s="273"/>
      <c r="EH70" s="273"/>
      <c r="EI70" s="273"/>
      <c r="EJ70" s="273"/>
      <c r="EK70" s="273"/>
      <c r="EL70" s="273"/>
    </row>
    <row r="71" spans="1:142" ht="7.9" customHeight="1">
      <c r="A71" s="130"/>
      <c r="B71" s="131"/>
      <c r="C71" s="132"/>
      <c r="D71" s="273"/>
      <c r="E71" s="273"/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3"/>
      <c r="S71" s="273"/>
      <c r="T71" s="273"/>
      <c r="U71" s="273"/>
      <c r="V71" s="273"/>
      <c r="W71" s="273"/>
      <c r="X71" s="273"/>
      <c r="Y71" s="273"/>
      <c r="Z71" s="273"/>
      <c r="AA71" s="273"/>
      <c r="AB71" s="273"/>
      <c r="AC71" s="273"/>
      <c r="AD71" s="273"/>
      <c r="AE71" s="273"/>
      <c r="AF71" s="273"/>
      <c r="AG71" s="273"/>
      <c r="AH71" s="273"/>
      <c r="AI71" s="273"/>
      <c r="AJ71" s="273"/>
      <c r="AK71" s="273"/>
      <c r="AL71" s="273"/>
      <c r="AM71" s="273"/>
      <c r="AN71" s="273"/>
      <c r="AO71" s="273"/>
      <c r="AP71" s="273"/>
      <c r="AQ71" s="273"/>
      <c r="AR71" s="273"/>
      <c r="AS71" s="273"/>
      <c r="AT71" s="273"/>
      <c r="AU71" s="273"/>
      <c r="AV71" s="273"/>
      <c r="AW71" s="273"/>
      <c r="AX71" s="273"/>
      <c r="AY71" s="273"/>
      <c r="AZ71" s="273"/>
      <c r="BA71" s="273"/>
      <c r="BB71" s="273"/>
      <c r="BC71" s="273"/>
      <c r="BD71" s="273"/>
      <c r="BE71" s="273"/>
      <c r="BF71" s="273"/>
      <c r="BG71" s="273"/>
      <c r="BH71" s="273"/>
      <c r="BI71" s="273"/>
      <c r="BJ71" s="273"/>
      <c r="BK71" s="273"/>
      <c r="BL71" s="273"/>
      <c r="BM71" s="273"/>
      <c r="BN71" s="273"/>
      <c r="BO71" s="273"/>
      <c r="BP71" s="273"/>
      <c r="BQ71" s="273"/>
      <c r="BR71" s="273"/>
      <c r="BS71" s="273"/>
      <c r="BT71" s="273"/>
      <c r="BU71" s="273"/>
      <c r="BV71" s="273"/>
      <c r="BW71" s="273"/>
      <c r="BX71" s="273"/>
      <c r="BY71" s="273"/>
      <c r="BZ71" s="273"/>
      <c r="CA71" s="273"/>
      <c r="CB71" s="273"/>
      <c r="CC71" s="273"/>
      <c r="CD71" s="273"/>
      <c r="CE71" s="273"/>
      <c r="CF71" s="273"/>
      <c r="CG71" s="273"/>
      <c r="CH71" s="273"/>
      <c r="CI71" s="273"/>
      <c r="CJ71" s="273"/>
      <c r="CK71" s="273"/>
      <c r="CL71" s="273"/>
      <c r="CM71" s="273"/>
      <c r="CN71" s="273"/>
      <c r="CO71" s="273"/>
      <c r="CP71" s="273"/>
      <c r="CQ71" s="273"/>
      <c r="CR71" s="273"/>
      <c r="CS71" s="273"/>
      <c r="CT71" s="273"/>
      <c r="CU71" s="273"/>
      <c r="CV71" s="273"/>
      <c r="CW71" s="273"/>
      <c r="CX71" s="273"/>
      <c r="CY71" s="273"/>
      <c r="CZ71" s="273"/>
      <c r="DA71" s="273"/>
      <c r="DB71" s="273"/>
      <c r="DC71" s="273"/>
      <c r="DD71" s="273"/>
      <c r="DE71" s="273"/>
      <c r="DF71" s="273"/>
      <c r="DG71" s="273"/>
      <c r="DH71" s="273"/>
      <c r="DI71" s="273"/>
      <c r="DJ71" s="273"/>
      <c r="DK71" s="273"/>
      <c r="DL71" s="273"/>
      <c r="DM71" s="273"/>
      <c r="DN71" s="273"/>
      <c r="DO71" s="273"/>
      <c r="DP71" s="273"/>
      <c r="DQ71" s="273"/>
      <c r="DR71" s="273"/>
      <c r="DS71" s="273"/>
      <c r="DT71" s="273"/>
      <c r="DU71" s="273"/>
      <c r="DV71" s="273"/>
      <c r="DW71" s="273"/>
      <c r="DX71" s="273"/>
      <c r="DY71" s="273"/>
      <c r="DZ71" s="273"/>
      <c r="EA71" s="273"/>
      <c r="EB71" s="273"/>
      <c r="EC71" s="273"/>
      <c r="ED71" s="273"/>
      <c r="EE71" s="273"/>
      <c r="EF71" s="273"/>
      <c r="EG71" s="273"/>
      <c r="EH71" s="273"/>
      <c r="EI71" s="273"/>
      <c r="EJ71" s="273"/>
      <c r="EK71" s="273"/>
      <c r="EL71" s="273"/>
    </row>
    <row r="72" spans="1:142" ht="7.9" customHeight="1">
      <c r="A72" s="130"/>
      <c r="B72" s="131"/>
      <c r="C72" s="132"/>
      <c r="D72" s="273"/>
      <c r="E72" s="273"/>
      <c r="F72" s="273"/>
      <c r="G72" s="273"/>
      <c r="H72" s="273"/>
      <c r="I72" s="273"/>
      <c r="J72" s="273"/>
      <c r="K72" s="273"/>
      <c r="L72" s="273"/>
      <c r="M72" s="273"/>
      <c r="N72" s="273"/>
      <c r="O72" s="273"/>
      <c r="P72" s="273"/>
      <c r="Q72" s="273"/>
      <c r="R72" s="273"/>
      <c r="S72" s="273"/>
      <c r="T72" s="273"/>
      <c r="U72" s="273"/>
      <c r="V72" s="273"/>
      <c r="W72" s="273"/>
      <c r="X72" s="273"/>
      <c r="Y72" s="273"/>
      <c r="Z72" s="273"/>
      <c r="AA72" s="273"/>
      <c r="AB72" s="273"/>
      <c r="AC72" s="273"/>
      <c r="AD72" s="273"/>
      <c r="AE72" s="273"/>
      <c r="AF72" s="273"/>
      <c r="AG72" s="273"/>
      <c r="AH72" s="273"/>
      <c r="AI72" s="273"/>
      <c r="AJ72" s="273"/>
      <c r="AK72" s="273"/>
      <c r="AL72" s="273"/>
      <c r="AM72" s="273"/>
      <c r="AN72" s="273"/>
      <c r="AO72" s="273"/>
      <c r="AP72" s="273"/>
      <c r="AQ72" s="273"/>
      <c r="AR72" s="273"/>
      <c r="AS72" s="273"/>
      <c r="AT72" s="273"/>
      <c r="AU72" s="273"/>
      <c r="AV72" s="273"/>
      <c r="AW72" s="273"/>
      <c r="AX72" s="273"/>
      <c r="AY72" s="273"/>
      <c r="AZ72" s="273"/>
      <c r="BA72" s="273"/>
      <c r="BB72" s="273"/>
      <c r="BC72" s="273"/>
      <c r="BD72" s="273"/>
      <c r="BE72" s="273"/>
      <c r="BF72" s="273"/>
      <c r="BG72" s="273"/>
      <c r="BH72" s="273"/>
      <c r="BI72" s="273"/>
      <c r="BJ72" s="273"/>
      <c r="BK72" s="273"/>
      <c r="BL72" s="273"/>
      <c r="BM72" s="273"/>
      <c r="BN72" s="273"/>
      <c r="BO72" s="273"/>
      <c r="BP72" s="273"/>
      <c r="BQ72" s="273"/>
      <c r="BR72" s="273"/>
      <c r="BS72" s="273"/>
      <c r="BT72" s="273"/>
      <c r="BU72" s="273"/>
      <c r="BV72" s="273"/>
      <c r="BW72" s="273"/>
      <c r="BX72" s="273"/>
      <c r="BY72" s="273"/>
      <c r="BZ72" s="273"/>
      <c r="CA72" s="273"/>
      <c r="CB72" s="273"/>
      <c r="CC72" s="273"/>
      <c r="CD72" s="273"/>
      <c r="CE72" s="273"/>
      <c r="CF72" s="273"/>
      <c r="CG72" s="273"/>
      <c r="CH72" s="273"/>
      <c r="CI72" s="273"/>
      <c r="CJ72" s="273"/>
      <c r="CK72" s="273"/>
      <c r="CL72" s="273"/>
      <c r="CM72" s="273"/>
      <c r="CN72" s="273"/>
      <c r="CO72" s="273"/>
      <c r="CP72" s="273"/>
      <c r="CQ72" s="273"/>
      <c r="CR72" s="273"/>
      <c r="CS72" s="273"/>
      <c r="CT72" s="273"/>
      <c r="CU72" s="273"/>
      <c r="CV72" s="273"/>
      <c r="CW72" s="273"/>
      <c r="CX72" s="273"/>
      <c r="CY72" s="273"/>
      <c r="CZ72" s="273"/>
      <c r="DA72" s="273"/>
      <c r="DB72" s="273"/>
      <c r="DC72" s="273"/>
      <c r="DD72" s="273"/>
      <c r="DE72" s="273"/>
      <c r="DF72" s="273"/>
      <c r="DG72" s="273"/>
      <c r="DH72" s="273"/>
      <c r="DI72" s="273"/>
      <c r="DJ72" s="273"/>
      <c r="DK72" s="273"/>
      <c r="DL72" s="273"/>
      <c r="DM72" s="273"/>
      <c r="DN72" s="273"/>
      <c r="DO72" s="273"/>
      <c r="DP72" s="273"/>
      <c r="DQ72" s="273"/>
      <c r="DR72" s="273"/>
      <c r="DS72" s="273"/>
      <c r="DT72" s="273"/>
      <c r="DU72" s="273"/>
      <c r="DV72" s="273"/>
      <c r="DW72" s="273"/>
      <c r="DX72" s="273"/>
      <c r="DY72" s="273"/>
      <c r="DZ72" s="273"/>
      <c r="EA72" s="273"/>
      <c r="EB72" s="273"/>
      <c r="EC72" s="273"/>
      <c r="ED72" s="273"/>
      <c r="EE72" s="273"/>
      <c r="EF72" s="273"/>
      <c r="EG72" s="273"/>
      <c r="EH72" s="273"/>
      <c r="EI72" s="273"/>
      <c r="EJ72" s="273"/>
      <c r="EK72" s="273"/>
      <c r="EL72" s="273"/>
    </row>
    <row r="73" spans="1:142" ht="7.9" customHeight="1">
      <c r="A73" s="130"/>
      <c r="B73" s="131"/>
      <c r="C73" s="132"/>
      <c r="D73" s="273"/>
      <c r="E73" s="273"/>
      <c r="F73" s="419">
        <v>0</v>
      </c>
      <c r="G73" s="419"/>
      <c r="H73" s="419"/>
      <c r="I73" s="273"/>
      <c r="J73" s="273"/>
      <c r="K73" s="273"/>
      <c r="L73" s="273"/>
      <c r="M73" s="273"/>
      <c r="N73" s="273"/>
      <c r="O73" s="273"/>
      <c r="P73" s="273"/>
      <c r="Q73" s="273"/>
      <c r="R73" s="273"/>
      <c r="S73" s="273"/>
      <c r="T73" s="273"/>
      <c r="U73" s="273"/>
      <c r="V73" s="273"/>
      <c r="W73" s="273"/>
      <c r="X73" s="273"/>
      <c r="Y73" s="273"/>
      <c r="Z73" s="273"/>
      <c r="AA73" s="273"/>
      <c r="AB73" s="273"/>
      <c r="AC73" s="273"/>
      <c r="AD73" s="273"/>
      <c r="AE73" s="273"/>
      <c r="AF73" s="273"/>
      <c r="AG73" s="273"/>
      <c r="AH73" s="273"/>
      <c r="AI73" s="273"/>
      <c r="AJ73" s="273"/>
      <c r="AK73" s="273"/>
      <c r="AL73" s="273"/>
      <c r="AM73" s="273"/>
      <c r="AN73" s="273"/>
      <c r="AO73" s="273"/>
      <c r="AP73" s="273"/>
      <c r="AQ73" s="273"/>
      <c r="AR73" s="273"/>
      <c r="AS73" s="273"/>
      <c r="AT73" s="273"/>
      <c r="AU73" s="273"/>
      <c r="AV73" s="273"/>
      <c r="AW73" s="273"/>
      <c r="AX73" s="273"/>
      <c r="AY73" s="273"/>
      <c r="AZ73" s="273"/>
      <c r="BA73" s="273"/>
      <c r="BB73" s="273"/>
      <c r="BC73" s="273"/>
      <c r="BD73" s="273"/>
      <c r="BE73" s="273"/>
      <c r="BF73" s="273"/>
      <c r="BG73" s="273"/>
      <c r="BH73" s="273"/>
      <c r="BI73" s="273"/>
      <c r="BJ73" s="273"/>
      <c r="BK73" s="273"/>
      <c r="BL73" s="273"/>
      <c r="BM73" s="273"/>
      <c r="BN73" s="273"/>
      <c r="BO73" s="273"/>
      <c r="BP73" s="273"/>
      <c r="BQ73" s="273"/>
      <c r="BR73" s="273"/>
      <c r="BS73" s="273"/>
      <c r="BT73" s="273"/>
      <c r="BU73" s="273"/>
      <c r="BV73" s="273"/>
      <c r="BW73" s="273"/>
      <c r="BX73" s="273"/>
      <c r="BY73" s="273"/>
      <c r="BZ73" s="273"/>
      <c r="CA73" s="273"/>
      <c r="CB73" s="273"/>
      <c r="CC73" s="273"/>
      <c r="CD73" s="273"/>
      <c r="CE73" s="273"/>
      <c r="CF73" s="273"/>
      <c r="CG73" s="273"/>
      <c r="CH73" s="273"/>
      <c r="CI73" s="273"/>
      <c r="CJ73" s="273"/>
      <c r="CK73" s="273"/>
      <c r="CL73" s="273"/>
      <c r="CM73" s="273"/>
      <c r="CN73" s="273"/>
      <c r="CO73" s="273"/>
      <c r="CP73" s="273"/>
      <c r="CQ73" s="273"/>
      <c r="CR73" s="273"/>
      <c r="CS73" s="273"/>
      <c r="CT73" s="273"/>
      <c r="CU73" s="273"/>
      <c r="CV73" s="273"/>
      <c r="CW73" s="273"/>
      <c r="CX73" s="273"/>
      <c r="CY73" s="273"/>
      <c r="CZ73" s="273"/>
      <c r="DA73" s="273"/>
      <c r="DB73" s="273"/>
      <c r="DC73" s="273"/>
      <c r="DD73" s="273"/>
      <c r="DE73" s="273"/>
      <c r="DF73" s="273"/>
      <c r="DG73" s="273"/>
      <c r="DH73" s="273"/>
      <c r="DI73" s="273"/>
      <c r="DJ73" s="273"/>
      <c r="DK73" s="273"/>
      <c r="DL73" s="273"/>
      <c r="DM73" s="273"/>
      <c r="DN73" s="273"/>
      <c r="DO73" s="273"/>
      <c r="DP73" s="273"/>
      <c r="DQ73" s="273"/>
      <c r="DR73" s="273"/>
      <c r="DS73" s="273"/>
      <c r="DT73" s="273"/>
      <c r="DU73" s="273"/>
      <c r="DV73" s="273"/>
      <c r="DW73" s="273"/>
      <c r="DX73" s="273"/>
      <c r="DY73" s="273"/>
      <c r="DZ73" s="273"/>
      <c r="EA73" s="273"/>
      <c r="EB73" s="273"/>
      <c r="EC73" s="273"/>
      <c r="ED73" s="273"/>
      <c r="EE73" s="273"/>
      <c r="EF73" s="273"/>
      <c r="EG73" s="273"/>
      <c r="EH73" s="273"/>
      <c r="EI73" s="273"/>
      <c r="EJ73" s="273"/>
      <c r="EK73" s="273"/>
      <c r="EL73" s="273"/>
    </row>
    <row r="74" spans="1:142" ht="7.9" customHeight="1">
      <c r="A74" s="130"/>
      <c r="B74" s="131"/>
      <c r="C74" s="132"/>
      <c r="D74" s="273"/>
      <c r="E74" s="273"/>
      <c r="F74" s="419"/>
      <c r="G74" s="419"/>
      <c r="H74" s="419"/>
      <c r="I74" s="273"/>
      <c r="J74" s="273"/>
      <c r="K74" s="273"/>
      <c r="L74" s="273"/>
      <c r="M74" s="273"/>
      <c r="N74" s="273"/>
      <c r="O74" s="273"/>
      <c r="P74" s="273"/>
      <c r="Q74" s="273"/>
      <c r="R74" s="273"/>
      <c r="S74" s="273"/>
      <c r="T74" s="273"/>
      <c r="U74" s="273"/>
      <c r="V74" s="273"/>
      <c r="W74" s="273"/>
      <c r="X74" s="273"/>
      <c r="Y74" s="273"/>
      <c r="Z74" s="273"/>
      <c r="AA74" s="273"/>
      <c r="AB74" s="273"/>
      <c r="AC74" s="273"/>
      <c r="AD74" s="273"/>
      <c r="AE74" s="273"/>
      <c r="AF74" s="273"/>
      <c r="AG74" s="273"/>
      <c r="AH74" s="273"/>
      <c r="AI74" s="273"/>
      <c r="AJ74" s="273"/>
      <c r="AK74" s="273"/>
      <c r="AL74" s="273"/>
      <c r="AM74" s="273"/>
      <c r="AN74" s="273"/>
      <c r="AO74" s="273"/>
      <c r="AP74" s="273"/>
      <c r="AQ74" s="273"/>
      <c r="AR74" s="273"/>
      <c r="AS74" s="273"/>
      <c r="AT74" s="273"/>
      <c r="AU74" s="273"/>
      <c r="AV74" s="273"/>
      <c r="AW74" s="273"/>
      <c r="AX74" s="273"/>
      <c r="AY74" s="273"/>
      <c r="AZ74" s="273"/>
      <c r="BA74" s="273"/>
      <c r="BB74" s="273"/>
      <c r="BC74" s="273"/>
      <c r="BD74" s="273"/>
      <c r="BE74" s="273"/>
      <c r="BF74" s="273"/>
      <c r="BG74" s="273"/>
      <c r="BH74" s="273"/>
      <c r="BI74" s="273"/>
      <c r="BJ74" s="273"/>
      <c r="BK74" s="273"/>
      <c r="BL74" s="273"/>
      <c r="BM74" s="273"/>
      <c r="BN74" s="273"/>
      <c r="BO74" s="273"/>
      <c r="BP74" s="273"/>
      <c r="BQ74" s="273"/>
      <c r="BR74" s="273"/>
      <c r="BS74" s="273"/>
      <c r="BT74" s="273"/>
      <c r="BU74" s="273"/>
      <c r="BV74" s="273"/>
      <c r="BW74" s="273"/>
      <c r="BX74" s="273"/>
      <c r="BY74" s="273"/>
      <c r="BZ74" s="273"/>
      <c r="CA74" s="273"/>
      <c r="CB74" s="273"/>
      <c r="CC74" s="273"/>
      <c r="CD74" s="273"/>
      <c r="CE74" s="273"/>
      <c r="CF74" s="273"/>
      <c r="CG74" s="273"/>
      <c r="CH74" s="273"/>
      <c r="CI74" s="273"/>
      <c r="CJ74" s="273"/>
      <c r="CK74" s="273"/>
      <c r="CL74" s="273"/>
      <c r="CM74" s="273"/>
      <c r="CN74" s="273"/>
      <c r="CO74" s="273"/>
      <c r="CP74" s="273"/>
      <c r="CQ74" s="273"/>
      <c r="CR74" s="273"/>
      <c r="CS74" s="273"/>
      <c r="CT74" s="273"/>
      <c r="CU74" s="273"/>
      <c r="CV74" s="273"/>
      <c r="CW74" s="273"/>
      <c r="CX74" s="273"/>
      <c r="CY74" s="273"/>
      <c r="CZ74" s="273"/>
      <c r="DA74" s="273"/>
      <c r="DB74" s="273"/>
      <c r="DC74" s="273"/>
      <c r="DD74" s="273"/>
      <c r="DE74" s="273"/>
      <c r="DF74" s="273"/>
      <c r="DG74" s="273"/>
      <c r="DH74" s="273"/>
      <c r="DI74" s="273"/>
      <c r="DJ74" s="273"/>
      <c r="DK74" s="273"/>
      <c r="DL74" s="273"/>
      <c r="DM74" s="273"/>
      <c r="DN74" s="273"/>
      <c r="DO74" s="273"/>
      <c r="DP74" s="273"/>
      <c r="DQ74" s="273"/>
      <c r="DR74" s="273"/>
      <c r="DS74" s="273"/>
      <c r="DT74" s="273"/>
      <c r="DU74" s="273"/>
      <c r="DV74" s="273"/>
      <c r="DW74" s="273"/>
      <c r="DX74" s="273"/>
      <c r="DY74" s="273"/>
      <c r="DZ74" s="273"/>
      <c r="EA74" s="273"/>
      <c r="EB74" s="273"/>
      <c r="EC74" s="273"/>
      <c r="ED74" s="273"/>
      <c r="EE74" s="273"/>
      <c r="EF74" s="273"/>
      <c r="EG74" s="273"/>
      <c r="EH74" s="273"/>
      <c r="EI74" s="273"/>
      <c r="EJ74" s="273"/>
      <c r="EK74" s="273"/>
      <c r="EL74" s="273"/>
    </row>
    <row r="75" spans="1:142" ht="7.9" customHeight="1">
      <c r="A75" s="130"/>
      <c r="B75" s="131"/>
      <c r="C75" s="132"/>
      <c r="D75" s="273"/>
      <c r="E75" s="273"/>
      <c r="F75" s="419"/>
      <c r="G75" s="419"/>
      <c r="H75" s="419"/>
      <c r="I75" s="273"/>
      <c r="J75" s="273"/>
      <c r="K75" s="273"/>
      <c r="L75" s="273"/>
      <c r="M75" s="273"/>
      <c r="N75" s="273"/>
      <c r="O75" s="273"/>
      <c r="P75" s="273"/>
      <c r="Q75" s="273"/>
      <c r="R75" s="273"/>
      <c r="S75" s="273"/>
      <c r="T75" s="273"/>
      <c r="U75" s="273"/>
      <c r="V75" s="273"/>
      <c r="W75" s="273"/>
      <c r="X75" s="273"/>
      <c r="Y75" s="273"/>
      <c r="Z75" s="273"/>
      <c r="AA75" s="273"/>
      <c r="AB75" s="273"/>
      <c r="AC75" s="273"/>
      <c r="AD75" s="273"/>
      <c r="AE75" s="273"/>
      <c r="AF75" s="273"/>
      <c r="AG75" s="273"/>
      <c r="AH75" s="273"/>
      <c r="AI75" s="273"/>
      <c r="AJ75" s="273"/>
      <c r="AK75" s="273"/>
      <c r="AL75" s="273"/>
      <c r="AM75" s="273"/>
      <c r="AN75" s="273"/>
      <c r="AO75" s="273"/>
      <c r="AP75" s="273"/>
      <c r="AQ75" s="273"/>
      <c r="AR75" s="273"/>
      <c r="AS75" s="273"/>
      <c r="AT75" s="273"/>
      <c r="AU75" s="273"/>
      <c r="AV75" s="273"/>
      <c r="AW75" s="273"/>
      <c r="AX75" s="273"/>
      <c r="AY75" s="273"/>
      <c r="AZ75" s="273"/>
      <c r="BA75" s="273"/>
      <c r="BB75" s="273"/>
      <c r="BC75" s="273"/>
      <c r="BD75" s="273"/>
      <c r="BE75" s="273"/>
      <c r="BF75" s="273"/>
      <c r="BG75" s="273"/>
      <c r="BH75" s="273"/>
      <c r="BI75" s="273"/>
      <c r="BJ75" s="273"/>
      <c r="BK75" s="273"/>
      <c r="BL75" s="273"/>
      <c r="BM75" s="273"/>
      <c r="BN75" s="273"/>
      <c r="BO75" s="273"/>
      <c r="BP75" s="273"/>
      <c r="BQ75" s="273"/>
      <c r="BR75" s="273"/>
      <c r="BS75" s="273"/>
      <c r="BT75" s="273"/>
      <c r="BU75" s="273"/>
      <c r="BV75" s="273"/>
      <c r="BW75" s="273"/>
      <c r="BX75" s="273"/>
      <c r="BY75" s="273"/>
      <c r="BZ75" s="273"/>
      <c r="CA75" s="273"/>
      <c r="CB75" s="273"/>
      <c r="CC75" s="273"/>
      <c r="CD75" s="273"/>
      <c r="CE75" s="273"/>
      <c r="CF75" s="273"/>
      <c r="CG75" s="273"/>
      <c r="CH75" s="273"/>
      <c r="CI75" s="273"/>
      <c r="CJ75" s="273"/>
      <c r="CK75" s="273"/>
      <c r="CL75" s="273"/>
      <c r="CM75" s="273"/>
      <c r="CN75" s="273"/>
      <c r="CO75" s="273"/>
      <c r="CP75" s="273"/>
      <c r="CQ75" s="273"/>
      <c r="CR75" s="273"/>
      <c r="CS75" s="273"/>
      <c r="CT75" s="273"/>
      <c r="CU75" s="273"/>
      <c r="CV75" s="273"/>
      <c r="CW75" s="273"/>
      <c r="CX75" s="273"/>
      <c r="CY75" s="273"/>
      <c r="CZ75" s="273"/>
      <c r="DA75" s="273"/>
      <c r="DB75" s="273"/>
      <c r="DC75" s="273"/>
      <c r="DD75" s="273"/>
      <c r="DE75" s="273"/>
      <c r="DF75" s="273"/>
      <c r="DG75" s="273"/>
      <c r="DH75" s="273"/>
      <c r="DI75" s="273"/>
      <c r="DJ75" s="273"/>
      <c r="DK75" s="273"/>
      <c r="DL75" s="273"/>
      <c r="DM75" s="273"/>
      <c r="DN75" s="273"/>
      <c r="DO75" s="273"/>
      <c r="DP75" s="273"/>
      <c r="DQ75" s="273"/>
      <c r="DR75" s="273"/>
      <c r="DS75" s="273"/>
      <c r="DT75" s="273"/>
      <c r="DU75" s="273"/>
      <c r="DV75" s="273"/>
      <c r="DW75" s="273"/>
      <c r="DX75" s="273"/>
      <c r="DY75" s="273"/>
      <c r="DZ75" s="273"/>
      <c r="EA75" s="273"/>
      <c r="EB75" s="273"/>
      <c r="EC75" s="273"/>
      <c r="ED75" s="273"/>
      <c r="EE75" s="273"/>
      <c r="EF75" s="273"/>
      <c r="EG75" s="273"/>
      <c r="EH75" s="273"/>
      <c r="EI75" s="273"/>
      <c r="EJ75" s="273"/>
      <c r="EK75" s="273"/>
      <c r="EL75" s="273"/>
    </row>
    <row r="76" spans="1:142" ht="7.9" customHeight="1">
      <c r="A76" s="130"/>
      <c r="B76" s="131"/>
      <c r="C76" s="132"/>
      <c r="D76" s="273"/>
      <c r="E76" s="273"/>
      <c r="F76" s="419"/>
      <c r="G76" s="419"/>
      <c r="H76" s="419"/>
      <c r="I76" s="273"/>
      <c r="J76" s="273"/>
      <c r="K76" s="273"/>
      <c r="L76" s="273"/>
      <c r="M76" s="273"/>
      <c r="N76" s="273"/>
      <c r="O76" s="273"/>
      <c r="P76" s="273"/>
      <c r="Q76" s="273"/>
      <c r="R76" s="273"/>
      <c r="S76" s="273"/>
      <c r="T76" s="273"/>
      <c r="U76" s="273"/>
      <c r="V76" s="273"/>
      <c r="W76" s="273"/>
      <c r="X76" s="273"/>
      <c r="Y76" s="273"/>
      <c r="Z76" s="273"/>
      <c r="AA76" s="273"/>
      <c r="AB76" s="273"/>
      <c r="AC76" s="273"/>
      <c r="AD76" s="273"/>
      <c r="AE76" s="273"/>
      <c r="AF76" s="273"/>
      <c r="AG76" s="273"/>
      <c r="AH76" s="273"/>
      <c r="AI76" s="273"/>
      <c r="AJ76" s="273"/>
      <c r="AK76" s="273"/>
      <c r="AL76" s="273"/>
      <c r="AM76" s="273"/>
      <c r="AN76" s="273"/>
      <c r="AO76" s="273"/>
      <c r="AP76" s="273"/>
      <c r="AQ76" s="273"/>
      <c r="AR76" s="273"/>
      <c r="AS76" s="273"/>
      <c r="AT76" s="273"/>
      <c r="AU76" s="273"/>
      <c r="AV76" s="273"/>
      <c r="AW76" s="273"/>
      <c r="AX76" s="273"/>
      <c r="AY76" s="273"/>
      <c r="AZ76" s="273"/>
      <c r="BA76" s="273"/>
      <c r="BB76" s="273"/>
      <c r="BC76" s="273"/>
      <c r="BD76" s="273"/>
      <c r="BE76" s="273"/>
      <c r="BF76" s="273"/>
      <c r="BG76" s="273"/>
      <c r="BH76" s="273"/>
      <c r="BI76" s="273"/>
      <c r="BJ76" s="273"/>
      <c r="BK76" s="273"/>
      <c r="BL76" s="273"/>
      <c r="BM76" s="273"/>
      <c r="BN76" s="273"/>
      <c r="BO76" s="273"/>
      <c r="BP76" s="273"/>
      <c r="BQ76" s="273"/>
      <c r="BR76" s="273"/>
      <c r="BS76" s="273"/>
      <c r="BT76" s="273"/>
      <c r="BU76" s="273"/>
      <c r="BV76" s="273"/>
      <c r="BW76" s="273"/>
      <c r="BX76" s="273"/>
      <c r="BY76" s="273"/>
      <c r="BZ76" s="273"/>
      <c r="CA76" s="273"/>
      <c r="CB76" s="273"/>
      <c r="CC76" s="273"/>
      <c r="CD76" s="273"/>
      <c r="CE76" s="273"/>
      <c r="CF76" s="273"/>
      <c r="CG76" s="273"/>
      <c r="CH76" s="273"/>
      <c r="CI76" s="273"/>
      <c r="CJ76" s="273"/>
      <c r="CK76" s="273"/>
      <c r="CL76" s="273"/>
      <c r="CM76" s="273"/>
      <c r="CN76" s="273"/>
      <c r="CO76" s="273"/>
      <c r="CP76" s="273"/>
      <c r="CQ76" s="273"/>
      <c r="CR76" s="273"/>
      <c r="CS76" s="273"/>
      <c r="CT76" s="273"/>
      <c r="CU76" s="273"/>
      <c r="CV76" s="273"/>
      <c r="CW76" s="273"/>
      <c r="CX76" s="273"/>
      <c r="CY76" s="273"/>
      <c r="CZ76" s="273"/>
      <c r="DA76" s="273"/>
      <c r="DB76" s="273"/>
      <c r="DC76" s="273"/>
      <c r="DD76" s="273"/>
      <c r="DE76" s="273"/>
      <c r="DF76" s="273"/>
      <c r="DG76" s="273"/>
      <c r="DH76" s="273"/>
      <c r="DI76" s="273"/>
      <c r="DJ76" s="273"/>
      <c r="DK76" s="273"/>
      <c r="DL76" s="273"/>
      <c r="DM76" s="273"/>
      <c r="DN76" s="273"/>
      <c r="DO76" s="273"/>
      <c r="DP76" s="273"/>
      <c r="DQ76" s="273"/>
      <c r="DR76" s="273"/>
      <c r="DS76" s="273"/>
      <c r="DT76" s="273"/>
      <c r="DU76" s="273"/>
      <c r="DV76" s="273"/>
      <c r="DW76" s="273"/>
      <c r="DX76" s="273"/>
      <c r="DY76" s="273"/>
      <c r="DZ76" s="273"/>
      <c r="EA76" s="273"/>
      <c r="EB76" s="273"/>
      <c r="EC76" s="273"/>
      <c r="ED76" s="273"/>
      <c r="EE76" s="273"/>
      <c r="EF76" s="273"/>
      <c r="EG76" s="273"/>
      <c r="EH76" s="273"/>
      <c r="EI76" s="273"/>
      <c r="EJ76" s="273"/>
      <c r="EK76" s="273"/>
      <c r="EL76" s="273"/>
    </row>
    <row r="77" spans="1:142" ht="7.9" customHeight="1">
      <c r="A77" s="130"/>
      <c r="B77" s="131"/>
      <c r="C77" s="132"/>
      <c r="D77" s="273"/>
      <c r="E77" s="273"/>
      <c r="F77" s="273"/>
      <c r="G77" s="273"/>
      <c r="H77" s="273"/>
      <c r="I77" s="273"/>
      <c r="J77" s="273"/>
      <c r="K77" s="273"/>
      <c r="L77" s="273"/>
      <c r="M77" s="273"/>
      <c r="N77" s="273"/>
      <c r="O77" s="273"/>
      <c r="P77" s="273"/>
      <c r="Q77" s="273"/>
      <c r="R77" s="273"/>
      <c r="S77" s="273"/>
      <c r="T77" s="273"/>
      <c r="U77" s="273"/>
      <c r="V77" s="273"/>
      <c r="W77" s="273"/>
      <c r="X77" s="273"/>
      <c r="Y77" s="273"/>
      <c r="Z77" s="273"/>
      <c r="AA77" s="273"/>
      <c r="AB77" s="273"/>
      <c r="AC77" s="273"/>
      <c r="AD77" s="273"/>
      <c r="AE77" s="273"/>
      <c r="AF77" s="273"/>
      <c r="AG77" s="273"/>
      <c r="AH77" s="273"/>
      <c r="AI77" s="273"/>
      <c r="AJ77" s="273"/>
      <c r="AK77" s="273"/>
      <c r="AL77" s="273"/>
      <c r="AM77" s="273"/>
      <c r="AN77" s="273"/>
      <c r="AO77" s="273"/>
      <c r="AP77" s="273"/>
      <c r="AQ77" s="273"/>
      <c r="AR77" s="273"/>
      <c r="AS77" s="273"/>
      <c r="AT77" s="273"/>
      <c r="AU77" s="273"/>
      <c r="AV77" s="273"/>
      <c r="AW77" s="273"/>
      <c r="AX77" s="273"/>
      <c r="AY77" s="273"/>
      <c r="AZ77" s="273"/>
      <c r="BA77" s="273"/>
      <c r="BB77" s="273"/>
      <c r="BC77" s="273"/>
      <c r="BD77" s="273"/>
      <c r="BE77" s="273"/>
      <c r="BF77" s="273"/>
      <c r="BG77" s="273"/>
      <c r="BH77" s="273"/>
      <c r="BI77" s="273"/>
      <c r="BJ77" s="273"/>
      <c r="BK77" s="273"/>
      <c r="BL77" s="273"/>
      <c r="BM77" s="273"/>
      <c r="BN77" s="273"/>
      <c r="BO77" s="273"/>
      <c r="BP77" s="273"/>
      <c r="BQ77" s="273"/>
      <c r="BR77" s="273"/>
      <c r="BS77" s="273"/>
      <c r="BT77" s="273"/>
      <c r="BU77" s="273"/>
      <c r="BV77" s="273"/>
      <c r="BW77" s="273"/>
      <c r="BX77" s="273"/>
      <c r="BY77" s="273"/>
      <c r="BZ77" s="273"/>
      <c r="CA77" s="273"/>
      <c r="CB77" s="273"/>
      <c r="CC77" s="273"/>
      <c r="CD77" s="273"/>
      <c r="CE77" s="273"/>
      <c r="CF77" s="273"/>
      <c r="CG77" s="273"/>
      <c r="CH77" s="273"/>
      <c r="CI77" s="273"/>
      <c r="CJ77" s="273"/>
      <c r="CK77" s="273"/>
      <c r="CL77" s="273"/>
      <c r="CM77" s="273"/>
      <c r="CN77" s="273"/>
      <c r="CO77" s="273"/>
      <c r="CP77" s="273"/>
      <c r="CQ77" s="273"/>
      <c r="CR77" s="273"/>
      <c r="CS77" s="273"/>
      <c r="CT77" s="273"/>
      <c r="CU77" s="273"/>
      <c r="CV77" s="273"/>
      <c r="CW77" s="273"/>
      <c r="CX77" s="273"/>
      <c r="CY77" s="273"/>
      <c r="CZ77" s="273"/>
      <c r="DA77" s="273"/>
      <c r="DB77" s="273"/>
      <c r="DC77" s="273"/>
      <c r="DD77" s="273"/>
      <c r="DE77" s="273"/>
      <c r="DF77" s="273"/>
      <c r="DG77" s="273"/>
      <c r="DH77" s="273"/>
      <c r="DI77" s="273"/>
      <c r="DJ77" s="273"/>
      <c r="DK77" s="273"/>
      <c r="DL77" s="273"/>
      <c r="DM77" s="273"/>
      <c r="DN77" s="273"/>
      <c r="DO77" s="273"/>
      <c r="DP77" s="273"/>
      <c r="DQ77" s="273"/>
      <c r="DR77" s="273"/>
      <c r="DS77" s="273"/>
      <c r="DT77" s="273"/>
      <c r="DU77" s="273"/>
      <c r="DV77" s="273"/>
      <c r="DW77" s="273"/>
      <c r="DX77" s="273"/>
      <c r="DY77" s="273"/>
      <c r="DZ77" s="273"/>
      <c r="EA77" s="273"/>
      <c r="EB77" s="273"/>
      <c r="EC77" s="273"/>
      <c r="ED77" s="273"/>
      <c r="EE77" s="273"/>
      <c r="EF77" s="273"/>
      <c r="EG77" s="273"/>
      <c r="EH77" s="273"/>
      <c r="EI77" s="273"/>
      <c r="EJ77" s="273"/>
      <c r="EK77" s="273"/>
      <c r="EL77" s="273"/>
    </row>
    <row r="78" spans="1:142" ht="7.9" customHeight="1">
      <c r="A78" s="130"/>
      <c r="B78" s="131"/>
      <c r="C78" s="132"/>
      <c r="D78" s="273"/>
      <c r="E78" s="273"/>
      <c r="F78" s="273"/>
      <c r="G78" s="273"/>
      <c r="H78" s="273"/>
      <c r="I78" s="273"/>
      <c r="J78" s="273"/>
      <c r="K78" s="273"/>
      <c r="L78" s="273"/>
      <c r="M78" s="273"/>
      <c r="N78" s="273"/>
      <c r="O78" s="273"/>
      <c r="P78" s="273"/>
      <c r="Q78" s="273"/>
      <c r="R78" s="273"/>
      <c r="S78" s="273"/>
      <c r="T78" s="273"/>
      <c r="U78" s="273"/>
      <c r="V78" s="273"/>
      <c r="W78" s="273"/>
      <c r="X78" s="273"/>
      <c r="Y78" s="273"/>
      <c r="Z78" s="273"/>
      <c r="AA78" s="273"/>
      <c r="AB78" s="273"/>
      <c r="AC78" s="273"/>
      <c r="AD78" s="273"/>
      <c r="AE78" s="273"/>
      <c r="AF78" s="273"/>
      <c r="AG78" s="273"/>
      <c r="AH78" s="273"/>
      <c r="AI78" s="273"/>
      <c r="AJ78" s="273"/>
      <c r="AK78" s="273"/>
      <c r="AL78" s="273"/>
      <c r="AM78" s="273"/>
      <c r="AN78" s="273"/>
      <c r="AO78" s="273"/>
      <c r="AP78" s="273"/>
      <c r="AQ78" s="273"/>
      <c r="AR78" s="273"/>
      <c r="AS78" s="273"/>
      <c r="AT78" s="273"/>
      <c r="AU78" s="273"/>
      <c r="AV78" s="273"/>
      <c r="AW78" s="273"/>
      <c r="AX78" s="273"/>
      <c r="AY78" s="273"/>
      <c r="AZ78" s="273"/>
      <c r="BA78" s="273"/>
      <c r="BB78" s="273"/>
      <c r="BC78" s="273"/>
      <c r="BD78" s="273"/>
      <c r="BE78" s="273"/>
      <c r="BF78" s="273"/>
      <c r="BG78" s="273"/>
      <c r="BH78" s="273"/>
      <c r="BI78" s="273"/>
      <c r="BJ78" s="273"/>
      <c r="BK78" s="273"/>
      <c r="BL78" s="273"/>
      <c r="BM78" s="273"/>
      <c r="BN78" s="273"/>
      <c r="BO78" s="273"/>
      <c r="BP78" s="273"/>
      <c r="BQ78" s="273"/>
      <c r="BR78" s="273"/>
      <c r="BS78" s="273"/>
      <c r="BT78" s="273"/>
      <c r="BU78" s="273"/>
      <c r="BV78" s="273"/>
      <c r="BW78" s="273"/>
      <c r="BX78" s="273"/>
      <c r="BY78" s="273"/>
      <c r="BZ78" s="273"/>
      <c r="CA78" s="273"/>
      <c r="CB78" s="273"/>
      <c r="CC78" s="273"/>
      <c r="CD78" s="273"/>
      <c r="CE78" s="273"/>
      <c r="CF78" s="273"/>
      <c r="CG78" s="273"/>
      <c r="CH78" s="273"/>
      <c r="CI78" s="273"/>
      <c r="CJ78" s="273"/>
      <c r="CK78" s="273"/>
      <c r="CL78" s="273"/>
      <c r="CM78" s="273"/>
      <c r="CN78" s="273"/>
      <c r="CO78" s="273"/>
      <c r="CP78" s="273"/>
      <c r="CQ78" s="273"/>
      <c r="CR78" s="273"/>
      <c r="CS78" s="273"/>
      <c r="CT78" s="273"/>
      <c r="CU78" s="273"/>
      <c r="CV78" s="273"/>
      <c r="CW78" s="273"/>
      <c r="CX78" s="273"/>
      <c r="CY78" s="273"/>
      <c r="CZ78" s="273"/>
      <c r="DA78" s="273"/>
      <c r="DB78" s="273"/>
      <c r="DC78" s="273"/>
      <c r="DD78" s="273"/>
      <c r="DE78" s="273"/>
      <c r="DF78" s="273"/>
      <c r="DG78" s="273"/>
      <c r="DH78" s="273"/>
      <c r="DI78" s="273"/>
      <c r="DJ78" s="273"/>
      <c r="DK78" s="273"/>
      <c r="DL78" s="273"/>
      <c r="DM78" s="273"/>
      <c r="DN78" s="273"/>
      <c r="DO78" s="273"/>
      <c r="DP78" s="273"/>
      <c r="DQ78" s="273"/>
      <c r="DR78" s="273"/>
      <c r="DS78" s="273"/>
      <c r="DT78" s="273"/>
      <c r="DU78" s="273"/>
      <c r="DV78" s="273"/>
      <c r="DW78" s="273"/>
      <c r="DX78" s="273"/>
      <c r="DY78" s="273"/>
      <c r="DZ78" s="273"/>
      <c r="EA78" s="273"/>
      <c r="EB78" s="273"/>
      <c r="EC78" s="273"/>
      <c r="ED78" s="273"/>
      <c r="EE78" s="273"/>
      <c r="EF78" s="273"/>
      <c r="EG78" s="273"/>
      <c r="EH78" s="273"/>
      <c r="EI78" s="273"/>
      <c r="EJ78" s="273"/>
      <c r="EK78" s="273"/>
      <c r="EL78" s="273"/>
    </row>
    <row r="79" spans="1:142" ht="7.9" customHeight="1">
      <c r="A79" s="130"/>
      <c r="B79" s="131"/>
      <c r="C79" s="132"/>
      <c r="D79" s="273"/>
      <c r="E79" s="273"/>
      <c r="F79" s="273"/>
      <c r="G79" s="273"/>
      <c r="H79" s="273"/>
      <c r="I79" s="273"/>
      <c r="J79" s="273"/>
      <c r="K79" s="273"/>
      <c r="L79" s="273"/>
      <c r="M79" s="273"/>
      <c r="N79" s="273"/>
      <c r="O79" s="273"/>
      <c r="P79" s="273"/>
      <c r="Q79" s="273"/>
      <c r="R79" s="273"/>
      <c r="S79" s="273"/>
      <c r="T79" s="273"/>
      <c r="U79" s="273"/>
      <c r="V79" s="273"/>
      <c r="W79" s="273"/>
      <c r="X79" s="273"/>
      <c r="Y79" s="273"/>
      <c r="Z79" s="273"/>
      <c r="AA79" s="273"/>
      <c r="AB79" s="273"/>
      <c r="AC79" s="273"/>
      <c r="AD79" s="273"/>
      <c r="AE79" s="273"/>
      <c r="AF79" s="273"/>
      <c r="AG79" s="273"/>
      <c r="AH79" s="273"/>
      <c r="AI79" s="273"/>
      <c r="AJ79" s="273"/>
      <c r="AK79" s="273"/>
      <c r="AL79" s="273"/>
      <c r="AM79" s="273"/>
      <c r="AN79" s="273"/>
      <c r="AO79" s="273"/>
      <c r="AP79" s="273"/>
      <c r="AQ79" s="273"/>
      <c r="AR79" s="273"/>
      <c r="AS79" s="273"/>
      <c r="AT79" s="273"/>
      <c r="AU79" s="273"/>
      <c r="AV79" s="273"/>
      <c r="AW79" s="273"/>
      <c r="AX79" s="273"/>
      <c r="AY79" s="273"/>
      <c r="AZ79" s="273"/>
      <c r="BA79" s="273"/>
      <c r="BB79" s="273"/>
      <c r="BC79" s="273"/>
      <c r="BD79" s="273"/>
      <c r="BE79" s="273"/>
      <c r="BF79" s="273"/>
      <c r="BG79" s="273"/>
      <c r="BH79" s="273"/>
      <c r="BI79" s="273"/>
      <c r="BJ79" s="273"/>
      <c r="BK79" s="273"/>
      <c r="BL79" s="273"/>
      <c r="BM79" s="273"/>
      <c r="BN79" s="273"/>
      <c r="BO79" s="273"/>
      <c r="BP79" s="273"/>
      <c r="BQ79" s="273"/>
      <c r="BR79" s="273"/>
      <c r="BS79" s="273"/>
      <c r="BT79" s="273"/>
      <c r="BU79" s="273"/>
      <c r="BV79" s="273"/>
      <c r="BW79" s="273"/>
      <c r="BX79" s="273"/>
      <c r="BY79" s="273"/>
      <c r="BZ79" s="273"/>
      <c r="CA79" s="273"/>
      <c r="CB79" s="273"/>
      <c r="CC79" s="273"/>
      <c r="CD79" s="273"/>
      <c r="CE79" s="273"/>
      <c r="CF79" s="273"/>
      <c r="CG79" s="273"/>
      <c r="CH79" s="273"/>
      <c r="CI79" s="273"/>
      <c r="CJ79" s="273"/>
      <c r="CK79" s="273"/>
      <c r="CL79" s="273"/>
      <c r="CM79" s="273"/>
      <c r="CN79" s="273"/>
      <c r="CO79" s="273"/>
      <c r="CP79" s="273"/>
      <c r="CQ79" s="273"/>
      <c r="CR79" s="273"/>
      <c r="CS79" s="273"/>
      <c r="CT79" s="273"/>
      <c r="CU79" s="273"/>
      <c r="CV79" s="273"/>
      <c r="CW79" s="273"/>
      <c r="CX79" s="273"/>
      <c r="CY79" s="273"/>
      <c r="CZ79" s="273"/>
      <c r="DA79" s="273"/>
      <c r="DB79" s="273"/>
      <c r="DC79" s="273"/>
      <c r="DD79" s="273"/>
      <c r="DE79" s="273"/>
      <c r="DF79" s="273"/>
      <c r="DG79" s="273"/>
      <c r="DH79" s="273"/>
      <c r="DI79" s="273"/>
      <c r="DJ79" s="273"/>
      <c r="DK79" s="273"/>
      <c r="DL79" s="273"/>
      <c r="DM79" s="273"/>
      <c r="DN79" s="273"/>
      <c r="DO79" s="273"/>
      <c r="DP79" s="273"/>
      <c r="DQ79" s="273"/>
      <c r="DR79" s="273"/>
      <c r="DS79" s="273"/>
      <c r="DT79" s="273"/>
      <c r="DU79" s="273"/>
      <c r="DV79" s="273"/>
      <c r="DW79" s="273"/>
      <c r="DX79" s="273"/>
      <c r="DY79" s="273"/>
      <c r="DZ79" s="273"/>
      <c r="EA79" s="273"/>
      <c r="EB79" s="273"/>
      <c r="EC79" s="273"/>
      <c r="ED79" s="273"/>
      <c r="EE79" s="273"/>
      <c r="EF79" s="273"/>
      <c r="EG79" s="273"/>
      <c r="EH79" s="273"/>
      <c r="EI79" s="273"/>
      <c r="EJ79" s="273"/>
      <c r="EK79" s="273"/>
      <c r="EL79" s="273"/>
    </row>
    <row r="80" spans="1:142" ht="7.9" customHeight="1">
      <c r="A80" s="130"/>
      <c r="B80" s="131"/>
      <c r="C80" s="132"/>
      <c r="D80" s="273"/>
      <c r="E80" s="273"/>
      <c r="F80" s="273"/>
      <c r="G80" s="273"/>
      <c r="H80" s="273"/>
      <c r="I80" s="273"/>
      <c r="J80" s="273"/>
      <c r="K80" s="273"/>
      <c r="L80" s="273"/>
      <c r="M80" s="273"/>
      <c r="N80" s="273"/>
      <c r="O80" s="273"/>
      <c r="P80" s="273"/>
      <c r="Q80" s="273"/>
      <c r="R80" s="273"/>
      <c r="S80" s="273"/>
      <c r="T80" s="273"/>
      <c r="U80" s="273"/>
      <c r="V80" s="273"/>
      <c r="W80" s="273"/>
      <c r="X80" s="273"/>
      <c r="Y80" s="273"/>
      <c r="Z80" s="273"/>
      <c r="AA80" s="273"/>
      <c r="AB80" s="273"/>
      <c r="AC80" s="273"/>
      <c r="AD80" s="273"/>
      <c r="AE80" s="273"/>
      <c r="AF80" s="273"/>
      <c r="AG80" s="273"/>
      <c r="AH80" s="273"/>
      <c r="AI80" s="273"/>
      <c r="AJ80" s="273"/>
      <c r="AK80" s="273"/>
      <c r="AL80" s="273"/>
      <c r="AM80" s="273"/>
      <c r="AN80" s="273"/>
      <c r="AO80" s="273"/>
      <c r="AP80" s="273"/>
      <c r="AQ80" s="273"/>
      <c r="AR80" s="273"/>
      <c r="AS80" s="273"/>
      <c r="AT80" s="273"/>
      <c r="AU80" s="273"/>
      <c r="AV80" s="273"/>
      <c r="AW80" s="273"/>
      <c r="AX80" s="273"/>
      <c r="AY80" s="273"/>
      <c r="AZ80" s="273"/>
      <c r="BA80" s="273"/>
      <c r="BB80" s="273"/>
      <c r="BC80" s="273"/>
      <c r="BD80" s="273"/>
      <c r="BE80" s="273"/>
      <c r="BF80" s="273"/>
      <c r="BG80" s="273"/>
      <c r="BH80" s="273"/>
      <c r="BI80" s="273"/>
      <c r="BJ80" s="273"/>
      <c r="BK80" s="273"/>
      <c r="BL80" s="273"/>
      <c r="BM80" s="273"/>
      <c r="BN80" s="273"/>
      <c r="BO80" s="273"/>
      <c r="BP80" s="273"/>
      <c r="BQ80" s="273"/>
      <c r="BR80" s="273"/>
      <c r="BS80" s="273"/>
      <c r="BT80" s="273"/>
      <c r="BU80" s="273"/>
      <c r="BV80" s="273"/>
      <c r="BW80" s="273"/>
      <c r="BX80" s="273"/>
      <c r="BY80" s="273"/>
      <c r="BZ80" s="273"/>
      <c r="CA80" s="273"/>
      <c r="CB80" s="273"/>
      <c r="CC80" s="273"/>
      <c r="CD80" s="273"/>
      <c r="CE80" s="273"/>
      <c r="CF80" s="273"/>
      <c r="CG80" s="273"/>
      <c r="CH80" s="273"/>
      <c r="CI80" s="273"/>
      <c r="CJ80" s="273"/>
      <c r="CK80" s="273"/>
      <c r="CL80" s="273"/>
      <c r="CM80" s="273"/>
      <c r="CN80" s="273"/>
      <c r="CO80" s="273"/>
      <c r="CP80" s="273"/>
      <c r="CQ80" s="273"/>
      <c r="CR80" s="273"/>
      <c r="CS80" s="273"/>
      <c r="CT80" s="273"/>
      <c r="CU80" s="273"/>
      <c r="CV80" s="273"/>
      <c r="CW80" s="273"/>
      <c r="CX80" s="273"/>
      <c r="CY80" s="273"/>
      <c r="CZ80" s="273"/>
      <c r="DA80" s="273"/>
      <c r="DB80" s="273"/>
      <c r="DC80" s="273"/>
      <c r="DD80" s="273"/>
      <c r="DE80" s="273"/>
      <c r="DF80" s="273"/>
      <c r="DG80" s="273"/>
      <c r="DH80" s="273"/>
      <c r="DI80" s="273"/>
      <c r="DJ80" s="273"/>
      <c r="DK80" s="273"/>
      <c r="DL80" s="273"/>
      <c r="DM80" s="273"/>
      <c r="DN80" s="273"/>
      <c r="DO80" s="273"/>
      <c r="DP80" s="273"/>
      <c r="DQ80" s="273"/>
      <c r="DR80" s="273"/>
      <c r="DS80" s="273"/>
      <c r="DT80" s="273"/>
      <c r="DU80" s="273"/>
      <c r="DV80" s="273"/>
      <c r="DW80" s="273"/>
      <c r="DX80" s="273"/>
      <c r="DY80" s="273"/>
      <c r="DZ80" s="273"/>
      <c r="EA80" s="273"/>
      <c r="EB80" s="273"/>
      <c r="EC80" s="273"/>
      <c r="ED80" s="273"/>
      <c r="EE80" s="273"/>
      <c r="EF80" s="273"/>
      <c r="EG80" s="273"/>
      <c r="EH80" s="273"/>
      <c r="EI80" s="273"/>
      <c r="EJ80" s="273"/>
      <c r="EK80" s="273"/>
      <c r="EL80" s="273"/>
    </row>
    <row r="81" spans="1:142" ht="7.9" customHeight="1">
      <c r="A81" s="130"/>
      <c r="B81" s="131"/>
      <c r="C81" s="132"/>
      <c r="D81" s="273"/>
      <c r="E81" s="273"/>
      <c r="F81" s="273"/>
      <c r="G81" s="273"/>
      <c r="H81" s="273"/>
      <c r="I81" s="273"/>
      <c r="J81" s="273"/>
      <c r="K81" s="273"/>
      <c r="L81" s="273"/>
      <c r="M81" s="273"/>
      <c r="N81" s="273"/>
      <c r="O81" s="273"/>
      <c r="P81" s="273"/>
      <c r="Q81" s="273"/>
      <c r="R81" s="273"/>
      <c r="S81" s="273"/>
      <c r="T81" s="273"/>
      <c r="U81" s="273"/>
      <c r="V81" s="273"/>
      <c r="W81" s="273"/>
      <c r="X81" s="273"/>
      <c r="Y81" s="273"/>
      <c r="Z81" s="273"/>
      <c r="AA81" s="273"/>
      <c r="AB81" s="273"/>
      <c r="AC81" s="273"/>
      <c r="AD81" s="273"/>
      <c r="AE81" s="273"/>
      <c r="AF81" s="273"/>
      <c r="AG81" s="273"/>
      <c r="AH81" s="273"/>
      <c r="AI81" s="273"/>
      <c r="AJ81" s="273"/>
      <c r="AK81" s="273"/>
      <c r="AL81" s="273"/>
      <c r="AM81" s="273"/>
      <c r="AN81" s="273"/>
      <c r="AO81" s="273"/>
      <c r="AP81" s="273"/>
      <c r="AQ81" s="273"/>
      <c r="AR81" s="273"/>
      <c r="AS81" s="273"/>
      <c r="AT81" s="273"/>
      <c r="AU81" s="273"/>
      <c r="AV81" s="273"/>
      <c r="AW81" s="273"/>
      <c r="AX81" s="273"/>
      <c r="AY81" s="273"/>
      <c r="AZ81" s="273"/>
      <c r="BA81" s="273"/>
      <c r="BB81" s="273"/>
      <c r="BC81" s="273"/>
      <c r="BD81" s="273"/>
      <c r="BE81" s="273"/>
      <c r="BF81" s="273"/>
      <c r="BG81" s="273"/>
      <c r="BH81" s="273"/>
      <c r="BI81" s="273"/>
      <c r="BJ81" s="273"/>
      <c r="BK81" s="273"/>
      <c r="BL81" s="273"/>
      <c r="BM81" s="273"/>
      <c r="BN81" s="273"/>
      <c r="BO81" s="273"/>
      <c r="BP81" s="273"/>
      <c r="BQ81" s="273"/>
      <c r="BR81" s="273"/>
      <c r="BS81" s="273"/>
      <c r="BT81" s="273"/>
      <c r="BU81" s="273"/>
      <c r="BV81" s="273"/>
      <c r="BW81" s="273"/>
      <c r="BX81" s="273"/>
      <c r="BY81" s="273"/>
      <c r="BZ81" s="273"/>
      <c r="CA81" s="273"/>
      <c r="CB81" s="273"/>
      <c r="CC81" s="273"/>
      <c r="CD81" s="273"/>
      <c r="CE81" s="273"/>
      <c r="CF81" s="273"/>
      <c r="CG81" s="273"/>
      <c r="CH81" s="273"/>
      <c r="CI81" s="273"/>
      <c r="CJ81" s="273"/>
      <c r="CK81" s="273"/>
      <c r="CL81" s="273"/>
      <c r="CM81" s="273"/>
      <c r="CN81" s="273"/>
      <c r="CO81" s="273"/>
      <c r="CP81" s="273"/>
      <c r="CQ81" s="273"/>
      <c r="CR81" s="273"/>
      <c r="CS81" s="273"/>
      <c r="CT81" s="273"/>
      <c r="CU81" s="273"/>
      <c r="CV81" s="273"/>
      <c r="CW81" s="273"/>
      <c r="CX81" s="273"/>
      <c r="CY81" s="273"/>
      <c r="CZ81" s="273"/>
      <c r="DA81" s="273"/>
      <c r="DB81" s="273"/>
      <c r="DC81" s="273"/>
      <c r="DD81" s="273"/>
      <c r="DE81" s="273"/>
      <c r="DF81" s="273"/>
      <c r="DG81" s="273"/>
      <c r="DH81" s="273"/>
      <c r="DI81" s="273"/>
      <c r="DJ81" s="273"/>
      <c r="DK81" s="273"/>
      <c r="DL81" s="273"/>
      <c r="DM81" s="273"/>
      <c r="DN81" s="273"/>
      <c r="DO81" s="273"/>
      <c r="DP81" s="273"/>
      <c r="DQ81" s="273"/>
      <c r="DR81" s="273"/>
      <c r="DS81" s="273"/>
      <c r="DT81" s="273"/>
      <c r="DU81" s="273"/>
      <c r="DV81" s="273"/>
      <c r="DW81" s="273"/>
      <c r="DX81" s="273"/>
      <c r="DY81" s="273"/>
      <c r="DZ81" s="273"/>
      <c r="EA81" s="273"/>
      <c r="EB81" s="273"/>
      <c r="EC81" s="273"/>
      <c r="ED81" s="273"/>
      <c r="EE81" s="273"/>
      <c r="EF81" s="273"/>
      <c r="EG81" s="273"/>
      <c r="EH81" s="273"/>
      <c r="EI81" s="273"/>
      <c r="EJ81" s="273"/>
      <c r="EK81" s="273"/>
      <c r="EL81" s="273"/>
    </row>
    <row r="82" spans="1:142" ht="7.9" customHeight="1">
      <c r="A82" s="130"/>
      <c r="B82" s="131"/>
      <c r="C82" s="132"/>
      <c r="D82" s="273"/>
      <c r="E82" s="273"/>
      <c r="F82" s="273"/>
      <c r="G82" s="273"/>
      <c r="H82" s="273"/>
      <c r="I82" s="273"/>
      <c r="J82" s="273"/>
      <c r="K82" s="273"/>
      <c r="L82" s="273"/>
      <c r="M82" s="273"/>
      <c r="N82" s="273"/>
      <c r="O82" s="273"/>
      <c r="P82" s="273"/>
      <c r="Q82" s="273"/>
      <c r="R82" s="273"/>
      <c r="S82" s="273"/>
      <c r="T82" s="273"/>
      <c r="U82" s="273"/>
      <c r="V82" s="273"/>
      <c r="W82" s="273"/>
      <c r="X82" s="273"/>
      <c r="Y82" s="273"/>
      <c r="Z82" s="273"/>
      <c r="AA82" s="273"/>
      <c r="AB82" s="273"/>
      <c r="AC82" s="273"/>
      <c r="AD82" s="273"/>
      <c r="AE82" s="273"/>
      <c r="AF82" s="273"/>
      <c r="AG82" s="273"/>
      <c r="AH82" s="273"/>
      <c r="AI82" s="273"/>
      <c r="AJ82" s="273"/>
      <c r="AK82" s="273"/>
      <c r="AL82" s="273"/>
      <c r="AM82" s="273"/>
      <c r="AN82" s="273"/>
      <c r="AO82" s="273"/>
      <c r="AP82" s="273"/>
      <c r="AQ82" s="273"/>
      <c r="AR82" s="273"/>
      <c r="AS82" s="273"/>
      <c r="AT82" s="273"/>
      <c r="AU82" s="273"/>
      <c r="AV82" s="273"/>
      <c r="AW82" s="273"/>
      <c r="AX82" s="273"/>
      <c r="AY82" s="273"/>
      <c r="AZ82" s="273"/>
      <c r="BA82" s="273"/>
      <c r="BB82" s="273"/>
      <c r="BC82" s="273"/>
      <c r="BD82" s="273"/>
      <c r="BE82" s="273"/>
      <c r="BF82" s="273"/>
      <c r="BG82" s="273"/>
      <c r="BH82" s="273"/>
      <c r="BI82" s="273"/>
      <c r="BJ82" s="273"/>
      <c r="BK82" s="273"/>
      <c r="BL82" s="273"/>
      <c r="BM82" s="273"/>
      <c r="BN82" s="273"/>
      <c r="BO82" s="273"/>
      <c r="BP82" s="273"/>
      <c r="BQ82" s="273"/>
      <c r="BR82" s="273"/>
      <c r="BS82" s="273"/>
      <c r="BT82" s="273"/>
      <c r="BU82" s="273"/>
      <c r="BV82" s="273"/>
      <c r="BW82" s="273"/>
      <c r="BX82" s="273"/>
      <c r="BY82" s="273"/>
      <c r="BZ82" s="273"/>
      <c r="CA82" s="273"/>
      <c r="CB82" s="273"/>
      <c r="CC82" s="273"/>
      <c r="CD82" s="273"/>
      <c r="CE82" s="273"/>
      <c r="CF82" s="273"/>
      <c r="CG82" s="273"/>
      <c r="CH82" s="273"/>
      <c r="CI82" s="273"/>
      <c r="CJ82" s="273"/>
      <c r="CK82" s="273"/>
      <c r="CL82" s="273"/>
      <c r="CM82" s="273"/>
      <c r="CN82" s="273"/>
      <c r="CO82" s="273"/>
      <c r="CP82" s="273"/>
      <c r="CQ82" s="273"/>
      <c r="CR82" s="273"/>
      <c r="CS82" s="273"/>
      <c r="CT82" s="273"/>
      <c r="CU82" s="273"/>
      <c r="CV82" s="273"/>
      <c r="CW82" s="273"/>
      <c r="CX82" s="273"/>
      <c r="CY82" s="273"/>
      <c r="CZ82" s="273"/>
      <c r="DA82" s="273"/>
      <c r="DB82" s="273"/>
      <c r="DC82" s="273"/>
      <c r="DD82" s="273"/>
      <c r="DE82" s="273"/>
      <c r="DF82" s="273"/>
      <c r="DG82" s="273"/>
      <c r="DH82" s="273"/>
      <c r="DI82" s="273"/>
      <c r="DJ82" s="273"/>
      <c r="DK82" s="273"/>
      <c r="DL82" s="273"/>
      <c r="DM82" s="273"/>
      <c r="DN82" s="273"/>
      <c r="DO82" s="273"/>
      <c r="DP82" s="273"/>
      <c r="DQ82" s="273"/>
      <c r="DR82" s="273"/>
      <c r="DS82" s="273"/>
      <c r="DT82" s="273"/>
      <c r="DU82" s="273"/>
      <c r="DV82" s="273"/>
      <c r="DW82" s="273"/>
      <c r="DX82" s="273"/>
      <c r="DY82" s="273"/>
      <c r="DZ82" s="273"/>
      <c r="EA82" s="273"/>
      <c r="EB82" s="273"/>
      <c r="EC82" s="273"/>
      <c r="ED82" s="273"/>
      <c r="EE82" s="273"/>
      <c r="EF82" s="273"/>
      <c r="EG82" s="273"/>
      <c r="EH82" s="273"/>
      <c r="EI82" s="273"/>
      <c r="EJ82" s="273"/>
      <c r="EK82" s="273"/>
      <c r="EL82" s="273"/>
    </row>
    <row r="83" spans="1:142" ht="7.9" customHeight="1">
      <c r="A83" s="130"/>
      <c r="B83" s="131"/>
      <c r="C83" s="132"/>
      <c r="D83" s="273"/>
      <c r="E83" s="273"/>
      <c r="F83" s="273"/>
      <c r="G83" s="273"/>
      <c r="H83" s="273"/>
      <c r="I83" s="273"/>
      <c r="J83" s="273"/>
      <c r="K83" s="273"/>
      <c r="L83" s="273"/>
      <c r="M83" s="273"/>
      <c r="N83" s="273"/>
      <c r="O83" s="273"/>
      <c r="P83" s="273"/>
      <c r="Q83" s="273"/>
      <c r="R83" s="273"/>
      <c r="S83" s="273"/>
      <c r="T83" s="273"/>
      <c r="U83" s="273"/>
      <c r="V83" s="273"/>
      <c r="W83" s="273"/>
      <c r="X83" s="273"/>
      <c r="Y83" s="273"/>
      <c r="Z83" s="273"/>
      <c r="AA83" s="273"/>
      <c r="AB83" s="273"/>
      <c r="AC83" s="273"/>
      <c r="AD83" s="273"/>
      <c r="AE83" s="273"/>
      <c r="AF83" s="273"/>
      <c r="AG83" s="273"/>
      <c r="AH83" s="273"/>
      <c r="AI83" s="273"/>
      <c r="AJ83" s="273"/>
      <c r="AK83" s="273"/>
      <c r="AL83" s="273"/>
      <c r="AM83" s="273"/>
      <c r="AN83" s="273"/>
      <c r="AO83" s="273"/>
      <c r="AP83" s="273"/>
      <c r="AQ83" s="273"/>
      <c r="AR83" s="273"/>
      <c r="AS83" s="273"/>
      <c r="AT83" s="273"/>
      <c r="AU83" s="273"/>
      <c r="AV83" s="273"/>
      <c r="AW83" s="273"/>
      <c r="AX83" s="273"/>
      <c r="AY83" s="273"/>
      <c r="AZ83" s="273"/>
      <c r="BA83" s="273"/>
      <c r="BB83" s="273"/>
      <c r="BC83" s="273"/>
      <c r="BD83" s="273"/>
      <c r="BE83" s="273"/>
      <c r="BF83" s="273"/>
      <c r="BG83" s="273"/>
      <c r="BH83" s="273"/>
      <c r="BI83" s="273"/>
      <c r="BJ83" s="273"/>
      <c r="BK83" s="273"/>
      <c r="BL83" s="273"/>
      <c r="BM83" s="273"/>
      <c r="BN83" s="273"/>
      <c r="BO83" s="273"/>
      <c r="BP83" s="273"/>
      <c r="BQ83" s="273"/>
      <c r="BR83" s="273"/>
      <c r="BS83" s="273"/>
      <c r="BT83" s="273"/>
      <c r="BU83" s="273"/>
      <c r="BV83" s="273"/>
      <c r="BW83" s="273"/>
      <c r="BX83" s="273"/>
      <c r="BY83" s="273"/>
      <c r="BZ83" s="273"/>
      <c r="CA83" s="273"/>
      <c r="CB83" s="273"/>
      <c r="CC83" s="273"/>
      <c r="CD83" s="273"/>
      <c r="CE83" s="273"/>
      <c r="CF83" s="273"/>
      <c r="CG83" s="273"/>
      <c r="CH83" s="273"/>
      <c r="CI83" s="273"/>
      <c r="CJ83" s="273"/>
      <c r="CK83" s="273"/>
      <c r="CL83" s="273"/>
      <c r="CM83" s="273"/>
      <c r="CN83" s="273"/>
      <c r="CO83" s="273"/>
      <c r="CP83" s="273"/>
      <c r="CQ83" s="273"/>
      <c r="CR83" s="273"/>
      <c r="CS83" s="273"/>
      <c r="CT83" s="273"/>
      <c r="CU83" s="273"/>
      <c r="CV83" s="273"/>
      <c r="CW83" s="273"/>
      <c r="CX83" s="273"/>
      <c r="CY83" s="273"/>
      <c r="CZ83" s="273"/>
      <c r="DA83" s="273"/>
      <c r="DB83" s="273"/>
      <c r="DC83" s="273"/>
      <c r="DD83" s="273"/>
      <c r="DE83" s="273"/>
      <c r="DF83" s="273"/>
      <c r="DG83" s="273"/>
      <c r="DH83" s="273"/>
      <c r="DI83" s="273"/>
      <c r="DJ83" s="273"/>
      <c r="DK83" s="273"/>
      <c r="DL83" s="273"/>
      <c r="DM83" s="273"/>
      <c r="DN83" s="273"/>
      <c r="DO83" s="273"/>
      <c r="DP83" s="273"/>
      <c r="DQ83" s="273"/>
      <c r="DR83" s="273"/>
      <c r="DS83" s="273"/>
      <c r="DT83" s="273"/>
      <c r="DU83" s="273"/>
      <c r="DV83" s="273"/>
      <c r="DW83" s="273"/>
      <c r="DX83" s="273"/>
      <c r="DY83" s="273"/>
      <c r="DZ83" s="273"/>
      <c r="EA83" s="273"/>
      <c r="EB83" s="273"/>
      <c r="EC83" s="273"/>
      <c r="ED83" s="273"/>
      <c r="EE83" s="273"/>
      <c r="EF83" s="273"/>
      <c r="EG83" s="273"/>
      <c r="EH83" s="273"/>
      <c r="EI83" s="273"/>
      <c r="EJ83" s="273"/>
      <c r="EK83" s="273"/>
      <c r="EL83" s="273"/>
    </row>
    <row r="84" spans="1:142" ht="7.9" customHeight="1">
      <c r="A84" s="130"/>
      <c r="B84" s="131"/>
      <c r="C84" s="132"/>
      <c r="D84" s="273"/>
      <c r="E84" s="273"/>
      <c r="F84" s="273"/>
      <c r="G84" s="273"/>
      <c r="H84" s="273"/>
      <c r="I84" s="273"/>
      <c r="J84" s="273"/>
      <c r="K84" s="273"/>
      <c r="L84" s="273"/>
      <c r="M84" s="273"/>
      <c r="N84" s="273"/>
      <c r="O84" s="273"/>
      <c r="P84" s="273"/>
      <c r="Q84" s="273"/>
      <c r="R84" s="273"/>
      <c r="S84" s="273"/>
      <c r="T84" s="273"/>
      <c r="U84" s="273"/>
      <c r="V84" s="273"/>
      <c r="W84" s="273"/>
      <c r="X84" s="273"/>
      <c r="Y84" s="273"/>
      <c r="Z84" s="273"/>
      <c r="AA84" s="273"/>
      <c r="AB84" s="273"/>
      <c r="AC84" s="273"/>
      <c r="AD84" s="273"/>
      <c r="AE84" s="273"/>
      <c r="AF84" s="273"/>
      <c r="AG84" s="273"/>
      <c r="AH84" s="273"/>
      <c r="AI84" s="273"/>
      <c r="AJ84" s="273"/>
      <c r="AK84" s="273"/>
      <c r="AL84" s="273"/>
      <c r="AM84" s="273"/>
      <c r="AN84" s="273"/>
      <c r="AO84" s="273"/>
      <c r="AP84" s="273"/>
      <c r="AQ84" s="273"/>
      <c r="AR84" s="273"/>
      <c r="AS84" s="273"/>
      <c r="AT84" s="273"/>
      <c r="AU84" s="273"/>
      <c r="AV84" s="273"/>
      <c r="AW84" s="273"/>
      <c r="AX84" s="273"/>
      <c r="AY84" s="273"/>
      <c r="AZ84" s="273"/>
      <c r="BA84" s="273"/>
      <c r="BB84" s="273"/>
      <c r="BC84" s="273"/>
      <c r="BD84" s="273"/>
      <c r="BE84" s="273"/>
      <c r="BF84" s="273"/>
      <c r="BG84" s="273"/>
      <c r="BH84" s="273"/>
      <c r="BI84" s="273"/>
      <c r="BJ84" s="273"/>
      <c r="BK84" s="273"/>
      <c r="BL84" s="273"/>
      <c r="BM84" s="273"/>
      <c r="BN84" s="273"/>
      <c r="BO84" s="273"/>
      <c r="BP84" s="273"/>
      <c r="BQ84" s="273"/>
      <c r="BR84" s="273"/>
      <c r="BS84" s="273"/>
      <c r="BT84" s="273"/>
      <c r="BU84" s="273"/>
      <c r="BV84" s="273"/>
      <c r="BW84" s="273"/>
      <c r="BX84" s="273"/>
      <c r="BY84" s="273"/>
      <c r="BZ84" s="273"/>
      <c r="CA84" s="273"/>
      <c r="CB84" s="273"/>
      <c r="CC84" s="273"/>
      <c r="CD84" s="273"/>
      <c r="CE84" s="273"/>
      <c r="CF84" s="273"/>
      <c r="CG84" s="273"/>
      <c r="CH84" s="273"/>
      <c r="CI84" s="273"/>
      <c r="CJ84" s="273"/>
      <c r="CK84" s="273"/>
      <c r="CL84" s="273"/>
      <c r="CM84" s="273"/>
      <c r="CN84" s="273"/>
      <c r="CO84" s="273"/>
      <c r="CP84" s="273"/>
      <c r="CQ84" s="273"/>
      <c r="CR84" s="273"/>
      <c r="CS84" s="273"/>
      <c r="CT84" s="273"/>
      <c r="CU84" s="273"/>
      <c r="CV84" s="273"/>
      <c r="CW84" s="273"/>
      <c r="CX84" s="273"/>
      <c r="CY84" s="273"/>
      <c r="CZ84" s="273"/>
      <c r="DA84" s="273"/>
      <c r="DB84" s="273"/>
      <c r="DC84" s="273"/>
      <c r="DD84" s="273"/>
      <c r="DE84" s="273"/>
      <c r="DF84" s="273"/>
      <c r="DG84" s="273"/>
      <c r="DH84" s="273"/>
      <c r="DI84" s="273"/>
      <c r="DJ84" s="273"/>
      <c r="DK84" s="273"/>
      <c r="DL84" s="273"/>
      <c r="DM84" s="273"/>
      <c r="DN84" s="273"/>
      <c r="DO84" s="273"/>
      <c r="DP84" s="273"/>
      <c r="DQ84" s="273"/>
      <c r="DR84" s="273"/>
      <c r="DS84" s="273"/>
      <c r="DT84" s="273"/>
      <c r="DU84" s="273"/>
      <c r="DV84" s="273"/>
      <c r="DW84" s="273"/>
      <c r="DX84" s="273"/>
      <c r="DY84" s="273"/>
      <c r="DZ84" s="273"/>
      <c r="EA84" s="273"/>
      <c r="EB84" s="273"/>
      <c r="EC84" s="273"/>
      <c r="ED84" s="273"/>
      <c r="EE84" s="273"/>
      <c r="EF84" s="273"/>
      <c r="EG84" s="273"/>
      <c r="EH84" s="273"/>
      <c r="EI84" s="273"/>
      <c r="EJ84" s="273"/>
      <c r="EK84" s="273"/>
      <c r="EL84" s="273"/>
    </row>
    <row r="85" spans="1:142" ht="7.9" customHeight="1">
      <c r="A85" s="130"/>
      <c r="B85" s="131"/>
      <c r="C85" s="132"/>
      <c r="D85" s="273"/>
      <c r="E85" s="273"/>
      <c r="F85" s="273"/>
      <c r="G85" s="273"/>
      <c r="H85" s="273"/>
      <c r="I85" s="273"/>
      <c r="J85" s="273"/>
      <c r="K85" s="273"/>
      <c r="L85" s="273"/>
      <c r="M85" s="273"/>
      <c r="N85" s="273"/>
      <c r="O85" s="273"/>
      <c r="P85" s="273"/>
      <c r="Q85" s="273"/>
      <c r="R85" s="273"/>
      <c r="S85" s="273"/>
      <c r="T85" s="273"/>
      <c r="U85" s="273"/>
      <c r="V85" s="273"/>
      <c r="W85" s="273"/>
      <c r="X85" s="273"/>
      <c r="Y85" s="273"/>
      <c r="Z85" s="273"/>
      <c r="AA85" s="273"/>
      <c r="AB85" s="273"/>
      <c r="AC85" s="273"/>
      <c r="AD85" s="273"/>
      <c r="AE85" s="273"/>
      <c r="AF85" s="273"/>
      <c r="AG85" s="273"/>
      <c r="AH85" s="273"/>
      <c r="AI85" s="273"/>
      <c r="AJ85" s="273"/>
      <c r="AK85" s="273"/>
      <c r="AL85" s="273"/>
      <c r="AM85" s="273"/>
      <c r="AN85" s="273"/>
      <c r="AO85" s="273"/>
      <c r="AP85" s="273"/>
      <c r="AQ85" s="273"/>
      <c r="AR85" s="273"/>
      <c r="AS85" s="273"/>
      <c r="AT85" s="273"/>
      <c r="AU85" s="273"/>
      <c r="AV85" s="273"/>
      <c r="AW85" s="273"/>
      <c r="AX85" s="273"/>
      <c r="AY85" s="273"/>
      <c r="AZ85" s="273"/>
      <c r="BA85" s="273"/>
      <c r="BB85" s="273"/>
      <c r="BC85" s="273"/>
      <c r="BD85" s="273"/>
      <c r="BE85" s="273"/>
      <c r="BF85" s="273"/>
      <c r="BG85" s="273"/>
      <c r="BH85" s="273"/>
      <c r="BI85" s="273"/>
      <c r="BJ85" s="273"/>
      <c r="BK85" s="273"/>
      <c r="BL85" s="273"/>
      <c r="BM85" s="273"/>
      <c r="BN85" s="273"/>
      <c r="BO85" s="273"/>
      <c r="BP85" s="273"/>
      <c r="BQ85" s="273"/>
      <c r="BR85" s="273"/>
      <c r="BS85" s="273"/>
      <c r="BT85" s="273"/>
      <c r="BU85" s="273"/>
      <c r="BV85" s="273"/>
      <c r="BW85" s="273"/>
      <c r="BX85" s="273"/>
      <c r="BY85" s="273"/>
      <c r="BZ85" s="273"/>
      <c r="CA85" s="273"/>
      <c r="CB85" s="273"/>
      <c r="CC85" s="273"/>
      <c r="CD85" s="273"/>
      <c r="CE85" s="273"/>
      <c r="CF85" s="273"/>
      <c r="CG85" s="273"/>
      <c r="CH85" s="273"/>
      <c r="CI85" s="273"/>
      <c r="CJ85" s="273"/>
      <c r="CK85" s="273"/>
      <c r="CL85" s="273"/>
      <c r="CM85" s="273"/>
      <c r="CN85" s="273"/>
      <c r="CO85" s="273"/>
      <c r="CP85" s="273"/>
      <c r="CQ85" s="273"/>
      <c r="CR85" s="273"/>
      <c r="CS85" s="273"/>
      <c r="CT85" s="273"/>
      <c r="CU85" s="273"/>
      <c r="CV85" s="273"/>
      <c r="CW85" s="273"/>
      <c r="CX85" s="273"/>
      <c r="CY85" s="273"/>
      <c r="CZ85" s="273"/>
      <c r="DA85" s="273"/>
      <c r="DB85" s="273"/>
      <c r="DC85" s="273"/>
      <c r="DD85" s="273"/>
      <c r="DE85" s="273"/>
      <c r="DF85" s="273"/>
      <c r="DG85" s="273"/>
      <c r="DH85" s="273"/>
      <c r="DI85" s="273"/>
      <c r="DJ85" s="273"/>
      <c r="DK85" s="273"/>
      <c r="DL85" s="273"/>
      <c r="DM85" s="273"/>
      <c r="DN85" s="273"/>
      <c r="DO85" s="273"/>
      <c r="DP85" s="273"/>
      <c r="DQ85" s="273"/>
      <c r="DR85" s="273"/>
      <c r="DS85" s="273"/>
      <c r="DT85" s="273"/>
      <c r="DU85" s="273"/>
      <c r="DV85" s="273"/>
      <c r="DW85" s="273"/>
      <c r="DX85" s="273"/>
      <c r="DY85" s="273"/>
      <c r="DZ85" s="273"/>
      <c r="EA85" s="273"/>
      <c r="EB85" s="273"/>
      <c r="EC85" s="273"/>
      <c r="ED85" s="273"/>
      <c r="EE85" s="273"/>
      <c r="EF85" s="273"/>
      <c r="EG85" s="273"/>
      <c r="EH85" s="273"/>
      <c r="EI85" s="273"/>
      <c r="EJ85" s="273"/>
      <c r="EK85" s="273"/>
      <c r="EL85" s="273"/>
    </row>
    <row r="86" spans="1:142" ht="7.9" customHeight="1">
      <c r="A86" s="130"/>
      <c r="B86" s="131"/>
      <c r="C86" s="132"/>
      <c r="D86" s="273"/>
      <c r="E86" s="273"/>
      <c r="F86" s="273"/>
      <c r="G86" s="273"/>
      <c r="H86" s="273"/>
      <c r="I86" s="273"/>
      <c r="J86" s="273"/>
      <c r="K86" s="273"/>
      <c r="L86" s="273"/>
      <c r="M86" s="273"/>
      <c r="N86" s="273"/>
      <c r="O86" s="273"/>
      <c r="P86" s="273"/>
      <c r="Q86" s="273"/>
      <c r="R86" s="273"/>
      <c r="S86" s="273"/>
      <c r="T86" s="273"/>
      <c r="U86" s="273"/>
      <c r="V86" s="273"/>
      <c r="W86" s="273"/>
      <c r="X86" s="273"/>
      <c r="Y86" s="273"/>
      <c r="Z86" s="273"/>
      <c r="AA86" s="273"/>
      <c r="AB86" s="273"/>
      <c r="AC86" s="273"/>
      <c r="AD86" s="273"/>
      <c r="AE86" s="273"/>
      <c r="AF86" s="273"/>
      <c r="AG86" s="273"/>
      <c r="AH86" s="273"/>
      <c r="AI86" s="273"/>
      <c r="AJ86" s="273"/>
      <c r="AK86" s="273"/>
      <c r="AL86" s="273"/>
      <c r="AM86" s="273"/>
      <c r="AN86" s="273"/>
      <c r="AO86" s="273"/>
      <c r="AP86" s="273"/>
      <c r="AQ86" s="273"/>
      <c r="AR86" s="273"/>
      <c r="AS86" s="273"/>
      <c r="AT86" s="273"/>
      <c r="AU86" s="273"/>
      <c r="AV86" s="273"/>
      <c r="AW86" s="273"/>
      <c r="AX86" s="273"/>
      <c r="AY86" s="273"/>
      <c r="AZ86" s="273"/>
      <c r="BA86" s="273"/>
      <c r="BB86" s="273"/>
      <c r="BC86" s="273"/>
      <c r="BD86" s="273"/>
      <c r="BE86" s="273"/>
      <c r="BF86" s="273"/>
      <c r="BG86" s="273"/>
      <c r="BH86" s="273"/>
      <c r="BI86" s="273"/>
      <c r="BJ86" s="273"/>
      <c r="BK86" s="273"/>
      <c r="BL86" s="273"/>
      <c r="BM86" s="273"/>
      <c r="BN86" s="273"/>
      <c r="BO86" s="273"/>
      <c r="BP86" s="273"/>
      <c r="BQ86" s="273"/>
      <c r="BR86" s="273"/>
      <c r="BS86" s="273"/>
      <c r="BT86" s="273"/>
      <c r="BU86" s="273"/>
      <c r="BV86" s="273"/>
      <c r="BW86" s="273"/>
      <c r="BX86" s="273"/>
      <c r="BY86" s="273"/>
      <c r="BZ86" s="273"/>
      <c r="CA86" s="273"/>
      <c r="CB86" s="273"/>
      <c r="CC86" s="273"/>
      <c r="CD86" s="273"/>
      <c r="CE86" s="273"/>
      <c r="CF86" s="273"/>
      <c r="CG86" s="273"/>
      <c r="CH86" s="273"/>
      <c r="CI86" s="273"/>
      <c r="CJ86" s="273"/>
      <c r="CK86" s="273"/>
      <c r="CL86" s="273"/>
      <c r="CM86" s="273"/>
      <c r="CN86" s="273"/>
      <c r="CO86" s="273"/>
      <c r="CP86" s="273"/>
      <c r="CQ86" s="273"/>
      <c r="CR86" s="273"/>
      <c r="CS86" s="273"/>
      <c r="CT86" s="273"/>
      <c r="CU86" s="273"/>
      <c r="CV86" s="273"/>
      <c r="CW86" s="273"/>
      <c r="CX86" s="273"/>
      <c r="CY86" s="273"/>
      <c r="CZ86" s="273"/>
      <c r="DA86" s="273"/>
      <c r="DB86" s="273"/>
      <c r="DC86" s="273"/>
      <c r="DD86" s="273"/>
      <c r="DE86" s="273"/>
      <c r="DF86" s="273"/>
      <c r="DG86" s="273"/>
      <c r="DH86" s="273"/>
      <c r="DI86" s="273"/>
      <c r="DJ86" s="273"/>
      <c r="DK86" s="273"/>
      <c r="DL86" s="273"/>
      <c r="DM86" s="273"/>
      <c r="DN86" s="273"/>
      <c r="DO86" s="273"/>
      <c r="DP86" s="273"/>
      <c r="DQ86" s="273"/>
      <c r="DR86" s="273"/>
      <c r="DS86" s="273"/>
      <c r="DT86" s="273"/>
      <c r="DU86" s="273"/>
      <c r="DV86" s="273"/>
      <c r="DW86" s="273"/>
      <c r="DX86" s="273"/>
      <c r="DY86" s="273"/>
      <c r="DZ86" s="273"/>
      <c r="EA86" s="273"/>
      <c r="EB86" s="273"/>
      <c r="EC86" s="273"/>
      <c r="ED86" s="273"/>
      <c r="EE86" s="273"/>
      <c r="EF86" s="273"/>
      <c r="EG86" s="273"/>
      <c r="EH86" s="273"/>
      <c r="EI86" s="273"/>
      <c r="EJ86" s="273"/>
      <c r="EK86" s="273"/>
      <c r="EL86" s="273"/>
    </row>
    <row r="87" spans="1:142" ht="7.9" customHeight="1">
      <c r="A87" s="130"/>
      <c r="B87" s="131"/>
      <c r="C87" s="132"/>
      <c r="D87" s="273"/>
      <c r="E87" s="273"/>
      <c r="F87" s="273"/>
      <c r="G87" s="273"/>
      <c r="H87" s="273"/>
      <c r="I87" s="273"/>
      <c r="J87" s="273"/>
      <c r="K87" s="273"/>
      <c r="L87" s="273"/>
      <c r="M87" s="273"/>
      <c r="N87" s="273"/>
      <c r="O87" s="273"/>
      <c r="P87" s="273"/>
      <c r="Q87" s="273"/>
      <c r="R87" s="273"/>
      <c r="S87" s="273"/>
      <c r="T87" s="273"/>
      <c r="U87" s="273"/>
      <c r="V87" s="273"/>
      <c r="W87" s="273"/>
      <c r="X87" s="273"/>
      <c r="Y87" s="273"/>
      <c r="Z87" s="273"/>
      <c r="AA87" s="273"/>
      <c r="AB87" s="273"/>
      <c r="AC87" s="273"/>
      <c r="AD87" s="273"/>
      <c r="AE87" s="273"/>
      <c r="AF87" s="273"/>
      <c r="AG87" s="273"/>
      <c r="AH87" s="273"/>
      <c r="AI87" s="273"/>
      <c r="AJ87" s="273"/>
      <c r="AK87" s="273"/>
      <c r="AL87" s="273"/>
      <c r="AM87" s="273"/>
      <c r="AN87" s="273"/>
      <c r="AO87" s="273"/>
      <c r="AP87" s="273"/>
      <c r="AQ87" s="273"/>
      <c r="AR87" s="273"/>
      <c r="AS87" s="273"/>
      <c r="AT87" s="273"/>
      <c r="AU87" s="273"/>
      <c r="AV87" s="273"/>
      <c r="AW87" s="273"/>
      <c r="AX87" s="273"/>
      <c r="AY87" s="273"/>
      <c r="AZ87" s="273"/>
      <c r="BA87" s="273"/>
      <c r="BB87" s="273"/>
      <c r="BC87" s="273"/>
      <c r="BD87" s="273"/>
      <c r="BE87" s="273"/>
      <c r="BF87" s="273"/>
      <c r="BG87" s="273"/>
      <c r="BH87" s="273"/>
      <c r="BI87" s="273"/>
      <c r="BJ87" s="273"/>
      <c r="BK87" s="273"/>
      <c r="BL87" s="273"/>
      <c r="BM87" s="273"/>
      <c r="BN87" s="273"/>
      <c r="BO87" s="273"/>
      <c r="BP87" s="273"/>
      <c r="BQ87" s="273"/>
      <c r="BR87" s="273"/>
      <c r="BS87" s="273"/>
      <c r="BT87" s="273"/>
      <c r="BU87" s="273"/>
      <c r="BV87" s="273"/>
      <c r="BW87" s="273"/>
      <c r="BX87" s="273"/>
      <c r="BY87" s="273"/>
      <c r="BZ87" s="273"/>
      <c r="CA87" s="273"/>
      <c r="CB87" s="273"/>
      <c r="CC87" s="273"/>
      <c r="CD87" s="273"/>
      <c r="CE87" s="273"/>
      <c r="CF87" s="273"/>
      <c r="CG87" s="273"/>
      <c r="CH87" s="273"/>
      <c r="CI87" s="273"/>
      <c r="CJ87" s="273"/>
      <c r="CK87" s="273"/>
      <c r="CL87" s="273"/>
      <c r="CM87" s="273"/>
      <c r="CN87" s="273"/>
      <c r="CO87" s="273"/>
      <c r="CP87" s="273"/>
      <c r="CQ87" s="273"/>
      <c r="CR87" s="273"/>
      <c r="CS87" s="273"/>
      <c r="CT87" s="273"/>
      <c r="CU87" s="273"/>
      <c r="CV87" s="273"/>
      <c r="CW87" s="273"/>
      <c r="CX87" s="273"/>
      <c r="CY87" s="273"/>
      <c r="CZ87" s="273"/>
      <c r="DA87" s="273"/>
      <c r="DB87" s="273"/>
      <c r="DC87" s="273"/>
      <c r="DD87" s="273"/>
      <c r="DE87" s="273"/>
      <c r="DF87" s="273"/>
      <c r="DG87" s="273"/>
      <c r="DH87" s="273"/>
      <c r="DI87" s="273"/>
      <c r="DJ87" s="273"/>
      <c r="DK87" s="273"/>
      <c r="DL87" s="273"/>
      <c r="DM87" s="273"/>
      <c r="DN87" s="273"/>
      <c r="DO87" s="273"/>
      <c r="DP87" s="273"/>
      <c r="DQ87" s="273"/>
      <c r="DR87" s="273"/>
      <c r="DS87" s="273"/>
      <c r="DT87" s="273"/>
      <c r="DU87" s="273"/>
      <c r="DV87" s="273"/>
      <c r="DW87" s="273"/>
      <c r="DX87" s="273"/>
      <c r="DY87" s="273"/>
      <c r="DZ87" s="273"/>
      <c r="EA87" s="273"/>
      <c r="EB87" s="273"/>
      <c r="EC87" s="273"/>
      <c r="ED87" s="273"/>
      <c r="EE87" s="273"/>
      <c r="EF87" s="273"/>
      <c r="EG87" s="273"/>
      <c r="EH87" s="273"/>
      <c r="EI87" s="273"/>
      <c r="EJ87" s="273"/>
      <c r="EK87" s="273"/>
      <c r="EL87" s="273"/>
    </row>
    <row r="88" spans="1:142" ht="7.9" customHeight="1">
      <c r="A88" s="130"/>
      <c r="B88" s="131"/>
      <c r="C88" s="132"/>
      <c r="D88" s="273"/>
      <c r="E88" s="273"/>
      <c r="F88" s="273"/>
      <c r="G88" s="273"/>
      <c r="H88" s="273"/>
      <c r="I88" s="273"/>
      <c r="J88" s="273"/>
      <c r="K88" s="273"/>
      <c r="L88" s="273"/>
      <c r="M88" s="273"/>
      <c r="N88" s="273"/>
      <c r="O88" s="273"/>
      <c r="P88" s="273"/>
      <c r="Q88" s="273"/>
      <c r="R88" s="273"/>
      <c r="S88" s="273"/>
      <c r="T88" s="273"/>
      <c r="U88" s="273"/>
      <c r="V88" s="273"/>
      <c r="W88" s="273"/>
      <c r="X88" s="273"/>
      <c r="Y88" s="273"/>
      <c r="Z88" s="273"/>
      <c r="AA88" s="273"/>
      <c r="AB88" s="273"/>
      <c r="AC88" s="273"/>
      <c r="AD88" s="273"/>
      <c r="AE88" s="273"/>
      <c r="AF88" s="273"/>
      <c r="AG88" s="273"/>
      <c r="AH88" s="273"/>
      <c r="AI88" s="273"/>
      <c r="AJ88" s="273"/>
      <c r="AK88" s="273"/>
      <c r="AL88" s="273"/>
      <c r="AM88" s="273"/>
      <c r="AN88" s="273"/>
      <c r="AO88" s="273"/>
      <c r="AP88" s="273"/>
      <c r="AQ88" s="273"/>
      <c r="AR88" s="273"/>
      <c r="AS88" s="273"/>
      <c r="AT88" s="273"/>
      <c r="AU88" s="273"/>
      <c r="AV88" s="273"/>
      <c r="AW88" s="273"/>
      <c r="AX88" s="273"/>
      <c r="AY88" s="273"/>
      <c r="AZ88" s="273"/>
      <c r="BA88" s="273"/>
      <c r="BB88" s="273"/>
      <c r="BC88" s="273"/>
      <c r="BD88" s="273"/>
      <c r="BE88" s="273"/>
      <c r="BF88" s="273"/>
      <c r="BG88" s="273"/>
      <c r="BH88" s="273"/>
      <c r="BI88" s="273"/>
      <c r="BJ88" s="273"/>
      <c r="BK88" s="273"/>
      <c r="BL88" s="273"/>
      <c r="BM88" s="273"/>
      <c r="BN88" s="273"/>
      <c r="BO88" s="273"/>
      <c r="BP88" s="273"/>
      <c r="BQ88" s="273"/>
      <c r="BR88" s="273"/>
      <c r="BS88" s="273"/>
      <c r="BT88" s="273"/>
      <c r="BU88" s="273"/>
      <c r="BV88" s="273"/>
      <c r="BW88" s="273"/>
      <c r="BX88" s="273"/>
      <c r="BY88" s="273"/>
      <c r="BZ88" s="273"/>
      <c r="CA88" s="273"/>
      <c r="CB88" s="273"/>
      <c r="CC88" s="273"/>
      <c r="CD88" s="273"/>
      <c r="CE88" s="273"/>
      <c r="CF88" s="273"/>
      <c r="CG88" s="273"/>
      <c r="CH88" s="273"/>
      <c r="CI88" s="273"/>
      <c r="CJ88" s="273"/>
      <c r="CK88" s="273"/>
      <c r="CL88" s="273"/>
      <c r="CM88" s="273"/>
      <c r="CN88" s="273"/>
      <c r="CO88" s="273"/>
      <c r="CP88" s="273"/>
      <c r="CQ88" s="273"/>
      <c r="CR88" s="273"/>
      <c r="CS88" s="273"/>
      <c r="CT88" s="273"/>
      <c r="CU88" s="273"/>
      <c r="CV88" s="273"/>
      <c r="CW88" s="273"/>
      <c r="CX88" s="273"/>
      <c r="CY88" s="273"/>
      <c r="CZ88" s="273"/>
      <c r="DA88" s="273"/>
      <c r="DB88" s="273"/>
      <c r="DC88" s="273"/>
      <c r="DD88" s="273"/>
      <c r="DE88" s="273"/>
      <c r="DF88" s="273"/>
      <c r="DG88" s="273"/>
      <c r="DH88" s="273"/>
      <c r="DI88" s="273"/>
      <c r="DJ88" s="273"/>
      <c r="DK88" s="273"/>
      <c r="DL88" s="273"/>
      <c r="DM88" s="273"/>
      <c r="DN88" s="273"/>
      <c r="DO88" s="273"/>
      <c r="DP88" s="273"/>
      <c r="DQ88" s="273"/>
      <c r="DR88" s="273"/>
      <c r="DS88" s="273"/>
      <c r="DT88" s="273"/>
      <c r="DU88" s="273"/>
      <c r="DV88" s="273"/>
      <c r="DW88" s="273"/>
      <c r="DX88" s="273"/>
      <c r="DY88" s="273"/>
      <c r="DZ88" s="273"/>
      <c r="EA88" s="273"/>
      <c r="EB88" s="273"/>
      <c r="EC88" s="273"/>
      <c r="ED88" s="273"/>
      <c r="EE88" s="273"/>
      <c r="EF88" s="273"/>
      <c r="EG88" s="273"/>
      <c r="EH88" s="273"/>
      <c r="EI88" s="273"/>
      <c r="EJ88" s="273"/>
      <c r="EK88" s="273"/>
      <c r="EL88" s="273"/>
    </row>
    <row r="89" spans="1:142" ht="7.9" customHeight="1">
      <c r="A89" s="130"/>
      <c r="B89" s="131"/>
      <c r="C89" s="132"/>
      <c r="D89" s="273"/>
      <c r="E89" s="273"/>
      <c r="F89" s="273"/>
      <c r="G89" s="273"/>
      <c r="H89" s="273"/>
      <c r="I89" s="273"/>
      <c r="J89" s="273"/>
      <c r="K89" s="273"/>
      <c r="L89" s="273"/>
      <c r="M89" s="273"/>
      <c r="N89" s="273"/>
      <c r="O89" s="273"/>
      <c r="P89" s="273"/>
      <c r="Q89" s="273"/>
      <c r="R89" s="273"/>
      <c r="S89" s="273"/>
      <c r="T89" s="273"/>
      <c r="U89" s="273"/>
      <c r="V89" s="273"/>
      <c r="W89" s="273"/>
      <c r="X89" s="273"/>
      <c r="Y89" s="273"/>
      <c r="Z89" s="273"/>
      <c r="AA89" s="273"/>
      <c r="AB89" s="273"/>
      <c r="AC89" s="273"/>
      <c r="AD89" s="273"/>
      <c r="AE89" s="273"/>
      <c r="AF89" s="273"/>
      <c r="AG89" s="273"/>
      <c r="AH89" s="273"/>
      <c r="AI89" s="273"/>
      <c r="AJ89" s="273"/>
      <c r="AK89" s="273"/>
      <c r="AL89" s="273"/>
      <c r="AM89" s="273"/>
      <c r="AN89" s="273"/>
      <c r="AO89" s="273"/>
      <c r="AP89" s="273"/>
      <c r="AQ89" s="273"/>
      <c r="AR89" s="273"/>
      <c r="AS89" s="273"/>
      <c r="AT89" s="273"/>
      <c r="AU89" s="273"/>
      <c r="AV89" s="273"/>
      <c r="AW89" s="273"/>
      <c r="AX89" s="273"/>
      <c r="AY89" s="273"/>
      <c r="AZ89" s="273"/>
      <c r="BA89" s="273"/>
      <c r="BB89" s="273"/>
      <c r="BC89" s="273"/>
      <c r="BD89" s="273"/>
      <c r="BE89" s="273"/>
      <c r="BF89" s="273"/>
      <c r="BG89" s="273"/>
      <c r="BH89" s="273"/>
      <c r="BI89" s="273"/>
      <c r="BJ89" s="273"/>
      <c r="BK89" s="273"/>
      <c r="BL89" s="273"/>
      <c r="BM89" s="273"/>
      <c r="BN89" s="273"/>
      <c r="BO89" s="273"/>
      <c r="BP89" s="273"/>
      <c r="BQ89" s="273"/>
      <c r="BR89" s="273"/>
      <c r="BS89" s="273"/>
      <c r="BT89" s="273"/>
      <c r="BU89" s="273"/>
      <c r="BV89" s="273"/>
      <c r="BW89" s="273"/>
      <c r="BX89" s="273"/>
      <c r="BY89" s="273"/>
      <c r="BZ89" s="273"/>
      <c r="CA89" s="273"/>
      <c r="CB89" s="273"/>
      <c r="CC89" s="273"/>
      <c r="CD89" s="273"/>
      <c r="CE89" s="273"/>
      <c r="CF89" s="273"/>
      <c r="CG89" s="273"/>
      <c r="CH89" s="273"/>
      <c r="CI89" s="273"/>
      <c r="CJ89" s="273"/>
      <c r="CK89" s="273"/>
      <c r="CL89" s="273"/>
      <c r="CM89" s="273"/>
      <c r="CN89" s="273"/>
      <c r="CO89" s="273"/>
      <c r="CP89" s="273"/>
      <c r="CQ89" s="273"/>
      <c r="CR89" s="273"/>
      <c r="CS89" s="273"/>
      <c r="CT89" s="273"/>
      <c r="CU89" s="273"/>
      <c r="CV89" s="273"/>
      <c r="CW89" s="273"/>
      <c r="CX89" s="273"/>
      <c r="CY89" s="273"/>
      <c r="CZ89" s="273"/>
      <c r="DA89" s="273"/>
      <c r="DB89" s="273"/>
      <c r="DC89" s="273"/>
      <c r="DD89" s="273"/>
      <c r="DE89" s="273"/>
      <c r="DF89" s="273"/>
      <c r="DG89" s="273"/>
      <c r="DH89" s="273"/>
      <c r="DI89" s="273"/>
      <c r="DJ89" s="273"/>
      <c r="DK89" s="273"/>
      <c r="DL89" s="273"/>
      <c r="DM89" s="273"/>
      <c r="DN89" s="273"/>
      <c r="DO89" s="273"/>
      <c r="DP89" s="273"/>
      <c r="DQ89" s="273"/>
      <c r="DR89" s="273"/>
      <c r="DS89" s="273"/>
      <c r="DT89" s="273"/>
      <c r="DU89" s="273"/>
      <c r="DV89" s="273"/>
      <c r="DW89" s="273"/>
      <c r="DX89" s="273"/>
      <c r="DY89" s="273"/>
      <c r="DZ89" s="273"/>
      <c r="EA89" s="273"/>
      <c r="EB89" s="273"/>
      <c r="EC89" s="273"/>
      <c r="ED89" s="273"/>
      <c r="EE89" s="273"/>
      <c r="EF89" s="273"/>
      <c r="EG89" s="273"/>
      <c r="EH89" s="273"/>
      <c r="EI89" s="273"/>
      <c r="EJ89" s="273"/>
      <c r="EK89" s="273"/>
      <c r="EL89" s="273"/>
    </row>
    <row r="90" spans="1:142" ht="7.9" customHeight="1">
      <c r="A90" s="130"/>
      <c r="B90" s="131"/>
      <c r="C90" s="132"/>
      <c r="D90" s="273"/>
      <c r="E90" s="273"/>
      <c r="F90" s="273"/>
      <c r="G90" s="273"/>
      <c r="H90" s="273"/>
      <c r="I90" s="273"/>
      <c r="J90" s="273"/>
      <c r="K90" s="273"/>
      <c r="L90" s="273"/>
      <c r="M90" s="273"/>
      <c r="N90" s="273"/>
      <c r="O90" s="273"/>
      <c r="P90" s="273"/>
      <c r="Q90" s="273"/>
      <c r="R90" s="273"/>
      <c r="S90" s="273"/>
      <c r="T90" s="273"/>
      <c r="U90" s="273"/>
      <c r="V90" s="273"/>
      <c r="W90" s="273"/>
      <c r="X90" s="273"/>
      <c r="Y90" s="273"/>
      <c r="Z90" s="273"/>
      <c r="AA90" s="273"/>
      <c r="AB90" s="273"/>
      <c r="AC90" s="273"/>
      <c r="AD90" s="273"/>
      <c r="AE90" s="273"/>
      <c r="AF90" s="273"/>
      <c r="AG90" s="273"/>
      <c r="AH90" s="273"/>
      <c r="AI90" s="273"/>
      <c r="AJ90" s="273"/>
      <c r="AK90" s="273"/>
      <c r="AL90" s="273"/>
      <c r="AM90" s="273"/>
      <c r="AN90" s="273"/>
      <c r="AO90" s="273"/>
      <c r="AP90" s="273"/>
      <c r="AQ90" s="273"/>
      <c r="AR90" s="273"/>
      <c r="AS90" s="273"/>
      <c r="AT90" s="273"/>
      <c r="AU90" s="273"/>
      <c r="AV90" s="273"/>
      <c r="AW90" s="273"/>
      <c r="AX90" s="273"/>
      <c r="AY90" s="273"/>
      <c r="AZ90" s="273"/>
      <c r="BA90" s="273"/>
      <c r="BB90" s="273"/>
      <c r="BC90" s="273"/>
      <c r="BD90" s="273"/>
      <c r="BE90" s="273"/>
      <c r="BF90" s="273"/>
      <c r="BG90" s="273"/>
      <c r="BH90" s="273"/>
      <c r="BI90" s="273"/>
      <c r="BJ90" s="273"/>
      <c r="BK90" s="273"/>
      <c r="BL90" s="273"/>
      <c r="BM90" s="273"/>
      <c r="BN90" s="273"/>
      <c r="BO90" s="273"/>
      <c r="BP90" s="273"/>
      <c r="BQ90" s="273"/>
      <c r="BR90" s="273"/>
      <c r="BS90" s="273"/>
      <c r="BT90" s="273"/>
      <c r="BU90" s="273"/>
      <c r="BV90" s="273"/>
      <c r="BW90" s="273"/>
      <c r="BX90" s="273"/>
      <c r="BY90" s="273"/>
      <c r="BZ90" s="273"/>
      <c r="CA90" s="273"/>
      <c r="CB90" s="273"/>
      <c r="CC90" s="273"/>
      <c r="CD90" s="273"/>
      <c r="CE90" s="273"/>
      <c r="CF90" s="273"/>
      <c r="CG90" s="273"/>
      <c r="CH90" s="273"/>
      <c r="CI90" s="273"/>
      <c r="CJ90" s="273"/>
      <c r="CK90" s="273"/>
      <c r="CL90" s="273"/>
      <c r="CM90" s="273"/>
      <c r="CN90" s="273"/>
      <c r="CO90" s="273"/>
      <c r="CP90" s="273"/>
      <c r="CQ90" s="273"/>
      <c r="CR90" s="273"/>
      <c r="CS90" s="273"/>
      <c r="CT90" s="273"/>
      <c r="CU90" s="273"/>
      <c r="CV90" s="273"/>
      <c r="CW90" s="273"/>
      <c r="CX90" s="273"/>
      <c r="CY90" s="273"/>
      <c r="CZ90" s="273"/>
      <c r="DA90" s="273"/>
      <c r="DB90" s="273"/>
      <c r="DC90" s="273"/>
      <c r="DD90" s="273"/>
      <c r="DE90" s="273"/>
      <c r="DF90" s="273"/>
      <c r="DG90" s="273"/>
      <c r="DH90" s="273"/>
      <c r="DI90" s="273"/>
      <c r="DJ90" s="273"/>
      <c r="DK90" s="273"/>
      <c r="DL90" s="273"/>
      <c r="DM90" s="273"/>
      <c r="DN90" s="273"/>
      <c r="DO90" s="273"/>
      <c r="DP90" s="273"/>
      <c r="DQ90" s="273"/>
      <c r="DR90" s="273"/>
      <c r="DS90" s="273"/>
      <c r="DT90" s="273"/>
      <c r="DU90" s="273"/>
      <c r="DV90" s="273"/>
      <c r="DW90" s="273"/>
      <c r="DX90" s="273"/>
      <c r="DY90" s="273"/>
      <c r="DZ90" s="273"/>
      <c r="EA90" s="273"/>
      <c r="EB90" s="273"/>
      <c r="EC90" s="273"/>
      <c r="ED90" s="273"/>
      <c r="EE90" s="273"/>
      <c r="EF90" s="273"/>
      <c r="EG90" s="273"/>
      <c r="EH90" s="273"/>
      <c r="EI90" s="273"/>
      <c r="EJ90" s="273"/>
      <c r="EK90" s="273"/>
      <c r="EL90" s="273"/>
    </row>
    <row r="91" spans="1:142" ht="7.9" customHeight="1">
      <c r="A91" s="130"/>
      <c r="B91" s="131"/>
      <c r="C91" s="132"/>
      <c r="D91" s="273"/>
      <c r="E91" s="273"/>
      <c r="F91" s="273"/>
      <c r="G91" s="273"/>
      <c r="H91" s="273"/>
      <c r="I91" s="273"/>
      <c r="J91" s="273"/>
      <c r="K91" s="273"/>
      <c r="L91" s="273"/>
      <c r="M91" s="273"/>
      <c r="N91" s="273"/>
      <c r="O91" s="273"/>
      <c r="P91" s="273"/>
      <c r="Q91" s="273"/>
      <c r="R91" s="273"/>
      <c r="S91" s="273"/>
      <c r="T91" s="273"/>
      <c r="U91" s="273"/>
      <c r="V91" s="273"/>
      <c r="W91" s="273"/>
      <c r="X91" s="273"/>
      <c r="Y91" s="273"/>
      <c r="Z91" s="273"/>
      <c r="AA91" s="273"/>
      <c r="AB91" s="273"/>
      <c r="AC91" s="273"/>
      <c r="AD91" s="273"/>
      <c r="AE91" s="273"/>
      <c r="AF91" s="273"/>
      <c r="AG91" s="273"/>
      <c r="AH91" s="273"/>
      <c r="AI91" s="273"/>
      <c r="AJ91" s="273"/>
      <c r="AK91" s="273"/>
      <c r="AL91" s="273"/>
      <c r="AM91" s="273"/>
      <c r="AN91" s="273"/>
      <c r="AO91" s="273"/>
      <c r="AP91" s="273"/>
      <c r="AQ91" s="273"/>
      <c r="AR91" s="273"/>
      <c r="AS91" s="273"/>
      <c r="AT91" s="273"/>
      <c r="AU91" s="273"/>
      <c r="AV91" s="273"/>
      <c r="AW91" s="273"/>
      <c r="AX91" s="273"/>
      <c r="AY91" s="273"/>
      <c r="AZ91" s="273"/>
      <c r="BA91" s="273"/>
      <c r="BB91" s="273"/>
      <c r="BC91" s="273"/>
      <c r="BD91" s="273"/>
      <c r="BE91" s="273"/>
      <c r="BF91" s="273"/>
      <c r="BG91" s="273"/>
      <c r="BH91" s="273"/>
      <c r="BI91" s="273"/>
      <c r="BJ91" s="273"/>
      <c r="BK91" s="273"/>
      <c r="BL91" s="273"/>
      <c r="BM91" s="273"/>
      <c r="BN91" s="273"/>
      <c r="BO91" s="273"/>
      <c r="BP91" s="273"/>
      <c r="BQ91" s="273"/>
      <c r="BR91" s="273"/>
      <c r="BS91" s="273"/>
      <c r="BT91" s="273"/>
      <c r="BU91" s="273"/>
      <c r="BV91" s="273"/>
      <c r="BW91" s="273"/>
      <c r="BX91" s="273"/>
      <c r="BY91" s="273"/>
      <c r="BZ91" s="273"/>
      <c r="CA91" s="273"/>
      <c r="CB91" s="273"/>
      <c r="CC91" s="273"/>
      <c r="CD91" s="273"/>
      <c r="CE91" s="273"/>
      <c r="CF91" s="273"/>
      <c r="CG91" s="273"/>
      <c r="CH91" s="273"/>
      <c r="CI91" s="273"/>
      <c r="CJ91" s="273"/>
      <c r="CK91" s="273"/>
      <c r="CL91" s="273"/>
      <c r="CM91" s="273"/>
      <c r="CN91" s="273"/>
      <c r="CO91" s="273"/>
      <c r="CP91" s="273"/>
      <c r="CQ91" s="273"/>
      <c r="CR91" s="273"/>
      <c r="CS91" s="273"/>
      <c r="CT91" s="273"/>
      <c r="CU91" s="273"/>
      <c r="CV91" s="273"/>
      <c r="CW91" s="273"/>
      <c r="CX91" s="273"/>
      <c r="CY91" s="273"/>
      <c r="CZ91" s="273"/>
      <c r="DA91" s="273"/>
      <c r="DB91" s="273"/>
      <c r="DC91" s="273"/>
      <c r="DD91" s="273"/>
      <c r="DE91" s="273"/>
      <c r="DF91" s="273"/>
      <c r="DG91" s="273"/>
      <c r="DH91" s="273"/>
      <c r="DI91" s="273"/>
      <c r="DJ91" s="273"/>
      <c r="DK91" s="273"/>
      <c r="DL91" s="273"/>
      <c r="DM91" s="273"/>
      <c r="DN91" s="273"/>
      <c r="DO91" s="273"/>
      <c r="DP91" s="273"/>
      <c r="DQ91" s="273"/>
      <c r="DR91" s="273"/>
      <c r="DS91" s="273"/>
      <c r="DT91" s="273"/>
      <c r="DU91" s="273"/>
      <c r="DV91" s="273"/>
      <c r="DW91" s="273"/>
      <c r="DX91" s="273"/>
      <c r="DY91" s="273"/>
      <c r="DZ91" s="273"/>
      <c r="EA91" s="273"/>
      <c r="EB91" s="273"/>
      <c r="EC91" s="273"/>
      <c r="ED91" s="273"/>
      <c r="EE91" s="273"/>
      <c r="EF91" s="273"/>
      <c r="EG91" s="273"/>
      <c r="EH91" s="273"/>
      <c r="EI91" s="273"/>
      <c r="EJ91" s="273"/>
      <c r="EK91" s="273"/>
      <c r="EL91" s="273"/>
    </row>
    <row r="92" spans="1:142" ht="7.9" customHeight="1">
      <c r="A92" s="130"/>
      <c r="B92" s="131"/>
      <c r="C92" s="132"/>
      <c r="D92" s="273"/>
      <c r="E92" s="273"/>
      <c r="F92" s="273"/>
      <c r="G92" s="273"/>
      <c r="H92" s="273"/>
      <c r="I92" s="273"/>
      <c r="J92" s="273"/>
      <c r="K92" s="273"/>
      <c r="L92" s="273"/>
      <c r="M92" s="273"/>
      <c r="N92" s="273"/>
      <c r="O92" s="273"/>
      <c r="P92" s="273"/>
      <c r="Q92" s="273"/>
      <c r="R92" s="273"/>
      <c r="S92" s="273"/>
      <c r="T92" s="273"/>
      <c r="U92" s="273"/>
      <c r="V92" s="273"/>
      <c r="W92" s="273"/>
      <c r="X92" s="273"/>
      <c r="Y92" s="273"/>
      <c r="Z92" s="273"/>
      <c r="AA92" s="273"/>
      <c r="AB92" s="273"/>
      <c r="AC92" s="273"/>
      <c r="AD92" s="273"/>
      <c r="AE92" s="273"/>
      <c r="AF92" s="273"/>
      <c r="AG92" s="273"/>
      <c r="AH92" s="273"/>
      <c r="AI92" s="273"/>
      <c r="AJ92" s="273"/>
      <c r="AK92" s="273"/>
      <c r="AL92" s="273"/>
      <c r="AM92" s="273"/>
      <c r="AN92" s="273"/>
      <c r="AO92" s="273"/>
      <c r="AP92" s="273"/>
      <c r="AQ92" s="273"/>
      <c r="AR92" s="273"/>
      <c r="AS92" s="273"/>
      <c r="AT92" s="273"/>
      <c r="AU92" s="273"/>
      <c r="AV92" s="273"/>
      <c r="AW92" s="273"/>
      <c r="AX92" s="273"/>
      <c r="AY92" s="273"/>
      <c r="AZ92" s="273"/>
      <c r="BA92" s="273"/>
      <c r="BB92" s="273"/>
      <c r="BC92" s="273"/>
      <c r="BD92" s="273"/>
      <c r="BE92" s="273"/>
      <c r="BF92" s="273"/>
      <c r="BG92" s="273"/>
      <c r="BH92" s="273"/>
      <c r="BI92" s="273"/>
      <c r="BJ92" s="273"/>
      <c r="BK92" s="273"/>
      <c r="BL92" s="273"/>
      <c r="BM92" s="273"/>
      <c r="BN92" s="273"/>
      <c r="BO92" s="273"/>
      <c r="BP92" s="273"/>
      <c r="BQ92" s="273"/>
      <c r="BR92" s="273"/>
      <c r="BS92" s="273"/>
      <c r="BT92" s="273"/>
      <c r="BU92" s="273"/>
      <c r="BV92" s="273"/>
      <c r="BW92" s="273"/>
      <c r="BX92" s="273"/>
      <c r="BY92" s="273"/>
      <c r="BZ92" s="273"/>
      <c r="CA92" s="273"/>
      <c r="CB92" s="273"/>
      <c r="CC92" s="273"/>
      <c r="CD92" s="273"/>
      <c r="CE92" s="273"/>
      <c r="CF92" s="273"/>
      <c r="CG92" s="273"/>
      <c r="CH92" s="273"/>
      <c r="CI92" s="273"/>
      <c r="CJ92" s="273"/>
      <c r="CK92" s="273"/>
      <c r="CL92" s="273"/>
      <c r="CM92" s="273"/>
      <c r="CN92" s="273"/>
      <c r="CO92" s="273"/>
      <c r="CP92" s="273"/>
      <c r="CQ92" s="273"/>
      <c r="CR92" s="273"/>
      <c r="CS92" s="273"/>
      <c r="CT92" s="273"/>
      <c r="CU92" s="273"/>
      <c r="CV92" s="273"/>
      <c r="CW92" s="273"/>
      <c r="CX92" s="273"/>
      <c r="CY92" s="273"/>
      <c r="CZ92" s="273"/>
      <c r="DA92" s="273"/>
      <c r="DB92" s="273"/>
      <c r="DC92" s="273"/>
      <c r="DD92" s="273"/>
      <c r="DE92" s="273"/>
      <c r="DF92" s="273"/>
      <c r="DG92" s="273"/>
      <c r="DH92" s="273"/>
      <c r="DI92" s="273"/>
      <c r="DJ92" s="273"/>
      <c r="DK92" s="273"/>
      <c r="DL92" s="273"/>
      <c r="DM92" s="273"/>
      <c r="DN92" s="273"/>
      <c r="DO92" s="273"/>
      <c r="DP92" s="273"/>
      <c r="DQ92" s="273"/>
      <c r="DR92" s="273"/>
      <c r="DS92" s="273"/>
      <c r="DT92" s="273"/>
      <c r="DU92" s="273"/>
      <c r="DV92" s="273"/>
      <c r="DW92" s="273"/>
      <c r="DX92" s="273"/>
      <c r="DY92" s="273"/>
      <c r="DZ92" s="273"/>
      <c r="EA92" s="273"/>
      <c r="EB92" s="273"/>
      <c r="EC92" s="273"/>
      <c r="ED92" s="273"/>
      <c r="EE92" s="273"/>
      <c r="EF92" s="273"/>
      <c r="EG92" s="273"/>
      <c r="EH92" s="273"/>
      <c r="EI92" s="273"/>
      <c r="EJ92" s="273"/>
      <c r="EK92" s="273"/>
      <c r="EL92" s="273"/>
    </row>
    <row r="93" spans="1:142" ht="7.9" customHeight="1">
      <c r="A93" s="130"/>
      <c r="B93" s="131"/>
      <c r="C93" s="132"/>
      <c r="D93" s="273"/>
      <c r="E93" s="273"/>
      <c r="F93" s="273"/>
      <c r="G93" s="273"/>
      <c r="H93" s="273"/>
      <c r="I93" s="273"/>
      <c r="J93" s="273"/>
      <c r="K93" s="273"/>
      <c r="L93" s="273"/>
      <c r="M93" s="273"/>
      <c r="N93" s="273"/>
      <c r="O93" s="273"/>
      <c r="P93" s="273"/>
      <c r="Q93" s="273"/>
      <c r="R93" s="273"/>
      <c r="S93" s="273"/>
      <c r="T93" s="273"/>
      <c r="U93" s="273"/>
      <c r="V93" s="273"/>
      <c r="W93" s="273"/>
      <c r="X93" s="273"/>
      <c r="Y93" s="273"/>
      <c r="Z93" s="273"/>
      <c r="AA93" s="273"/>
      <c r="AB93" s="273"/>
      <c r="AC93" s="273"/>
      <c r="AD93" s="273"/>
      <c r="AE93" s="273"/>
      <c r="AF93" s="273"/>
      <c r="AG93" s="273"/>
      <c r="AH93" s="273"/>
      <c r="AI93" s="273"/>
      <c r="AJ93" s="273"/>
      <c r="AK93" s="273"/>
      <c r="AL93" s="273"/>
      <c r="AM93" s="273"/>
      <c r="AN93" s="273"/>
      <c r="AO93" s="273"/>
      <c r="AP93" s="273"/>
      <c r="AQ93" s="273"/>
      <c r="AR93" s="273"/>
      <c r="AS93" s="273"/>
      <c r="AT93" s="273"/>
      <c r="AU93" s="273"/>
      <c r="AV93" s="273"/>
      <c r="AW93" s="273"/>
      <c r="AX93" s="273"/>
      <c r="AY93" s="273"/>
      <c r="AZ93" s="273"/>
      <c r="BA93" s="273"/>
      <c r="BB93" s="273"/>
      <c r="BC93" s="273"/>
      <c r="BD93" s="273"/>
      <c r="BE93" s="273"/>
      <c r="BF93" s="273"/>
      <c r="BG93" s="273"/>
      <c r="BH93" s="273"/>
      <c r="BI93" s="273"/>
      <c r="BJ93" s="273"/>
      <c r="BK93" s="273"/>
      <c r="BL93" s="273"/>
      <c r="BM93" s="273"/>
      <c r="BN93" s="273"/>
      <c r="BO93" s="273"/>
      <c r="BP93" s="273"/>
      <c r="BQ93" s="273"/>
      <c r="BR93" s="273"/>
      <c r="BS93" s="273"/>
      <c r="BT93" s="273"/>
      <c r="BU93" s="273"/>
      <c r="BV93" s="273"/>
      <c r="BW93" s="273"/>
      <c r="BX93" s="273"/>
      <c r="BY93" s="273"/>
      <c r="BZ93" s="273"/>
      <c r="CA93" s="273"/>
      <c r="CB93" s="273"/>
      <c r="CC93" s="273"/>
      <c r="CD93" s="273"/>
      <c r="CE93" s="273"/>
      <c r="CF93" s="273"/>
      <c r="CG93" s="273"/>
      <c r="CH93" s="273"/>
      <c r="CI93" s="273"/>
      <c r="CJ93" s="273"/>
      <c r="CK93" s="273"/>
      <c r="CL93" s="273"/>
      <c r="CM93" s="273"/>
      <c r="CN93" s="273"/>
      <c r="CO93" s="273"/>
      <c r="CP93" s="273"/>
      <c r="CQ93" s="273"/>
      <c r="CR93" s="273"/>
      <c r="CS93" s="273"/>
      <c r="CT93" s="273"/>
      <c r="CU93" s="273"/>
      <c r="CV93" s="273"/>
      <c r="CW93" s="273"/>
      <c r="CX93" s="273"/>
      <c r="CY93" s="273"/>
      <c r="CZ93" s="273"/>
      <c r="DA93" s="273"/>
      <c r="DB93" s="273"/>
      <c r="DC93" s="273"/>
      <c r="DD93" s="273"/>
      <c r="DE93" s="273"/>
      <c r="DF93" s="273"/>
      <c r="DG93" s="273"/>
      <c r="DH93" s="273"/>
      <c r="DI93" s="273"/>
      <c r="DJ93" s="273"/>
      <c r="DK93" s="273"/>
      <c r="DL93" s="273"/>
      <c r="DM93" s="273"/>
      <c r="DN93" s="273"/>
      <c r="DO93" s="273"/>
      <c r="DP93" s="273"/>
      <c r="DQ93" s="273"/>
      <c r="DR93" s="273"/>
      <c r="DS93" s="273"/>
      <c r="DT93" s="273"/>
      <c r="DU93" s="273"/>
      <c r="DV93" s="273"/>
      <c r="DW93" s="273"/>
      <c r="DX93" s="273"/>
      <c r="DY93" s="273"/>
      <c r="DZ93" s="273"/>
      <c r="EA93" s="273"/>
      <c r="EB93" s="273"/>
      <c r="EC93" s="273"/>
      <c r="ED93" s="273"/>
      <c r="EE93" s="273"/>
      <c r="EF93" s="273"/>
      <c r="EG93" s="273"/>
      <c r="EH93" s="273"/>
      <c r="EI93" s="273"/>
      <c r="EJ93" s="273"/>
      <c r="EK93" s="273"/>
      <c r="EL93" s="273"/>
    </row>
    <row r="94" spans="1:142" ht="7.9" customHeight="1">
      <c r="A94" s="130"/>
      <c r="B94" s="131"/>
      <c r="C94" s="132"/>
      <c r="D94" s="273"/>
      <c r="E94" s="273"/>
      <c r="F94" s="273"/>
      <c r="G94" s="273"/>
      <c r="H94" s="273"/>
      <c r="I94" s="273"/>
      <c r="J94" s="273"/>
      <c r="K94" s="273"/>
      <c r="L94" s="273"/>
      <c r="M94" s="273"/>
      <c r="N94" s="273"/>
      <c r="O94" s="273"/>
      <c r="P94" s="273"/>
      <c r="Q94" s="273"/>
      <c r="R94" s="273"/>
      <c r="S94" s="273"/>
      <c r="T94" s="273"/>
      <c r="U94" s="273"/>
      <c r="V94" s="273"/>
      <c r="W94" s="273"/>
      <c r="X94" s="273"/>
      <c r="Y94" s="273"/>
      <c r="Z94" s="273"/>
      <c r="AA94" s="273"/>
      <c r="AB94" s="273"/>
      <c r="AC94" s="273"/>
      <c r="AD94" s="273"/>
      <c r="AE94" s="273"/>
      <c r="AF94" s="273"/>
      <c r="AG94" s="273"/>
      <c r="AH94" s="273"/>
      <c r="AI94" s="273"/>
      <c r="AJ94" s="273"/>
      <c r="AK94" s="273"/>
      <c r="AL94" s="273"/>
      <c r="AM94" s="273"/>
      <c r="AN94" s="273"/>
      <c r="AO94" s="273"/>
      <c r="AP94" s="273"/>
      <c r="AQ94" s="273"/>
      <c r="AR94" s="273"/>
      <c r="AS94" s="273"/>
      <c r="AT94" s="273"/>
      <c r="AU94" s="273"/>
      <c r="AV94" s="273"/>
      <c r="AW94" s="273"/>
      <c r="AX94" s="273"/>
      <c r="AY94" s="273"/>
      <c r="AZ94" s="273"/>
      <c r="BA94" s="273"/>
      <c r="BB94" s="273"/>
      <c r="BC94" s="273"/>
      <c r="BD94" s="273"/>
      <c r="BE94" s="273"/>
      <c r="BF94" s="273"/>
      <c r="BG94" s="273"/>
      <c r="BH94" s="273"/>
      <c r="BI94" s="273"/>
      <c r="BJ94" s="273"/>
      <c r="BK94" s="273"/>
      <c r="BL94" s="273"/>
      <c r="BM94" s="273"/>
      <c r="BN94" s="273"/>
      <c r="BO94" s="273"/>
      <c r="BP94" s="273"/>
      <c r="BQ94" s="273"/>
      <c r="BR94" s="273"/>
      <c r="BS94" s="273"/>
      <c r="BT94" s="273"/>
      <c r="BU94" s="273"/>
      <c r="BV94" s="273"/>
      <c r="BW94" s="273"/>
      <c r="BX94" s="273"/>
      <c r="BY94" s="273"/>
      <c r="BZ94" s="273"/>
      <c r="CA94" s="273"/>
      <c r="CB94" s="273"/>
      <c r="CC94" s="273"/>
      <c r="CD94" s="273"/>
      <c r="CE94" s="273"/>
      <c r="CF94" s="273"/>
      <c r="CG94" s="273"/>
      <c r="CH94" s="273"/>
      <c r="CI94" s="273"/>
      <c r="CJ94" s="273"/>
      <c r="CK94" s="273"/>
      <c r="CL94" s="273"/>
      <c r="CM94" s="273"/>
      <c r="CN94" s="273"/>
      <c r="CO94" s="273"/>
      <c r="CP94" s="273"/>
      <c r="CQ94" s="273"/>
      <c r="CR94" s="273"/>
      <c r="CS94" s="273"/>
      <c r="CT94" s="273"/>
      <c r="CU94" s="273"/>
      <c r="CV94" s="273"/>
      <c r="CW94" s="273"/>
      <c r="CX94" s="273"/>
      <c r="CY94" s="273"/>
      <c r="CZ94" s="273"/>
      <c r="DA94" s="273"/>
      <c r="DB94" s="273"/>
      <c r="DC94" s="273"/>
      <c r="DD94" s="273"/>
      <c r="DE94" s="273"/>
      <c r="DF94" s="273"/>
      <c r="DG94" s="273"/>
      <c r="DH94" s="273"/>
      <c r="DI94" s="273"/>
      <c r="DJ94" s="273"/>
      <c r="DK94" s="273"/>
      <c r="DL94" s="273"/>
      <c r="DM94" s="273"/>
      <c r="DN94" s="273"/>
      <c r="DO94" s="273"/>
      <c r="DP94" s="273"/>
      <c r="DQ94" s="273"/>
      <c r="DR94" s="273"/>
      <c r="DS94" s="273"/>
      <c r="DT94" s="273"/>
      <c r="DU94" s="273"/>
      <c r="DV94" s="273"/>
      <c r="DW94" s="273"/>
      <c r="DX94" s="273"/>
      <c r="DY94" s="273"/>
      <c r="DZ94" s="273"/>
      <c r="EA94" s="273"/>
      <c r="EB94" s="273"/>
      <c r="EC94" s="273"/>
      <c r="ED94" s="273"/>
      <c r="EE94" s="273"/>
      <c r="EF94" s="273"/>
      <c r="EG94" s="273"/>
      <c r="EH94" s="273"/>
      <c r="EI94" s="273"/>
      <c r="EJ94" s="273"/>
      <c r="EK94" s="273"/>
      <c r="EL94" s="273"/>
    </row>
    <row r="95" spans="1:142" ht="7.9" customHeight="1">
      <c r="A95" s="130"/>
      <c r="B95" s="131"/>
      <c r="C95" s="132"/>
      <c r="D95" s="273"/>
      <c r="E95" s="273"/>
      <c r="F95" s="273"/>
      <c r="G95" s="273"/>
      <c r="H95" s="273"/>
      <c r="I95" s="273"/>
      <c r="J95" s="273"/>
      <c r="K95" s="273"/>
      <c r="L95" s="273"/>
      <c r="M95" s="273"/>
      <c r="N95" s="273"/>
      <c r="O95" s="273"/>
      <c r="P95" s="273"/>
      <c r="Q95" s="273"/>
      <c r="R95" s="273"/>
      <c r="S95" s="273"/>
      <c r="T95" s="273"/>
      <c r="U95" s="273"/>
      <c r="V95" s="273"/>
      <c r="W95" s="273"/>
      <c r="X95" s="273"/>
      <c r="Y95" s="273"/>
      <c r="Z95" s="273"/>
      <c r="AA95" s="273"/>
      <c r="AB95" s="273"/>
      <c r="AC95" s="273"/>
      <c r="AD95" s="273"/>
      <c r="AE95" s="273"/>
      <c r="AF95" s="273"/>
      <c r="AG95" s="273"/>
      <c r="AH95" s="273"/>
      <c r="AI95" s="273"/>
      <c r="AJ95" s="273"/>
      <c r="AK95" s="273"/>
      <c r="AL95" s="273"/>
      <c r="AM95" s="273"/>
      <c r="AN95" s="273"/>
      <c r="AO95" s="273"/>
      <c r="AP95" s="273"/>
      <c r="AQ95" s="273"/>
      <c r="AR95" s="273"/>
      <c r="AS95" s="273"/>
      <c r="AT95" s="273"/>
      <c r="AU95" s="273"/>
      <c r="AV95" s="273"/>
      <c r="AW95" s="273"/>
      <c r="AX95" s="273"/>
      <c r="AY95" s="273"/>
      <c r="AZ95" s="273"/>
      <c r="BA95" s="273"/>
      <c r="BB95" s="273"/>
      <c r="BC95" s="273"/>
      <c r="BD95" s="273"/>
      <c r="BE95" s="273"/>
      <c r="BF95" s="273"/>
      <c r="BG95" s="273"/>
      <c r="BH95" s="273"/>
      <c r="BI95" s="273"/>
      <c r="BJ95" s="273"/>
      <c r="BK95" s="273"/>
      <c r="BL95" s="273"/>
      <c r="BM95" s="273"/>
      <c r="BN95" s="273"/>
      <c r="BO95" s="273"/>
      <c r="BP95" s="273"/>
      <c r="BQ95" s="273"/>
      <c r="BR95" s="273"/>
      <c r="BS95" s="273"/>
      <c r="BT95" s="273"/>
      <c r="BU95" s="273"/>
      <c r="BV95" s="273"/>
      <c r="BW95" s="273"/>
      <c r="BX95" s="273"/>
      <c r="BY95" s="273"/>
      <c r="BZ95" s="273"/>
      <c r="CA95" s="273"/>
      <c r="CB95" s="273"/>
      <c r="CC95" s="273"/>
      <c r="CD95" s="273"/>
      <c r="CE95" s="273"/>
      <c r="CF95" s="273"/>
      <c r="CG95" s="273"/>
      <c r="CH95" s="273"/>
      <c r="CI95" s="273"/>
      <c r="CJ95" s="273"/>
      <c r="CK95" s="273"/>
      <c r="CL95" s="273"/>
      <c r="CM95" s="273"/>
      <c r="CN95" s="273"/>
      <c r="CO95" s="273"/>
      <c r="CP95" s="273"/>
      <c r="CQ95" s="273"/>
      <c r="CR95" s="273"/>
      <c r="CS95" s="273"/>
      <c r="CT95" s="273"/>
      <c r="CU95" s="273"/>
      <c r="CV95" s="273"/>
      <c r="CW95" s="273"/>
      <c r="CX95" s="273"/>
      <c r="CY95" s="273"/>
      <c r="CZ95" s="273"/>
      <c r="DA95" s="273"/>
      <c r="DB95" s="273"/>
      <c r="DC95" s="273"/>
      <c r="DD95" s="273"/>
      <c r="DE95" s="273"/>
      <c r="DF95" s="273"/>
      <c r="DG95" s="273"/>
      <c r="DH95" s="273"/>
      <c r="DI95" s="273"/>
      <c r="DJ95" s="273"/>
      <c r="DK95" s="273"/>
      <c r="DL95" s="273"/>
      <c r="DM95" s="273"/>
      <c r="DN95" s="273"/>
      <c r="DO95" s="273"/>
      <c r="DP95" s="273"/>
      <c r="DQ95" s="273"/>
      <c r="DR95" s="273"/>
      <c r="DS95" s="273"/>
      <c r="DT95" s="273"/>
      <c r="DU95" s="273"/>
      <c r="DV95" s="273"/>
      <c r="DW95" s="273"/>
      <c r="DX95" s="273"/>
      <c r="DY95" s="273"/>
      <c r="DZ95" s="273"/>
      <c r="EA95" s="273"/>
      <c r="EB95" s="273"/>
      <c r="EC95" s="273"/>
      <c r="ED95" s="273"/>
      <c r="EE95" s="273"/>
      <c r="EF95" s="273"/>
      <c r="EG95" s="273"/>
      <c r="EH95" s="273"/>
      <c r="EI95" s="273"/>
      <c r="EJ95" s="273"/>
      <c r="EK95" s="273"/>
      <c r="EL95" s="273"/>
    </row>
    <row r="96" spans="1:142" ht="7.9" customHeight="1">
      <c r="A96" s="130"/>
      <c r="B96" s="131"/>
      <c r="C96" s="132"/>
      <c r="D96" s="273"/>
      <c r="E96" s="273"/>
      <c r="F96" s="273"/>
      <c r="G96" s="273"/>
      <c r="H96" s="273"/>
      <c r="I96" s="273"/>
      <c r="J96" s="273"/>
      <c r="K96" s="273"/>
      <c r="L96" s="273"/>
      <c r="M96" s="273"/>
      <c r="N96" s="273"/>
      <c r="O96" s="273"/>
      <c r="P96" s="273"/>
      <c r="Q96" s="273"/>
      <c r="R96" s="273"/>
      <c r="S96" s="273"/>
      <c r="T96" s="273"/>
      <c r="U96" s="273"/>
      <c r="V96" s="273"/>
      <c r="W96" s="273"/>
      <c r="X96" s="273"/>
      <c r="Y96" s="273"/>
      <c r="Z96" s="273"/>
      <c r="AA96" s="273"/>
      <c r="AB96" s="273"/>
      <c r="AC96" s="273"/>
      <c r="AD96" s="273"/>
      <c r="AE96" s="273"/>
      <c r="AF96" s="273"/>
      <c r="AG96" s="273"/>
      <c r="AH96" s="273"/>
      <c r="AI96" s="273"/>
      <c r="AJ96" s="273"/>
      <c r="AK96" s="273"/>
      <c r="AL96" s="273"/>
      <c r="AM96" s="273"/>
      <c r="AN96" s="273"/>
      <c r="AO96" s="273"/>
      <c r="AP96" s="273"/>
      <c r="AQ96" s="273"/>
      <c r="AR96" s="273"/>
      <c r="AS96" s="273"/>
      <c r="AT96" s="273"/>
      <c r="AU96" s="273"/>
      <c r="AV96" s="273"/>
      <c r="AW96" s="273"/>
      <c r="AX96" s="273"/>
      <c r="AY96" s="273"/>
      <c r="AZ96" s="273"/>
      <c r="BA96" s="273"/>
      <c r="BB96" s="273"/>
      <c r="BC96" s="273"/>
      <c r="BD96" s="273"/>
      <c r="BE96" s="273"/>
      <c r="BF96" s="273"/>
      <c r="BG96" s="273"/>
      <c r="BH96" s="273"/>
      <c r="BI96" s="273"/>
      <c r="BJ96" s="273"/>
      <c r="BK96" s="273"/>
      <c r="BL96" s="273"/>
      <c r="BM96" s="273"/>
      <c r="BN96" s="273"/>
      <c r="BO96" s="273"/>
      <c r="BP96" s="273"/>
      <c r="BQ96" s="273"/>
      <c r="BR96" s="273"/>
      <c r="BS96" s="273"/>
      <c r="BT96" s="273"/>
      <c r="BU96" s="273"/>
      <c r="BV96" s="273"/>
      <c r="BW96" s="273"/>
      <c r="BX96" s="273"/>
      <c r="BY96" s="273"/>
      <c r="BZ96" s="273"/>
      <c r="CA96" s="273"/>
      <c r="CB96" s="273"/>
      <c r="CC96" s="273"/>
      <c r="CD96" s="273"/>
      <c r="CE96" s="273"/>
      <c r="CF96" s="273"/>
      <c r="CG96" s="273"/>
      <c r="CH96" s="273"/>
      <c r="CI96" s="273"/>
      <c r="CJ96" s="273"/>
      <c r="CK96" s="273"/>
      <c r="CL96" s="273"/>
      <c r="CM96" s="273"/>
      <c r="CN96" s="273"/>
      <c r="CO96" s="273"/>
      <c r="CP96" s="273"/>
      <c r="CQ96" s="273"/>
      <c r="CR96" s="273"/>
      <c r="CS96" s="273"/>
      <c r="CT96" s="273"/>
      <c r="CU96" s="273"/>
      <c r="CV96" s="273"/>
      <c r="CW96" s="273"/>
      <c r="CX96" s="273"/>
      <c r="CY96" s="273"/>
      <c r="CZ96" s="273"/>
      <c r="DA96" s="273"/>
      <c r="DB96" s="273"/>
      <c r="DC96" s="273"/>
      <c r="DD96" s="273"/>
      <c r="DE96" s="273"/>
      <c r="DF96" s="273"/>
      <c r="DG96" s="273"/>
      <c r="DH96" s="273"/>
      <c r="DI96" s="273"/>
      <c r="DJ96" s="273"/>
      <c r="DK96" s="273"/>
      <c r="DL96" s="273"/>
      <c r="DM96" s="273"/>
      <c r="DN96" s="273"/>
      <c r="DO96" s="273"/>
      <c r="DP96" s="273"/>
      <c r="DQ96" s="273"/>
      <c r="DR96" s="273"/>
      <c r="DS96" s="273"/>
      <c r="DT96" s="273"/>
      <c r="DU96" s="273"/>
      <c r="DV96" s="273"/>
      <c r="DW96" s="273"/>
      <c r="DX96" s="273"/>
      <c r="DY96" s="273"/>
      <c r="DZ96" s="273"/>
      <c r="EA96" s="273"/>
      <c r="EB96" s="273"/>
      <c r="EC96" s="273"/>
      <c r="ED96" s="273"/>
      <c r="EE96" s="273"/>
      <c r="EF96" s="273"/>
      <c r="EG96" s="273"/>
      <c r="EH96" s="273"/>
      <c r="EI96" s="273"/>
      <c r="EJ96" s="273"/>
      <c r="EK96" s="273"/>
      <c r="EL96" s="273"/>
    </row>
    <row r="97" spans="1:142" ht="7.9" customHeight="1">
      <c r="A97" s="130"/>
      <c r="B97" s="131"/>
      <c r="C97" s="132"/>
      <c r="D97" s="273"/>
      <c r="E97" s="273"/>
      <c r="F97" s="273"/>
      <c r="G97" s="273"/>
      <c r="H97" s="273"/>
      <c r="I97" s="273"/>
      <c r="J97" s="273"/>
      <c r="K97" s="273"/>
      <c r="L97" s="273"/>
      <c r="M97" s="273"/>
      <c r="N97" s="273"/>
      <c r="O97" s="273"/>
      <c r="P97" s="273"/>
      <c r="Q97" s="273"/>
      <c r="R97" s="273"/>
      <c r="S97" s="273"/>
      <c r="T97" s="273"/>
      <c r="U97" s="273"/>
      <c r="V97" s="273"/>
      <c r="W97" s="273"/>
      <c r="X97" s="273"/>
      <c r="Y97" s="273"/>
      <c r="Z97" s="273"/>
      <c r="AA97" s="273"/>
      <c r="AB97" s="273"/>
      <c r="AC97" s="273"/>
      <c r="AD97" s="273"/>
      <c r="AE97" s="273"/>
      <c r="AF97" s="273"/>
      <c r="AG97" s="273"/>
      <c r="AH97" s="273"/>
      <c r="AI97" s="273"/>
      <c r="AJ97" s="273"/>
      <c r="AK97" s="273"/>
      <c r="AL97" s="273"/>
      <c r="AM97" s="273"/>
      <c r="AN97" s="273"/>
      <c r="AO97" s="273"/>
      <c r="AP97" s="273"/>
      <c r="AQ97" s="273"/>
      <c r="AR97" s="273"/>
      <c r="AS97" s="273"/>
      <c r="AT97" s="273"/>
      <c r="AU97" s="273"/>
      <c r="AV97" s="273"/>
      <c r="AW97" s="273"/>
      <c r="AX97" s="273"/>
      <c r="AY97" s="273"/>
      <c r="AZ97" s="273"/>
      <c r="BA97" s="273"/>
      <c r="BB97" s="273"/>
      <c r="BC97" s="273"/>
      <c r="BD97" s="273"/>
      <c r="BE97" s="273"/>
      <c r="BF97" s="273"/>
      <c r="BG97" s="273"/>
      <c r="BH97" s="273"/>
      <c r="BI97" s="273"/>
      <c r="BJ97" s="273"/>
      <c r="BK97" s="273"/>
      <c r="BL97" s="273"/>
      <c r="BM97" s="273"/>
      <c r="BN97" s="273"/>
      <c r="BO97" s="273"/>
      <c r="BP97" s="273"/>
      <c r="BQ97" s="273"/>
      <c r="BR97" s="273"/>
      <c r="BS97" s="273"/>
      <c r="BT97" s="273"/>
      <c r="BU97" s="273"/>
      <c r="BV97" s="273"/>
      <c r="BW97" s="273"/>
      <c r="BX97" s="273"/>
      <c r="BY97" s="273"/>
      <c r="BZ97" s="273"/>
      <c r="CA97" s="273"/>
      <c r="CB97" s="273"/>
      <c r="CC97" s="273"/>
      <c r="CD97" s="273"/>
      <c r="CE97" s="273"/>
      <c r="CF97" s="273"/>
      <c r="CG97" s="273"/>
      <c r="CH97" s="273"/>
      <c r="CI97" s="273"/>
      <c r="CJ97" s="273"/>
      <c r="CK97" s="273"/>
      <c r="CL97" s="273"/>
      <c r="CM97" s="273"/>
      <c r="CN97" s="273"/>
      <c r="CO97" s="273"/>
      <c r="CP97" s="273"/>
      <c r="CQ97" s="273"/>
      <c r="CR97" s="273"/>
      <c r="CS97" s="273"/>
      <c r="CT97" s="273"/>
      <c r="CU97" s="273"/>
      <c r="CV97" s="273"/>
      <c r="CW97" s="273"/>
      <c r="CX97" s="273"/>
      <c r="CY97" s="273"/>
      <c r="CZ97" s="273"/>
      <c r="DA97" s="273"/>
      <c r="DB97" s="273"/>
      <c r="DC97" s="273"/>
      <c r="DD97" s="273"/>
      <c r="DE97" s="273"/>
      <c r="DF97" s="273"/>
      <c r="DG97" s="273"/>
      <c r="DH97" s="273"/>
      <c r="DI97" s="273"/>
      <c r="DJ97" s="273"/>
      <c r="DK97" s="273"/>
      <c r="DL97" s="273"/>
      <c r="DM97" s="273"/>
      <c r="DN97" s="273"/>
      <c r="DO97" s="273"/>
      <c r="DP97" s="273"/>
      <c r="DQ97" s="273"/>
      <c r="DR97" s="273"/>
      <c r="DS97" s="273"/>
      <c r="DT97" s="273"/>
      <c r="DU97" s="273"/>
      <c r="DV97" s="273"/>
      <c r="DW97" s="273"/>
      <c r="DX97" s="273"/>
      <c r="DY97" s="273"/>
      <c r="DZ97" s="273"/>
      <c r="EA97" s="273"/>
      <c r="EB97" s="273"/>
      <c r="EC97" s="273"/>
      <c r="ED97" s="273"/>
      <c r="EE97" s="273"/>
      <c r="EF97" s="273"/>
      <c r="EG97" s="273"/>
      <c r="EH97" s="273"/>
      <c r="EI97" s="273"/>
      <c r="EJ97" s="273"/>
      <c r="EK97" s="273"/>
      <c r="EL97" s="273"/>
    </row>
    <row r="98" spans="1:142" ht="7.9" customHeight="1">
      <c r="A98" s="130"/>
      <c r="B98" s="131"/>
      <c r="C98" s="132"/>
      <c r="D98" s="273"/>
      <c r="E98" s="273"/>
      <c r="F98" s="273"/>
      <c r="G98" s="273"/>
      <c r="H98" s="273"/>
      <c r="I98" s="273"/>
      <c r="J98" s="273"/>
      <c r="K98" s="273"/>
      <c r="L98" s="273"/>
      <c r="M98" s="273"/>
      <c r="N98" s="273"/>
      <c r="O98" s="273"/>
      <c r="P98" s="273"/>
      <c r="Q98" s="273"/>
      <c r="R98" s="273"/>
      <c r="S98" s="273"/>
      <c r="T98" s="273"/>
      <c r="U98" s="273"/>
      <c r="V98" s="273"/>
      <c r="W98" s="273"/>
      <c r="X98" s="273"/>
      <c r="Y98" s="273"/>
      <c r="Z98" s="273"/>
      <c r="AA98" s="273"/>
      <c r="AB98" s="273"/>
      <c r="AC98" s="273"/>
      <c r="AD98" s="273"/>
      <c r="AE98" s="273"/>
      <c r="AF98" s="273"/>
      <c r="AG98" s="273"/>
      <c r="AH98" s="273"/>
      <c r="AI98" s="273"/>
      <c r="AJ98" s="273"/>
      <c r="AK98" s="273"/>
      <c r="AL98" s="273"/>
      <c r="AM98" s="273"/>
      <c r="AN98" s="273"/>
      <c r="AO98" s="273"/>
      <c r="AP98" s="273"/>
      <c r="AQ98" s="273"/>
      <c r="AR98" s="273"/>
      <c r="AS98" s="273"/>
      <c r="AT98" s="273"/>
      <c r="AU98" s="273"/>
      <c r="AV98" s="273"/>
      <c r="AW98" s="273"/>
      <c r="AX98" s="273"/>
      <c r="AY98" s="273"/>
      <c r="AZ98" s="273"/>
      <c r="BA98" s="273"/>
      <c r="BB98" s="273"/>
      <c r="BC98" s="273"/>
      <c r="BD98" s="273"/>
      <c r="BE98" s="273"/>
      <c r="BF98" s="273"/>
      <c r="BG98" s="273"/>
      <c r="BH98" s="273"/>
      <c r="BI98" s="273"/>
      <c r="BJ98" s="273"/>
      <c r="BK98" s="273"/>
      <c r="BL98" s="273"/>
      <c r="BM98" s="273"/>
      <c r="BN98" s="273"/>
      <c r="BO98" s="273"/>
      <c r="BP98" s="273"/>
      <c r="BQ98" s="273"/>
      <c r="BR98" s="273"/>
      <c r="BS98" s="273"/>
      <c r="BT98" s="273"/>
      <c r="BU98" s="273"/>
      <c r="BV98" s="273"/>
      <c r="BW98" s="273"/>
      <c r="BX98" s="273"/>
      <c r="BY98" s="273"/>
      <c r="BZ98" s="273"/>
      <c r="CA98" s="273"/>
      <c r="CB98" s="273"/>
      <c r="CC98" s="273"/>
      <c r="CD98" s="273"/>
      <c r="CE98" s="273"/>
      <c r="CF98" s="273"/>
      <c r="CG98" s="273"/>
      <c r="CH98" s="273"/>
      <c r="CI98" s="273"/>
      <c r="CJ98" s="273"/>
      <c r="CK98" s="273"/>
      <c r="CL98" s="273"/>
      <c r="CM98" s="273"/>
      <c r="CN98" s="273"/>
      <c r="CO98" s="273"/>
      <c r="CP98" s="273"/>
      <c r="CQ98" s="273"/>
      <c r="CR98" s="273"/>
      <c r="CS98" s="273"/>
      <c r="CT98" s="273"/>
      <c r="CU98" s="273"/>
      <c r="CV98" s="273"/>
      <c r="CW98" s="273"/>
      <c r="CX98" s="273"/>
      <c r="CY98" s="273"/>
      <c r="CZ98" s="273"/>
      <c r="DA98" s="273"/>
      <c r="DB98" s="273"/>
      <c r="DC98" s="273"/>
      <c r="DD98" s="273"/>
      <c r="DE98" s="273"/>
      <c r="DF98" s="273"/>
      <c r="DG98" s="273"/>
      <c r="DH98" s="273"/>
      <c r="DI98" s="273"/>
      <c r="DJ98" s="273"/>
      <c r="DK98" s="273"/>
      <c r="DL98" s="273"/>
      <c r="DM98" s="273"/>
      <c r="DN98" s="273"/>
      <c r="DO98" s="273"/>
      <c r="DP98" s="273"/>
      <c r="DQ98" s="273"/>
      <c r="DR98" s="273"/>
      <c r="DS98" s="273"/>
      <c r="DT98" s="273"/>
      <c r="DU98" s="273"/>
      <c r="DV98" s="273"/>
      <c r="DW98" s="273"/>
      <c r="DX98" s="273"/>
      <c r="DY98" s="273"/>
      <c r="DZ98" s="273"/>
      <c r="EA98" s="273"/>
      <c r="EB98" s="273"/>
      <c r="EC98" s="273"/>
      <c r="ED98" s="273"/>
      <c r="EE98" s="273"/>
      <c r="EF98" s="273"/>
      <c r="EG98" s="273"/>
      <c r="EH98" s="273"/>
      <c r="EI98" s="273"/>
      <c r="EJ98" s="273"/>
      <c r="EK98" s="273"/>
      <c r="EL98" s="273"/>
    </row>
    <row r="99" spans="1:142" ht="7.9" customHeight="1">
      <c r="A99" s="130"/>
      <c r="B99" s="131"/>
      <c r="C99" s="132"/>
      <c r="D99" s="273"/>
      <c r="E99" s="273"/>
      <c r="F99" s="273"/>
      <c r="G99" s="273"/>
      <c r="H99" s="273"/>
      <c r="I99" s="273"/>
      <c r="J99" s="273"/>
      <c r="K99" s="273"/>
      <c r="L99" s="273"/>
      <c r="M99" s="273"/>
      <c r="N99" s="273"/>
      <c r="O99" s="273"/>
      <c r="P99" s="273"/>
      <c r="Q99" s="273"/>
      <c r="R99" s="273"/>
      <c r="S99" s="273"/>
      <c r="T99" s="273"/>
      <c r="U99" s="273"/>
      <c r="V99" s="273"/>
      <c r="W99" s="273"/>
      <c r="X99" s="273"/>
      <c r="Y99" s="273"/>
      <c r="Z99" s="273"/>
      <c r="AA99" s="273"/>
      <c r="AB99" s="273"/>
      <c r="AC99" s="273"/>
      <c r="AD99" s="273"/>
      <c r="AE99" s="273"/>
      <c r="AF99" s="273"/>
      <c r="AG99" s="273"/>
      <c r="AH99" s="273"/>
      <c r="AI99" s="273"/>
      <c r="AJ99" s="273"/>
      <c r="AK99" s="273"/>
      <c r="AL99" s="273"/>
      <c r="AM99" s="273"/>
      <c r="AN99" s="273"/>
      <c r="AO99" s="273"/>
      <c r="AP99" s="273"/>
      <c r="AQ99" s="273"/>
      <c r="AR99" s="273"/>
      <c r="AS99" s="273"/>
      <c r="AT99" s="273"/>
      <c r="AU99" s="273"/>
      <c r="AV99" s="273"/>
      <c r="AW99" s="273"/>
      <c r="AX99" s="273"/>
      <c r="AY99" s="273"/>
      <c r="AZ99" s="273"/>
      <c r="BA99" s="273"/>
      <c r="BB99" s="273"/>
      <c r="BC99" s="273"/>
      <c r="BD99" s="273"/>
      <c r="BE99" s="273"/>
      <c r="BF99" s="273"/>
      <c r="BG99" s="273"/>
      <c r="BH99" s="273"/>
      <c r="BI99" s="273"/>
      <c r="BJ99" s="273"/>
      <c r="BK99" s="273"/>
      <c r="BL99" s="273"/>
      <c r="BM99" s="273"/>
      <c r="BN99" s="273"/>
      <c r="BO99" s="273"/>
      <c r="BP99" s="273"/>
      <c r="BQ99" s="273"/>
      <c r="BR99" s="273"/>
      <c r="BS99" s="273"/>
      <c r="BT99" s="273"/>
      <c r="BU99" s="273"/>
      <c r="BV99" s="273"/>
      <c r="BW99" s="273"/>
      <c r="BX99" s="273"/>
      <c r="BY99" s="273"/>
      <c r="BZ99" s="273"/>
      <c r="CA99" s="273"/>
      <c r="CB99" s="273"/>
      <c r="CC99" s="273"/>
      <c r="CD99" s="273"/>
      <c r="CE99" s="273"/>
      <c r="CF99" s="273"/>
      <c r="CG99" s="273"/>
      <c r="CH99" s="273"/>
      <c r="CI99" s="273"/>
      <c r="CJ99" s="273"/>
      <c r="CK99" s="273"/>
      <c r="CL99" s="273"/>
      <c r="CM99" s="273"/>
      <c r="CN99" s="273"/>
      <c r="CO99" s="273"/>
      <c r="CP99" s="273"/>
      <c r="CQ99" s="273"/>
      <c r="CR99" s="273"/>
      <c r="CS99" s="273"/>
      <c r="CT99" s="273"/>
      <c r="CU99" s="273"/>
      <c r="CV99" s="273"/>
      <c r="CW99" s="273"/>
      <c r="CX99" s="273"/>
      <c r="CY99" s="273"/>
      <c r="CZ99" s="273"/>
      <c r="DA99" s="273"/>
      <c r="DB99" s="273"/>
      <c r="DC99" s="273"/>
      <c r="DD99" s="273"/>
      <c r="DE99" s="273"/>
      <c r="DF99" s="273"/>
      <c r="DG99" s="273"/>
      <c r="DH99" s="273"/>
      <c r="DI99" s="273"/>
      <c r="DJ99" s="273"/>
      <c r="DK99" s="273"/>
      <c r="DL99" s="273"/>
      <c r="DM99" s="273"/>
      <c r="DN99" s="273"/>
      <c r="DO99" s="273"/>
      <c r="DP99" s="273"/>
      <c r="DQ99" s="273"/>
      <c r="DR99" s="273"/>
      <c r="DS99" s="273"/>
      <c r="DT99" s="273"/>
      <c r="DU99" s="273"/>
      <c r="DV99" s="273"/>
      <c r="DW99" s="273"/>
      <c r="DX99" s="273"/>
      <c r="DY99" s="273"/>
      <c r="DZ99" s="273"/>
      <c r="EA99" s="273"/>
      <c r="EB99" s="273"/>
      <c r="EC99" s="273"/>
      <c r="ED99" s="273"/>
      <c r="EE99" s="273"/>
      <c r="EF99" s="273"/>
      <c r="EG99" s="273"/>
      <c r="EH99" s="273"/>
      <c r="EI99" s="273"/>
      <c r="EJ99" s="273"/>
      <c r="EK99" s="273"/>
      <c r="EL99" s="273"/>
    </row>
    <row r="100" spans="1:142" ht="7.9" customHeight="1">
      <c r="A100" s="130"/>
      <c r="B100" s="131"/>
      <c r="C100" s="132"/>
      <c r="D100" s="273"/>
      <c r="E100" s="273"/>
      <c r="F100" s="273"/>
      <c r="G100" s="273"/>
      <c r="H100" s="273"/>
      <c r="I100" s="273"/>
      <c r="J100" s="273"/>
      <c r="K100" s="273"/>
      <c r="L100" s="273"/>
      <c r="M100" s="273"/>
      <c r="N100" s="273"/>
      <c r="O100" s="273"/>
      <c r="P100" s="273"/>
      <c r="Q100" s="273"/>
      <c r="R100" s="273"/>
      <c r="S100" s="273"/>
      <c r="T100" s="273"/>
      <c r="U100" s="273"/>
      <c r="V100" s="273"/>
      <c r="W100" s="273"/>
      <c r="X100" s="273"/>
      <c r="Y100" s="273"/>
      <c r="Z100" s="273"/>
      <c r="AA100" s="273"/>
      <c r="AB100" s="273"/>
      <c r="AC100" s="273"/>
      <c r="AD100" s="273"/>
      <c r="AE100" s="273"/>
      <c r="AF100" s="273"/>
      <c r="AG100" s="273"/>
      <c r="AH100" s="273"/>
      <c r="AI100" s="273"/>
      <c r="AJ100" s="273"/>
      <c r="AK100" s="273"/>
      <c r="AL100" s="273"/>
      <c r="AM100" s="273"/>
      <c r="AN100" s="273"/>
      <c r="AO100" s="273"/>
      <c r="AP100" s="273"/>
      <c r="AQ100" s="273"/>
      <c r="AR100" s="273"/>
      <c r="AS100" s="273"/>
      <c r="AT100" s="273"/>
      <c r="AU100" s="273"/>
      <c r="AV100" s="273"/>
      <c r="AW100" s="273"/>
      <c r="AX100" s="273"/>
      <c r="AY100" s="273"/>
      <c r="AZ100" s="273"/>
      <c r="BA100" s="273"/>
      <c r="BB100" s="273"/>
      <c r="BC100" s="273"/>
      <c r="BD100" s="273"/>
      <c r="BE100" s="273"/>
      <c r="BF100" s="273"/>
      <c r="BG100" s="273"/>
      <c r="BH100" s="273"/>
      <c r="BI100" s="273"/>
      <c r="BJ100" s="273"/>
      <c r="BK100" s="273"/>
      <c r="BL100" s="273"/>
      <c r="BM100" s="273"/>
      <c r="BN100" s="273"/>
      <c r="BO100" s="273"/>
      <c r="BP100" s="273"/>
      <c r="BQ100" s="273"/>
      <c r="BR100" s="273"/>
      <c r="BS100" s="273"/>
      <c r="BT100" s="273"/>
      <c r="BU100" s="273"/>
      <c r="BV100" s="273"/>
      <c r="BW100" s="273"/>
      <c r="BX100" s="273"/>
      <c r="BY100" s="273"/>
      <c r="BZ100" s="273"/>
      <c r="CA100" s="273"/>
      <c r="CB100" s="273"/>
      <c r="CC100" s="273"/>
      <c r="CD100" s="273"/>
      <c r="CE100" s="273"/>
      <c r="CF100" s="273"/>
      <c r="CG100" s="273"/>
      <c r="CH100" s="273"/>
      <c r="CI100" s="273"/>
      <c r="CJ100" s="273"/>
      <c r="CK100" s="273"/>
      <c r="CL100" s="273"/>
      <c r="CM100" s="273"/>
      <c r="CN100" s="273"/>
      <c r="CO100" s="273"/>
      <c r="CP100" s="273"/>
      <c r="CQ100" s="273"/>
      <c r="CR100" s="273"/>
      <c r="CS100" s="273"/>
      <c r="CT100" s="273"/>
      <c r="CU100" s="273"/>
      <c r="CV100" s="273"/>
      <c r="CW100" s="273"/>
      <c r="CX100" s="273"/>
      <c r="CY100" s="273"/>
      <c r="CZ100" s="273"/>
      <c r="DA100" s="273"/>
      <c r="DB100" s="273"/>
      <c r="DC100" s="273"/>
      <c r="DD100" s="273"/>
      <c r="DE100" s="273"/>
      <c r="DF100" s="273"/>
      <c r="DG100" s="273"/>
      <c r="DH100" s="273"/>
      <c r="DI100" s="273"/>
      <c r="DJ100" s="273"/>
      <c r="DK100" s="273"/>
      <c r="DL100" s="273"/>
      <c r="DM100" s="273"/>
      <c r="DN100" s="273"/>
      <c r="DO100" s="273"/>
      <c r="DP100" s="273"/>
      <c r="DQ100" s="273"/>
      <c r="DR100" s="273"/>
      <c r="DS100" s="273"/>
      <c r="DT100" s="273"/>
      <c r="DU100" s="273"/>
      <c r="DV100" s="273"/>
      <c r="DW100" s="273"/>
      <c r="DX100" s="273"/>
      <c r="DY100" s="273"/>
      <c r="DZ100" s="273"/>
      <c r="EA100" s="273"/>
      <c r="EB100" s="273"/>
      <c r="EC100" s="273"/>
      <c r="ED100" s="273"/>
      <c r="EE100" s="273"/>
      <c r="EF100" s="273"/>
      <c r="EG100" s="273"/>
      <c r="EH100" s="273"/>
      <c r="EI100" s="273"/>
      <c r="EJ100" s="273"/>
      <c r="EK100" s="273"/>
      <c r="EL100" s="273"/>
    </row>
    <row r="101" spans="1:142" ht="7.9" customHeight="1">
      <c r="A101" s="130"/>
      <c r="B101" s="131"/>
      <c r="C101" s="132"/>
      <c r="D101" s="273"/>
      <c r="E101" s="273"/>
      <c r="F101" s="273"/>
      <c r="G101" s="273"/>
      <c r="H101" s="273"/>
      <c r="I101" s="273"/>
      <c r="J101" s="273"/>
      <c r="K101" s="273"/>
      <c r="L101" s="273"/>
      <c r="M101" s="273"/>
      <c r="N101" s="273"/>
      <c r="O101" s="273"/>
      <c r="P101" s="273"/>
      <c r="Q101" s="273"/>
      <c r="R101" s="273"/>
      <c r="S101" s="273"/>
      <c r="T101" s="273"/>
      <c r="U101" s="273"/>
      <c r="V101" s="273"/>
      <c r="W101" s="273"/>
      <c r="X101" s="273"/>
      <c r="Y101" s="273"/>
      <c r="Z101" s="273"/>
      <c r="AA101" s="273"/>
      <c r="AB101" s="273"/>
      <c r="AC101" s="273"/>
      <c r="AD101" s="273"/>
      <c r="AE101" s="273"/>
      <c r="AF101" s="273"/>
      <c r="AG101" s="273"/>
      <c r="AH101" s="273"/>
      <c r="AI101" s="273"/>
      <c r="AJ101" s="273"/>
      <c r="AK101" s="273"/>
      <c r="AL101" s="273"/>
      <c r="AM101" s="273"/>
      <c r="AN101" s="273"/>
      <c r="AO101" s="273"/>
      <c r="AP101" s="273"/>
      <c r="AQ101" s="273"/>
      <c r="AR101" s="273"/>
      <c r="AS101" s="273"/>
      <c r="AT101" s="273"/>
      <c r="AU101" s="273"/>
      <c r="AV101" s="273"/>
      <c r="AW101" s="273"/>
      <c r="AX101" s="273"/>
      <c r="AY101" s="273"/>
      <c r="AZ101" s="273"/>
      <c r="BA101" s="273"/>
      <c r="BB101" s="273"/>
      <c r="BC101" s="273"/>
      <c r="BD101" s="273"/>
      <c r="BE101" s="273"/>
      <c r="BF101" s="273"/>
      <c r="BG101" s="273"/>
      <c r="BH101" s="273"/>
      <c r="BI101" s="273"/>
      <c r="BJ101" s="273"/>
      <c r="BK101" s="273"/>
      <c r="BL101" s="273"/>
      <c r="BM101" s="273"/>
      <c r="BN101" s="273"/>
      <c r="BO101" s="273"/>
      <c r="BP101" s="273"/>
      <c r="BQ101" s="273"/>
      <c r="BR101" s="273"/>
      <c r="BS101" s="273"/>
      <c r="BT101" s="273"/>
      <c r="BU101" s="273"/>
      <c r="BV101" s="273"/>
      <c r="BW101" s="273"/>
      <c r="BX101" s="273"/>
      <c r="BY101" s="273"/>
      <c r="BZ101" s="273"/>
      <c r="CA101" s="273"/>
      <c r="CB101" s="273"/>
      <c r="CC101" s="273"/>
      <c r="CD101" s="273"/>
      <c r="CE101" s="273"/>
      <c r="CF101" s="273"/>
      <c r="CG101" s="273"/>
      <c r="CH101" s="273"/>
      <c r="CI101" s="273"/>
      <c r="CJ101" s="273"/>
      <c r="CK101" s="273"/>
      <c r="CL101" s="273"/>
      <c r="CM101" s="273"/>
      <c r="CN101" s="273"/>
      <c r="CO101" s="273"/>
      <c r="CP101" s="273"/>
      <c r="CQ101" s="273"/>
      <c r="CR101" s="273"/>
      <c r="CS101" s="273"/>
      <c r="CT101" s="273"/>
      <c r="CU101" s="273"/>
      <c r="CV101" s="273"/>
      <c r="CW101" s="273"/>
      <c r="CX101" s="273"/>
      <c r="CY101" s="273"/>
      <c r="CZ101" s="273"/>
      <c r="DA101" s="273"/>
      <c r="DB101" s="273"/>
      <c r="DC101" s="273"/>
      <c r="DD101" s="273"/>
      <c r="DE101" s="273"/>
      <c r="DF101" s="273"/>
      <c r="DG101" s="273"/>
      <c r="DH101" s="273"/>
      <c r="DI101" s="273"/>
      <c r="DJ101" s="273"/>
      <c r="DK101" s="273"/>
      <c r="DL101" s="273"/>
      <c r="DM101" s="273"/>
      <c r="DN101" s="273"/>
      <c r="DO101" s="273"/>
      <c r="DP101" s="273"/>
      <c r="DQ101" s="273"/>
      <c r="DR101" s="273"/>
      <c r="DS101" s="273"/>
      <c r="DT101" s="273"/>
      <c r="DU101" s="273"/>
      <c r="DV101" s="273"/>
      <c r="DW101" s="273"/>
      <c r="DX101" s="273"/>
      <c r="DY101" s="273"/>
      <c r="DZ101" s="273"/>
      <c r="EA101" s="273"/>
      <c r="EB101" s="273"/>
      <c r="EC101" s="273"/>
      <c r="ED101" s="273"/>
      <c r="EE101" s="273"/>
      <c r="EF101" s="273"/>
      <c r="EG101" s="273"/>
      <c r="EH101" s="273"/>
      <c r="EI101" s="273"/>
      <c r="EJ101" s="273"/>
      <c r="EK101" s="273"/>
      <c r="EL101" s="273"/>
    </row>
    <row r="102" spans="1:142" ht="7.9" customHeight="1">
      <c r="A102" s="130"/>
      <c r="B102" s="131"/>
      <c r="C102" s="132"/>
      <c r="D102" s="273"/>
      <c r="E102" s="273"/>
      <c r="F102" s="273"/>
      <c r="G102" s="273"/>
      <c r="H102" s="273"/>
      <c r="I102" s="273"/>
      <c r="J102" s="273"/>
      <c r="K102" s="273"/>
      <c r="L102" s="273"/>
      <c r="M102" s="273"/>
      <c r="N102" s="273"/>
      <c r="O102" s="273"/>
      <c r="P102" s="273"/>
      <c r="Q102" s="273"/>
      <c r="R102" s="273"/>
      <c r="S102" s="273"/>
      <c r="T102" s="273"/>
      <c r="U102" s="273"/>
      <c r="V102" s="273"/>
      <c r="W102" s="273"/>
      <c r="X102" s="273"/>
      <c r="Y102" s="273"/>
      <c r="Z102" s="273"/>
      <c r="AA102" s="273"/>
      <c r="AB102" s="273"/>
      <c r="AC102" s="273"/>
      <c r="AD102" s="273"/>
      <c r="AE102" s="273"/>
      <c r="AF102" s="273"/>
      <c r="AG102" s="273"/>
      <c r="AH102" s="273"/>
      <c r="AI102" s="273"/>
      <c r="AJ102" s="273"/>
      <c r="AK102" s="273"/>
      <c r="AL102" s="273"/>
      <c r="AM102" s="273"/>
      <c r="AN102" s="273"/>
      <c r="AO102" s="273"/>
      <c r="AP102" s="273"/>
      <c r="AQ102" s="273"/>
      <c r="AR102" s="273"/>
      <c r="AS102" s="273"/>
      <c r="AT102" s="273"/>
      <c r="AU102" s="273"/>
      <c r="AV102" s="273"/>
      <c r="AW102" s="273"/>
      <c r="AX102" s="273"/>
      <c r="AY102" s="273"/>
      <c r="AZ102" s="273"/>
      <c r="BA102" s="273"/>
      <c r="BB102" s="273"/>
      <c r="BC102" s="273"/>
      <c r="BD102" s="273"/>
      <c r="BE102" s="273"/>
      <c r="BF102" s="273"/>
      <c r="BG102" s="273"/>
      <c r="BH102" s="273"/>
      <c r="BI102" s="273"/>
      <c r="BJ102" s="273"/>
      <c r="BK102" s="273"/>
      <c r="BL102" s="273"/>
      <c r="BM102" s="273"/>
      <c r="BN102" s="273"/>
      <c r="BO102" s="273"/>
      <c r="BP102" s="273"/>
      <c r="BQ102" s="273"/>
      <c r="BR102" s="273"/>
      <c r="BS102" s="273"/>
      <c r="BT102" s="273"/>
      <c r="BU102" s="273"/>
      <c r="BV102" s="273"/>
      <c r="BW102" s="273"/>
      <c r="BX102" s="273"/>
      <c r="BY102" s="273"/>
      <c r="BZ102" s="273"/>
      <c r="CA102" s="273"/>
      <c r="CB102" s="273"/>
      <c r="CC102" s="273"/>
      <c r="CD102" s="273"/>
      <c r="CE102" s="273"/>
      <c r="CF102" s="273"/>
      <c r="CG102" s="273"/>
      <c r="CH102" s="273"/>
      <c r="CI102" s="273"/>
      <c r="CJ102" s="273"/>
      <c r="CK102" s="273"/>
      <c r="CL102" s="273"/>
      <c r="CM102" s="273"/>
      <c r="CN102" s="273"/>
      <c r="CO102" s="273"/>
      <c r="CP102" s="273"/>
      <c r="CQ102" s="273"/>
      <c r="CR102" s="273"/>
      <c r="CS102" s="273"/>
      <c r="CT102" s="273"/>
      <c r="CU102" s="273"/>
      <c r="CV102" s="273"/>
      <c r="CW102" s="273"/>
      <c r="CX102" s="273"/>
      <c r="CY102" s="273"/>
      <c r="CZ102" s="273"/>
      <c r="DA102" s="273"/>
      <c r="DB102" s="273"/>
      <c r="DC102" s="273"/>
      <c r="DD102" s="273"/>
      <c r="DE102" s="273"/>
      <c r="DF102" s="273"/>
      <c r="DG102" s="273"/>
      <c r="DH102" s="273"/>
      <c r="DI102" s="273"/>
      <c r="DJ102" s="273"/>
      <c r="DK102" s="273"/>
      <c r="DL102" s="273"/>
      <c r="DM102" s="273"/>
      <c r="DN102" s="273"/>
      <c r="DO102" s="273"/>
      <c r="DP102" s="273"/>
      <c r="DQ102" s="273"/>
      <c r="DR102" s="273"/>
      <c r="DS102" s="273"/>
      <c r="DT102" s="273"/>
      <c r="DU102" s="273"/>
      <c r="DV102" s="273"/>
      <c r="DW102" s="273"/>
      <c r="DX102" s="273"/>
      <c r="DY102" s="273"/>
      <c r="DZ102" s="273"/>
      <c r="EA102" s="273"/>
      <c r="EB102" s="273"/>
      <c r="EC102" s="273"/>
      <c r="ED102" s="273"/>
      <c r="EE102" s="273"/>
      <c r="EF102" s="273"/>
      <c r="EG102" s="273"/>
      <c r="EH102" s="273"/>
      <c r="EI102" s="273"/>
      <c r="EJ102" s="273"/>
      <c r="EK102" s="273"/>
      <c r="EL102" s="273"/>
    </row>
    <row r="103" spans="1:142" ht="7.9" customHeight="1">
      <c r="A103" s="130"/>
      <c r="B103" s="131"/>
      <c r="C103" s="132"/>
      <c r="D103" s="273"/>
      <c r="E103" s="273"/>
      <c r="F103" s="273"/>
      <c r="G103" s="273"/>
      <c r="H103" s="273"/>
      <c r="I103" s="273"/>
      <c r="J103" s="273"/>
      <c r="K103" s="273"/>
      <c r="L103" s="273"/>
      <c r="M103" s="273"/>
      <c r="N103" s="273"/>
      <c r="O103" s="273"/>
      <c r="P103" s="273"/>
      <c r="Q103" s="273"/>
      <c r="R103" s="273"/>
      <c r="S103" s="273"/>
      <c r="T103" s="273"/>
      <c r="U103" s="273"/>
      <c r="V103" s="273"/>
      <c r="W103" s="273"/>
      <c r="X103" s="273"/>
      <c r="Y103" s="273"/>
      <c r="Z103" s="273"/>
      <c r="AA103" s="273"/>
      <c r="AB103" s="273"/>
      <c r="AC103" s="273"/>
      <c r="AD103" s="273"/>
      <c r="AE103" s="273"/>
      <c r="AF103" s="273"/>
      <c r="AG103" s="273"/>
      <c r="AH103" s="273"/>
      <c r="AI103" s="273"/>
      <c r="AJ103" s="273"/>
      <c r="AK103" s="273"/>
      <c r="AL103" s="273"/>
      <c r="AM103" s="273"/>
      <c r="AN103" s="273"/>
      <c r="AO103" s="273"/>
      <c r="AP103" s="273"/>
      <c r="AQ103" s="273"/>
      <c r="AR103" s="273"/>
      <c r="AS103" s="273"/>
      <c r="AT103" s="273"/>
      <c r="AU103" s="273"/>
      <c r="AV103" s="273"/>
      <c r="AW103" s="273"/>
      <c r="AX103" s="273"/>
      <c r="AY103" s="273"/>
      <c r="AZ103" s="273"/>
      <c r="BA103" s="273"/>
      <c r="BB103" s="273"/>
      <c r="BC103" s="273"/>
      <c r="BD103" s="273"/>
      <c r="BE103" s="273"/>
      <c r="BF103" s="273"/>
      <c r="BG103" s="273"/>
      <c r="BH103" s="273"/>
      <c r="BI103" s="273"/>
      <c r="BJ103" s="273"/>
      <c r="BK103" s="273"/>
      <c r="BL103" s="273"/>
      <c r="BM103" s="273"/>
      <c r="BN103" s="273"/>
      <c r="BO103" s="273"/>
      <c r="BP103" s="273"/>
      <c r="BQ103" s="273"/>
      <c r="BR103" s="273"/>
      <c r="BS103" s="273"/>
      <c r="BT103" s="273"/>
      <c r="BU103" s="273"/>
      <c r="BV103" s="273"/>
      <c r="BW103" s="273"/>
      <c r="BX103" s="273"/>
      <c r="BY103" s="273"/>
      <c r="BZ103" s="273"/>
      <c r="CA103" s="273"/>
      <c r="CB103" s="273"/>
      <c r="CC103" s="273"/>
      <c r="CD103" s="273"/>
      <c r="CE103" s="273"/>
      <c r="CF103" s="273"/>
      <c r="CG103" s="273"/>
      <c r="CH103" s="273"/>
      <c r="CI103" s="273"/>
      <c r="CJ103" s="273"/>
      <c r="CK103" s="273"/>
      <c r="CL103" s="273"/>
      <c r="CM103" s="273"/>
      <c r="CN103" s="273"/>
      <c r="CO103" s="273"/>
      <c r="CP103" s="273"/>
      <c r="CQ103" s="273"/>
      <c r="CR103" s="273"/>
      <c r="CS103" s="273"/>
      <c r="CT103" s="273"/>
      <c r="CU103" s="273"/>
      <c r="CV103" s="273"/>
      <c r="CW103" s="273"/>
      <c r="CX103" s="273"/>
      <c r="CY103" s="273"/>
      <c r="CZ103" s="273"/>
      <c r="DA103" s="273"/>
      <c r="DB103" s="273"/>
      <c r="DC103" s="273"/>
      <c r="DD103" s="273"/>
      <c r="DE103" s="273"/>
      <c r="DF103" s="273"/>
      <c r="DG103" s="273"/>
      <c r="DH103" s="273"/>
      <c r="DI103" s="273"/>
      <c r="DJ103" s="273"/>
      <c r="DK103" s="273"/>
      <c r="DL103" s="273"/>
      <c r="DM103" s="273"/>
      <c r="DN103" s="273"/>
      <c r="DO103" s="273"/>
      <c r="DP103" s="273"/>
      <c r="DQ103" s="273"/>
      <c r="DR103" s="273"/>
      <c r="DS103" s="273"/>
      <c r="DT103" s="273"/>
      <c r="DU103" s="273"/>
      <c r="DV103" s="273"/>
      <c r="DW103" s="273"/>
      <c r="DX103" s="273"/>
      <c r="DY103" s="273"/>
      <c r="DZ103" s="273"/>
      <c r="EA103" s="273"/>
      <c r="EB103" s="273"/>
      <c r="EC103" s="273"/>
      <c r="ED103" s="273"/>
      <c r="EE103" s="273"/>
      <c r="EF103" s="273"/>
      <c r="EG103" s="273"/>
      <c r="EH103" s="273"/>
      <c r="EI103" s="273"/>
      <c r="EJ103" s="273"/>
      <c r="EK103" s="273"/>
      <c r="EL103" s="273"/>
    </row>
    <row r="104" spans="1:142" ht="7.9" customHeight="1">
      <c r="A104" s="130"/>
      <c r="B104" s="131"/>
      <c r="C104" s="132"/>
      <c r="D104" s="273"/>
      <c r="E104" s="273"/>
      <c r="F104" s="273"/>
      <c r="G104" s="273"/>
      <c r="H104" s="273"/>
      <c r="I104" s="273"/>
      <c r="J104" s="273"/>
      <c r="K104" s="273"/>
      <c r="L104" s="273"/>
      <c r="M104" s="273"/>
      <c r="N104" s="273"/>
      <c r="O104" s="273"/>
      <c r="P104" s="273"/>
      <c r="Q104" s="273"/>
      <c r="R104" s="273"/>
      <c r="S104" s="273"/>
      <c r="T104" s="273"/>
      <c r="U104" s="273"/>
      <c r="V104" s="273"/>
      <c r="W104" s="273"/>
      <c r="X104" s="273"/>
      <c r="Y104" s="273"/>
      <c r="Z104" s="273"/>
      <c r="AA104" s="273"/>
      <c r="AB104" s="273"/>
      <c r="AC104" s="273"/>
      <c r="AD104" s="273"/>
      <c r="AE104" s="273"/>
      <c r="AF104" s="273"/>
      <c r="AG104" s="273"/>
      <c r="AH104" s="273"/>
      <c r="AI104" s="273"/>
      <c r="AJ104" s="273"/>
      <c r="AK104" s="273"/>
      <c r="AL104" s="273"/>
      <c r="AM104" s="273"/>
      <c r="AN104" s="273"/>
      <c r="AO104" s="273"/>
      <c r="AP104" s="273"/>
      <c r="AQ104" s="273"/>
      <c r="AR104" s="273"/>
      <c r="AS104" s="273"/>
      <c r="AT104" s="273"/>
      <c r="AU104" s="273"/>
      <c r="AV104" s="273"/>
      <c r="AW104" s="273"/>
      <c r="AX104" s="273"/>
      <c r="AY104" s="273"/>
      <c r="AZ104" s="273"/>
      <c r="BA104" s="273"/>
      <c r="BB104" s="273"/>
      <c r="BC104" s="273"/>
      <c r="BD104" s="273"/>
      <c r="BE104" s="273"/>
      <c r="BF104" s="273"/>
      <c r="BG104" s="273"/>
      <c r="BH104" s="273"/>
      <c r="BI104" s="273"/>
      <c r="BJ104" s="273"/>
      <c r="BK104" s="273"/>
      <c r="BL104" s="273"/>
      <c r="BM104" s="273"/>
      <c r="BN104" s="273"/>
      <c r="BO104" s="273"/>
      <c r="BP104" s="273"/>
      <c r="BQ104" s="273"/>
      <c r="BR104" s="273"/>
      <c r="BS104" s="273"/>
      <c r="BT104" s="273"/>
      <c r="BU104" s="273"/>
      <c r="BV104" s="273"/>
      <c r="BW104" s="273"/>
      <c r="BX104" s="273"/>
      <c r="BY104" s="273"/>
      <c r="BZ104" s="273"/>
      <c r="CA104" s="273"/>
      <c r="CB104" s="273"/>
      <c r="CC104" s="273"/>
      <c r="CD104" s="273"/>
      <c r="CE104" s="273"/>
      <c r="CF104" s="273"/>
      <c r="CG104" s="273"/>
      <c r="CH104" s="273"/>
      <c r="CI104" s="273"/>
      <c r="CJ104" s="273"/>
      <c r="CK104" s="273"/>
      <c r="CL104" s="273"/>
      <c r="CM104" s="273"/>
      <c r="CN104" s="273"/>
      <c r="CO104" s="273"/>
      <c r="CP104" s="273"/>
      <c r="CQ104" s="273"/>
      <c r="CR104" s="273"/>
      <c r="CS104" s="273"/>
      <c r="CT104" s="273"/>
      <c r="CU104" s="273"/>
      <c r="CV104" s="273"/>
      <c r="CW104" s="273"/>
      <c r="CX104" s="273"/>
      <c r="CY104" s="273"/>
      <c r="CZ104" s="273"/>
      <c r="DA104" s="273"/>
      <c r="DB104" s="273"/>
      <c r="DC104" s="273"/>
      <c r="DD104" s="273"/>
      <c r="DE104" s="273"/>
      <c r="DF104" s="273"/>
      <c r="DG104" s="273"/>
      <c r="DH104" s="273"/>
      <c r="DI104" s="273"/>
      <c r="DJ104" s="273"/>
      <c r="DK104" s="273"/>
      <c r="DL104" s="273"/>
      <c r="DM104" s="273"/>
      <c r="DN104" s="273"/>
      <c r="DO104" s="273"/>
      <c r="DP104" s="273"/>
      <c r="DQ104" s="273"/>
      <c r="DR104" s="273"/>
      <c r="DS104" s="273"/>
      <c r="DT104" s="273"/>
      <c r="DU104" s="273"/>
      <c r="DV104" s="273"/>
      <c r="DW104" s="273"/>
      <c r="DX104" s="273"/>
      <c r="DY104" s="273"/>
      <c r="DZ104" s="273"/>
      <c r="EA104" s="273"/>
      <c r="EB104" s="273"/>
      <c r="EC104" s="273"/>
      <c r="ED104" s="273"/>
      <c r="EE104" s="273"/>
      <c r="EF104" s="273"/>
      <c r="EG104" s="273"/>
      <c r="EH104" s="273"/>
      <c r="EI104" s="273"/>
      <c r="EJ104" s="273"/>
      <c r="EK104" s="273"/>
      <c r="EL104" s="273"/>
    </row>
    <row r="105" spans="1:142" ht="7.9" customHeight="1">
      <c r="A105" s="130"/>
      <c r="B105" s="131"/>
      <c r="C105" s="132"/>
      <c r="D105" s="273"/>
      <c r="E105" s="273"/>
      <c r="F105" s="273"/>
      <c r="G105" s="273"/>
      <c r="H105" s="273"/>
      <c r="I105" s="273"/>
      <c r="J105" s="273"/>
      <c r="K105" s="273"/>
      <c r="L105" s="273"/>
      <c r="M105" s="273"/>
      <c r="N105" s="273"/>
      <c r="O105" s="273"/>
      <c r="P105" s="273"/>
      <c r="Q105" s="273"/>
      <c r="R105" s="273"/>
      <c r="S105" s="273"/>
      <c r="T105" s="273"/>
      <c r="U105" s="273"/>
      <c r="V105" s="273"/>
      <c r="W105" s="273"/>
      <c r="X105" s="273"/>
      <c r="Y105" s="273"/>
      <c r="Z105" s="273"/>
      <c r="AA105" s="273"/>
      <c r="AB105" s="273"/>
      <c r="AC105" s="273"/>
      <c r="AD105" s="273"/>
      <c r="AE105" s="273"/>
      <c r="AF105" s="273"/>
      <c r="AG105" s="273"/>
      <c r="AH105" s="273"/>
      <c r="AI105" s="273"/>
      <c r="AJ105" s="273"/>
      <c r="AK105" s="273"/>
      <c r="AL105" s="273"/>
      <c r="AM105" s="273"/>
      <c r="AN105" s="273"/>
      <c r="AO105" s="273"/>
      <c r="AP105" s="273"/>
      <c r="AQ105" s="273"/>
      <c r="AR105" s="273"/>
      <c r="AS105" s="273"/>
      <c r="AT105" s="273"/>
      <c r="AU105" s="273"/>
      <c r="AV105" s="273"/>
      <c r="AW105" s="273"/>
      <c r="AX105" s="273"/>
      <c r="AY105" s="273"/>
      <c r="AZ105" s="273"/>
      <c r="BA105" s="273"/>
      <c r="BB105" s="273"/>
      <c r="BC105" s="273"/>
      <c r="BD105" s="273"/>
      <c r="BE105" s="273"/>
      <c r="BF105" s="273"/>
      <c r="BG105" s="273"/>
      <c r="BH105" s="273"/>
      <c r="BI105" s="273"/>
      <c r="BJ105" s="273"/>
      <c r="BK105" s="273"/>
      <c r="BL105" s="273"/>
      <c r="BM105" s="273"/>
      <c r="BN105" s="273"/>
      <c r="BO105" s="273"/>
      <c r="BP105" s="273"/>
      <c r="BQ105" s="273"/>
      <c r="BR105" s="273"/>
      <c r="BS105" s="273"/>
      <c r="BT105" s="273"/>
      <c r="BU105" s="273"/>
      <c r="BV105" s="273"/>
      <c r="BW105" s="273"/>
      <c r="BX105" s="273"/>
      <c r="BY105" s="273"/>
      <c r="BZ105" s="273"/>
      <c r="CA105" s="273"/>
      <c r="CB105" s="273"/>
      <c r="CC105" s="273"/>
      <c r="CD105" s="273"/>
      <c r="CE105" s="273"/>
      <c r="CF105" s="273"/>
      <c r="CG105" s="273"/>
      <c r="CH105" s="273"/>
      <c r="CI105" s="273"/>
      <c r="CJ105" s="273"/>
      <c r="CK105" s="273"/>
      <c r="CL105" s="273"/>
      <c r="CM105" s="273"/>
      <c r="CN105" s="273"/>
      <c r="CO105" s="273"/>
      <c r="CP105" s="273"/>
      <c r="CQ105" s="273"/>
      <c r="CR105" s="273"/>
      <c r="CS105" s="273"/>
      <c r="CT105" s="273"/>
      <c r="CU105" s="273"/>
      <c r="CV105" s="273"/>
      <c r="CW105" s="273"/>
      <c r="CX105" s="273"/>
      <c r="CY105" s="273"/>
      <c r="CZ105" s="273"/>
      <c r="DA105" s="273"/>
      <c r="DB105" s="273"/>
      <c r="DC105" s="273"/>
      <c r="DD105" s="273"/>
      <c r="DE105" s="273"/>
      <c r="DF105" s="273"/>
      <c r="DG105" s="273"/>
      <c r="DH105" s="273"/>
      <c r="DI105" s="273"/>
      <c r="DJ105" s="273"/>
      <c r="DK105" s="273"/>
      <c r="DL105" s="273"/>
      <c r="DM105" s="273"/>
      <c r="DN105" s="273"/>
      <c r="DO105" s="273"/>
      <c r="DP105" s="273"/>
      <c r="DQ105" s="273"/>
      <c r="DR105" s="273"/>
      <c r="DS105" s="273"/>
      <c r="DT105" s="273"/>
      <c r="DU105" s="273"/>
      <c r="DV105" s="273"/>
      <c r="DW105" s="273"/>
      <c r="DX105" s="273"/>
      <c r="DY105" s="273"/>
      <c r="DZ105" s="273"/>
      <c r="EA105" s="273"/>
      <c r="EB105" s="273"/>
      <c r="EC105" s="273"/>
      <c r="ED105" s="273"/>
      <c r="EE105" s="273"/>
      <c r="EF105" s="273"/>
      <c r="EG105" s="273"/>
      <c r="EH105" s="273"/>
      <c r="EI105" s="273"/>
      <c r="EJ105" s="273"/>
      <c r="EK105" s="273"/>
      <c r="EL105" s="273"/>
    </row>
    <row r="106" spans="1:142" ht="7.9" customHeight="1">
      <c r="A106" s="130"/>
      <c r="B106" s="131"/>
      <c r="C106" s="132"/>
      <c r="D106" s="273"/>
      <c r="E106" s="273"/>
      <c r="F106" s="273"/>
      <c r="G106" s="273"/>
      <c r="H106" s="273"/>
      <c r="I106" s="273"/>
      <c r="J106" s="273"/>
      <c r="K106" s="273"/>
      <c r="L106" s="273"/>
      <c r="M106" s="273"/>
      <c r="N106" s="273"/>
      <c r="O106" s="273"/>
      <c r="P106" s="273"/>
      <c r="Q106" s="273"/>
      <c r="R106" s="273"/>
      <c r="S106" s="273"/>
      <c r="T106" s="273"/>
      <c r="U106" s="273"/>
      <c r="V106" s="273"/>
      <c r="W106" s="273"/>
      <c r="X106" s="273"/>
      <c r="Y106" s="273"/>
      <c r="Z106" s="273"/>
      <c r="AA106" s="273"/>
      <c r="AB106" s="273"/>
      <c r="AC106" s="273"/>
      <c r="AD106" s="273"/>
      <c r="AE106" s="273"/>
      <c r="AF106" s="273"/>
      <c r="AG106" s="273"/>
      <c r="AH106" s="273"/>
      <c r="AI106" s="273"/>
      <c r="AJ106" s="273"/>
      <c r="AK106" s="273"/>
      <c r="AL106" s="273"/>
      <c r="AM106" s="273"/>
      <c r="AN106" s="273"/>
      <c r="AO106" s="273"/>
      <c r="AP106" s="273"/>
      <c r="AQ106" s="273"/>
      <c r="AR106" s="273"/>
      <c r="AS106" s="273"/>
      <c r="AT106" s="273"/>
      <c r="AU106" s="273"/>
      <c r="AV106" s="273"/>
      <c r="AW106" s="273"/>
      <c r="AX106" s="273"/>
      <c r="AY106" s="273"/>
      <c r="AZ106" s="273"/>
      <c r="BA106" s="273"/>
      <c r="BB106" s="273"/>
      <c r="BC106" s="273"/>
      <c r="BD106" s="273"/>
      <c r="BE106" s="273"/>
      <c r="BF106" s="273"/>
      <c r="BG106" s="273"/>
      <c r="BH106" s="273"/>
      <c r="BI106" s="273"/>
      <c r="BJ106" s="273"/>
      <c r="BK106" s="273"/>
      <c r="BL106" s="273"/>
      <c r="BM106" s="273"/>
      <c r="BN106" s="273"/>
      <c r="BO106" s="273"/>
      <c r="BP106" s="273"/>
      <c r="BQ106" s="273"/>
      <c r="BR106" s="273"/>
      <c r="BS106" s="273"/>
      <c r="BT106" s="273"/>
      <c r="BU106" s="273"/>
      <c r="BV106" s="273"/>
      <c r="BW106" s="273"/>
      <c r="BX106" s="273"/>
      <c r="BY106" s="273"/>
      <c r="BZ106" s="273"/>
      <c r="CA106" s="273"/>
      <c r="CB106" s="273"/>
      <c r="CC106" s="273"/>
      <c r="CD106" s="273"/>
      <c r="CE106" s="273"/>
      <c r="CF106" s="273"/>
      <c r="CG106" s="273"/>
      <c r="CH106" s="273"/>
      <c r="CI106" s="273"/>
      <c r="CJ106" s="273"/>
      <c r="CK106" s="273"/>
      <c r="CL106" s="273"/>
      <c r="CM106" s="273"/>
      <c r="CN106" s="273"/>
      <c r="CO106" s="273"/>
      <c r="CP106" s="273"/>
      <c r="CQ106" s="273"/>
      <c r="CR106" s="273"/>
      <c r="CS106" s="273"/>
      <c r="CT106" s="273"/>
      <c r="CU106" s="273"/>
      <c r="CV106" s="273"/>
      <c r="CW106" s="273"/>
      <c r="CX106" s="273"/>
      <c r="CY106" s="273"/>
      <c r="CZ106" s="273"/>
      <c r="DA106" s="273"/>
      <c r="DB106" s="273"/>
      <c r="DC106" s="273"/>
      <c r="DD106" s="273"/>
      <c r="DE106" s="273"/>
      <c r="DF106" s="273"/>
      <c r="DG106" s="273"/>
      <c r="DH106" s="273"/>
      <c r="DI106" s="273"/>
      <c r="DJ106" s="273"/>
      <c r="DK106" s="273"/>
      <c r="DL106" s="273"/>
      <c r="DM106" s="273"/>
      <c r="DN106" s="273"/>
      <c r="DO106" s="273"/>
      <c r="DP106" s="273"/>
      <c r="DQ106" s="273"/>
      <c r="DR106" s="273"/>
      <c r="DS106" s="273"/>
      <c r="DT106" s="273"/>
      <c r="DU106" s="273"/>
      <c r="DV106" s="273"/>
      <c r="DW106" s="273"/>
      <c r="DX106" s="273"/>
      <c r="DY106" s="273"/>
      <c r="DZ106" s="273"/>
      <c r="EA106" s="273"/>
      <c r="EB106" s="273"/>
      <c r="EC106" s="273"/>
      <c r="ED106" s="273"/>
      <c r="EE106" s="273"/>
      <c r="EF106" s="273"/>
      <c r="EG106" s="273"/>
      <c r="EH106" s="273"/>
      <c r="EI106" s="273"/>
      <c r="EJ106" s="273"/>
      <c r="EK106" s="273"/>
      <c r="EL106" s="273"/>
    </row>
    <row r="107" spans="1:142" ht="7.9" customHeight="1">
      <c r="A107" s="130"/>
      <c r="B107" s="131"/>
      <c r="C107" s="132"/>
      <c r="D107" s="273"/>
      <c r="E107" s="273"/>
      <c r="F107" s="273"/>
      <c r="G107" s="273"/>
      <c r="H107" s="273"/>
      <c r="I107" s="273"/>
      <c r="J107" s="273"/>
      <c r="K107" s="273"/>
      <c r="L107" s="273"/>
      <c r="M107" s="273"/>
      <c r="N107" s="273"/>
      <c r="O107" s="273"/>
      <c r="P107" s="273"/>
      <c r="Q107" s="273"/>
      <c r="R107" s="273"/>
      <c r="S107" s="273"/>
      <c r="T107" s="273"/>
      <c r="U107" s="273"/>
      <c r="V107" s="273"/>
      <c r="W107" s="273"/>
      <c r="X107" s="273"/>
      <c r="Y107" s="273"/>
      <c r="Z107" s="273"/>
      <c r="AA107" s="273"/>
      <c r="AB107" s="273"/>
      <c r="AC107" s="273"/>
      <c r="AD107" s="273"/>
      <c r="AE107" s="273"/>
      <c r="AF107" s="273"/>
      <c r="AG107" s="273"/>
      <c r="AH107" s="273"/>
      <c r="AI107" s="273"/>
      <c r="AJ107" s="273"/>
      <c r="AK107" s="273"/>
      <c r="AL107" s="273"/>
      <c r="AM107" s="273"/>
      <c r="AN107" s="273"/>
      <c r="AO107" s="273"/>
      <c r="AP107" s="273"/>
      <c r="AQ107" s="273"/>
      <c r="AR107" s="273"/>
      <c r="AS107" s="273"/>
      <c r="AT107" s="273"/>
      <c r="AU107" s="273"/>
      <c r="AV107" s="273"/>
      <c r="AW107" s="273"/>
      <c r="AX107" s="273"/>
      <c r="AY107" s="273"/>
      <c r="AZ107" s="273"/>
      <c r="BA107" s="273"/>
      <c r="BB107" s="273"/>
      <c r="BC107" s="273"/>
      <c r="BD107" s="273"/>
      <c r="BE107" s="273"/>
      <c r="BF107" s="273"/>
      <c r="BG107" s="273"/>
      <c r="BH107" s="273"/>
      <c r="BI107" s="273"/>
      <c r="BJ107" s="273"/>
      <c r="BK107" s="273"/>
      <c r="BL107" s="273"/>
      <c r="BM107" s="273"/>
      <c r="BN107" s="273"/>
      <c r="BO107" s="273"/>
      <c r="BP107" s="273"/>
      <c r="BQ107" s="273"/>
      <c r="BR107" s="273"/>
      <c r="BS107" s="273"/>
      <c r="BT107" s="273"/>
      <c r="BU107" s="273"/>
      <c r="BV107" s="273"/>
      <c r="BW107" s="273"/>
      <c r="BX107" s="273"/>
      <c r="BY107" s="273"/>
      <c r="BZ107" s="273"/>
      <c r="CA107" s="273"/>
      <c r="CB107" s="273"/>
      <c r="CC107" s="273"/>
      <c r="CD107" s="273"/>
      <c r="CE107" s="273"/>
      <c r="CF107" s="273"/>
      <c r="CG107" s="273"/>
      <c r="CH107" s="273"/>
      <c r="CI107" s="273"/>
      <c r="CJ107" s="273"/>
      <c r="CK107" s="273"/>
      <c r="CL107" s="273"/>
      <c r="CM107" s="273"/>
      <c r="CN107" s="273"/>
      <c r="CO107" s="273"/>
      <c r="CP107" s="273"/>
      <c r="CQ107" s="273"/>
      <c r="CR107" s="273"/>
      <c r="CS107" s="273"/>
      <c r="CT107" s="273"/>
      <c r="CU107" s="273"/>
      <c r="CV107" s="273"/>
      <c r="CW107" s="273"/>
      <c r="CX107" s="273"/>
      <c r="CY107" s="273"/>
      <c r="CZ107" s="273"/>
      <c r="DA107" s="273"/>
      <c r="DB107" s="273"/>
      <c r="DC107" s="273"/>
      <c r="DD107" s="273"/>
      <c r="DE107" s="273"/>
      <c r="DF107" s="273"/>
      <c r="DG107" s="273"/>
      <c r="DH107" s="273"/>
      <c r="DI107" s="273"/>
      <c r="DJ107" s="273"/>
      <c r="DK107" s="273"/>
      <c r="DL107" s="273"/>
      <c r="DM107" s="273"/>
      <c r="DN107" s="273"/>
      <c r="DO107" s="273"/>
      <c r="DP107" s="273"/>
      <c r="DQ107" s="273"/>
      <c r="DR107" s="273"/>
      <c r="DS107" s="273"/>
      <c r="DT107" s="273"/>
      <c r="DU107" s="273"/>
      <c r="DV107" s="273"/>
      <c r="DW107" s="273"/>
      <c r="DX107" s="273"/>
      <c r="DY107" s="273"/>
      <c r="DZ107" s="273"/>
      <c r="EA107" s="273"/>
      <c r="EB107" s="273"/>
      <c r="EC107" s="273"/>
      <c r="ED107" s="273"/>
      <c r="EE107" s="273"/>
      <c r="EF107" s="273"/>
      <c r="EG107" s="273"/>
      <c r="EH107" s="273"/>
      <c r="EI107" s="273"/>
      <c r="EJ107" s="273"/>
      <c r="EK107" s="273"/>
      <c r="EL107" s="273"/>
    </row>
    <row r="108" spans="1:142" ht="7.9" customHeight="1">
      <c r="A108" s="130"/>
      <c r="B108" s="131"/>
      <c r="C108" s="132"/>
      <c r="D108" s="273"/>
      <c r="E108" s="273"/>
      <c r="F108" s="273"/>
      <c r="G108" s="273"/>
      <c r="H108" s="273"/>
      <c r="I108" s="273"/>
      <c r="J108" s="273"/>
      <c r="K108" s="273"/>
      <c r="L108" s="273"/>
      <c r="M108" s="273"/>
      <c r="N108" s="273"/>
      <c r="O108" s="273"/>
      <c r="P108" s="273"/>
      <c r="Q108" s="273"/>
      <c r="R108" s="273"/>
      <c r="S108" s="273"/>
      <c r="T108" s="273"/>
      <c r="U108" s="273"/>
      <c r="V108" s="273"/>
      <c r="W108" s="273"/>
      <c r="X108" s="273"/>
      <c r="Y108" s="273"/>
      <c r="Z108" s="273"/>
      <c r="AA108" s="273"/>
      <c r="AB108" s="273"/>
      <c r="AC108" s="273"/>
      <c r="AD108" s="273"/>
      <c r="AE108" s="273"/>
      <c r="AF108" s="273"/>
      <c r="AG108" s="273"/>
      <c r="AH108" s="273"/>
      <c r="AI108" s="273"/>
      <c r="AJ108" s="273"/>
      <c r="AK108" s="273"/>
      <c r="AL108" s="273"/>
      <c r="AM108" s="273"/>
      <c r="AN108" s="273"/>
      <c r="AO108" s="273"/>
      <c r="AP108" s="273"/>
      <c r="AQ108" s="273"/>
      <c r="AR108" s="273"/>
      <c r="AS108" s="273"/>
      <c r="AT108" s="273"/>
      <c r="AU108" s="273"/>
      <c r="AV108" s="273"/>
      <c r="AW108" s="273"/>
      <c r="AX108" s="273"/>
      <c r="AY108" s="273"/>
      <c r="AZ108" s="273"/>
      <c r="BA108" s="273"/>
      <c r="BB108" s="273"/>
      <c r="BC108" s="273"/>
      <c r="BD108" s="273"/>
      <c r="BE108" s="273"/>
      <c r="BF108" s="273"/>
      <c r="BG108" s="273"/>
      <c r="BH108" s="273"/>
      <c r="BI108" s="273"/>
      <c r="BJ108" s="273"/>
      <c r="BK108" s="273"/>
      <c r="BL108" s="273"/>
      <c r="BM108" s="273"/>
      <c r="BN108" s="273"/>
      <c r="BO108" s="273"/>
      <c r="BP108" s="273"/>
      <c r="BQ108" s="273"/>
      <c r="BR108" s="273"/>
      <c r="BS108" s="273"/>
      <c r="BT108" s="273"/>
      <c r="BU108" s="273"/>
      <c r="BV108" s="273"/>
      <c r="BW108" s="273"/>
      <c r="BX108" s="273"/>
      <c r="BY108" s="273"/>
      <c r="BZ108" s="273"/>
      <c r="CA108" s="273"/>
      <c r="CB108" s="273"/>
      <c r="CC108" s="273"/>
      <c r="CD108" s="273"/>
      <c r="CE108" s="273"/>
      <c r="CF108" s="273"/>
      <c r="CG108" s="273"/>
      <c r="CH108" s="273"/>
      <c r="CI108" s="273"/>
      <c r="CJ108" s="273"/>
      <c r="CK108" s="273"/>
      <c r="CL108" s="273"/>
      <c r="CM108" s="273"/>
      <c r="CN108" s="273"/>
      <c r="CO108" s="273"/>
      <c r="CP108" s="273"/>
      <c r="CQ108" s="273"/>
      <c r="CR108" s="273"/>
      <c r="CS108" s="273"/>
      <c r="CT108" s="273"/>
      <c r="CU108" s="273"/>
      <c r="CV108" s="273"/>
      <c r="CW108" s="273"/>
      <c r="CX108" s="273"/>
      <c r="CY108" s="273"/>
      <c r="CZ108" s="273"/>
      <c r="DA108" s="273"/>
      <c r="DB108" s="273"/>
      <c r="DC108" s="273"/>
      <c r="DD108" s="273"/>
      <c r="DE108" s="273"/>
      <c r="DF108" s="273"/>
      <c r="DG108" s="273"/>
      <c r="DH108" s="273"/>
      <c r="DI108" s="273"/>
      <c r="DJ108" s="273"/>
      <c r="DK108" s="273"/>
      <c r="DL108" s="273"/>
      <c r="DM108" s="273"/>
      <c r="DN108" s="273"/>
      <c r="DO108" s="273"/>
      <c r="DP108" s="273"/>
      <c r="DQ108" s="273"/>
      <c r="DR108" s="273"/>
      <c r="DS108" s="273"/>
      <c r="DT108" s="273"/>
      <c r="DU108" s="273"/>
      <c r="DV108" s="273"/>
      <c r="DW108" s="273"/>
      <c r="DX108" s="273"/>
      <c r="DY108" s="273"/>
      <c r="DZ108" s="273"/>
      <c r="EA108" s="273"/>
      <c r="EB108" s="273"/>
      <c r="EC108" s="273"/>
      <c r="ED108" s="273"/>
      <c r="EE108" s="273"/>
      <c r="EF108" s="273"/>
      <c r="EG108" s="273"/>
      <c r="EH108" s="273"/>
      <c r="EI108" s="273"/>
      <c r="EJ108" s="273"/>
      <c r="EK108" s="273"/>
      <c r="EL108" s="273"/>
    </row>
    <row r="109" spans="1:142" ht="7.9" customHeight="1">
      <c r="A109" s="130"/>
      <c r="B109" s="131"/>
      <c r="C109" s="132"/>
      <c r="D109" s="273"/>
      <c r="E109" s="273"/>
      <c r="F109" s="273"/>
      <c r="G109" s="273"/>
      <c r="H109" s="273"/>
      <c r="I109" s="273"/>
      <c r="J109" s="273"/>
      <c r="K109" s="273"/>
      <c r="L109" s="273"/>
      <c r="M109" s="273"/>
      <c r="N109" s="273"/>
      <c r="O109" s="273"/>
      <c r="P109" s="273"/>
      <c r="Q109" s="273"/>
      <c r="R109" s="273"/>
      <c r="S109" s="273"/>
      <c r="T109" s="273"/>
      <c r="U109" s="273"/>
      <c r="V109" s="273"/>
      <c r="W109" s="273"/>
      <c r="X109" s="273"/>
      <c r="Y109" s="273"/>
      <c r="Z109" s="273"/>
      <c r="AA109" s="273"/>
      <c r="AB109" s="273"/>
      <c r="AC109" s="273"/>
      <c r="AD109" s="273"/>
      <c r="AE109" s="273"/>
      <c r="AF109" s="273"/>
      <c r="AG109" s="273"/>
      <c r="AH109" s="273"/>
      <c r="AI109" s="273"/>
      <c r="AJ109" s="273"/>
      <c r="AK109" s="273"/>
      <c r="AL109" s="273"/>
      <c r="AM109" s="273"/>
      <c r="AN109" s="273"/>
      <c r="AO109" s="273"/>
      <c r="AP109" s="273"/>
      <c r="AQ109" s="273"/>
      <c r="AR109" s="273"/>
      <c r="AS109" s="273"/>
      <c r="AT109" s="273"/>
      <c r="AU109" s="273"/>
      <c r="AV109" s="273"/>
      <c r="AW109" s="273"/>
      <c r="AX109" s="273"/>
      <c r="AY109" s="273"/>
      <c r="AZ109" s="273"/>
      <c r="BA109" s="273"/>
      <c r="BB109" s="273"/>
      <c r="BC109" s="273"/>
      <c r="BD109" s="273"/>
      <c r="BE109" s="273"/>
      <c r="BF109" s="273"/>
      <c r="BG109" s="273"/>
      <c r="BH109" s="273"/>
      <c r="BI109" s="273"/>
      <c r="BJ109" s="273"/>
      <c r="BK109" s="273"/>
      <c r="BL109" s="273"/>
      <c r="BM109" s="273"/>
      <c r="BN109" s="273"/>
      <c r="BO109" s="273"/>
      <c r="BP109" s="273"/>
      <c r="BQ109" s="273"/>
      <c r="BR109" s="273"/>
      <c r="BS109" s="273"/>
      <c r="BT109" s="273"/>
      <c r="BU109" s="273"/>
      <c r="BV109" s="273"/>
      <c r="BW109" s="273"/>
      <c r="BX109" s="273"/>
      <c r="BY109" s="273"/>
      <c r="BZ109" s="273"/>
      <c r="CA109" s="273"/>
      <c r="CB109" s="273"/>
      <c r="CC109" s="273"/>
      <c r="CD109" s="273"/>
      <c r="CE109" s="273"/>
      <c r="CF109" s="273"/>
      <c r="CG109" s="273"/>
      <c r="CH109" s="273"/>
      <c r="CI109" s="273"/>
      <c r="CJ109" s="273"/>
      <c r="CK109" s="273"/>
      <c r="CL109" s="273"/>
      <c r="CM109" s="273"/>
      <c r="CN109" s="273"/>
      <c r="CO109" s="273"/>
      <c r="CP109" s="273"/>
      <c r="CQ109" s="273"/>
      <c r="CR109" s="273"/>
      <c r="CS109" s="273"/>
      <c r="CT109" s="273"/>
      <c r="CU109" s="273"/>
      <c r="CV109" s="273"/>
      <c r="CW109" s="273"/>
      <c r="CX109" s="273"/>
      <c r="CY109" s="273"/>
      <c r="CZ109" s="273"/>
      <c r="DA109" s="273"/>
      <c r="DB109" s="273"/>
      <c r="DC109" s="273"/>
      <c r="DD109" s="273"/>
      <c r="DE109" s="273"/>
      <c r="DF109" s="273"/>
      <c r="DG109" s="273"/>
      <c r="DH109" s="273"/>
      <c r="DI109" s="273"/>
      <c r="DJ109" s="273"/>
      <c r="DK109" s="273"/>
      <c r="DL109" s="273"/>
      <c r="DM109" s="273"/>
      <c r="DN109" s="273"/>
      <c r="DO109" s="273"/>
      <c r="DP109" s="273"/>
      <c r="DQ109" s="273"/>
      <c r="DR109" s="273"/>
      <c r="DS109" s="273"/>
      <c r="DT109" s="273"/>
      <c r="DU109" s="273"/>
      <c r="DV109" s="273"/>
      <c r="DW109" s="273"/>
      <c r="DX109" s="273"/>
      <c r="DY109" s="273"/>
      <c r="DZ109" s="273"/>
      <c r="EA109" s="273"/>
      <c r="EB109" s="273"/>
      <c r="EC109" s="273"/>
      <c r="ED109" s="273"/>
      <c r="EE109" s="273"/>
      <c r="EF109" s="273"/>
      <c r="EG109" s="273"/>
      <c r="EH109" s="273"/>
      <c r="EI109" s="273"/>
      <c r="EJ109" s="273"/>
      <c r="EK109" s="273"/>
      <c r="EL109" s="273"/>
    </row>
    <row r="110" spans="1:142" ht="7.9" customHeight="1">
      <c r="A110" s="130"/>
      <c r="B110" s="131"/>
      <c r="C110" s="132"/>
      <c r="D110" s="273"/>
      <c r="E110" s="273"/>
      <c r="F110" s="273"/>
      <c r="G110" s="273"/>
      <c r="H110" s="273"/>
      <c r="I110" s="273"/>
      <c r="J110" s="273"/>
      <c r="K110" s="273"/>
      <c r="L110" s="273"/>
      <c r="M110" s="273"/>
      <c r="N110" s="273"/>
      <c r="O110" s="273"/>
      <c r="P110" s="273"/>
      <c r="Q110" s="273"/>
      <c r="R110" s="273"/>
      <c r="S110" s="273"/>
      <c r="T110" s="273"/>
      <c r="U110" s="273"/>
      <c r="V110" s="273"/>
      <c r="W110" s="273"/>
      <c r="X110" s="273"/>
      <c r="Y110" s="273"/>
      <c r="Z110" s="273"/>
      <c r="AA110" s="273"/>
      <c r="AB110" s="273"/>
      <c r="AC110" s="273"/>
      <c r="AD110" s="273"/>
      <c r="AE110" s="273"/>
      <c r="AF110" s="273"/>
      <c r="AG110" s="273"/>
      <c r="AH110" s="273"/>
      <c r="AI110" s="273"/>
      <c r="AJ110" s="273"/>
      <c r="AK110" s="273"/>
      <c r="AL110" s="273"/>
      <c r="AM110" s="273"/>
      <c r="AN110" s="273"/>
      <c r="AO110" s="273"/>
      <c r="AP110" s="273"/>
      <c r="AQ110" s="273"/>
      <c r="AR110" s="273"/>
      <c r="AS110" s="273"/>
      <c r="AT110" s="273"/>
      <c r="AU110" s="273"/>
      <c r="AV110" s="273"/>
      <c r="AW110" s="273"/>
      <c r="AX110" s="273"/>
      <c r="AY110" s="273"/>
      <c r="AZ110" s="273"/>
      <c r="BA110" s="273"/>
      <c r="BB110" s="273"/>
      <c r="BC110" s="273"/>
      <c r="BD110" s="273"/>
      <c r="BE110" s="273"/>
      <c r="BF110" s="273"/>
      <c r="BG110" s="273"/>
      <c r="BH110" s="273"/>
      <c r="BI110" s="273"/>
      <c r="BJ110" s="273"/>
      <c r="BK110" s="273"/>
      <c r="BL110" s="273"/>
      <c r="BM110" s="273"/>
      <c r="BN110" s="273"/>
      <c r="BO110" s="273"/>
      <c r="BP110" s="273"/>
      <c r="BQ110" s="273"/>
      <c r="BR110" s="273"/>
      <c r="BS110" s="273"/>
      <c r="BT110" s="273"/>
      <c r="BU110" s="273"/>
      <c r="BV110" s="273"/>
      <c r="BW110" s="273"/>
      <c r="BX110" s="273"/>
      <c r="BY110" s="273"/>
      <c r="BZ110" s="273"/>
      <c r="CA110" s="273"/>
      <c r="CB110" s="273"/>
      <c r="CC110" s="273"/>
      <c r="CD110" s="273"/>
      <c r="CE110" s="273"/>
      <c r="CF110" s="273"/>
      <c r="CG110" s="273"/>
      <c r="CH110" s="273"/>
      <c r="CI110" s="273"/>
      <c r="CJ110" s="273"/>
      <c r="CK110" s="273"/>
      <c r="CL110" s="273"/>
      <c r="CM110" s="273"/>
      <c r="CN110" s="273"/>
      <c r="CO110" s="273"/>
      <c r="CP110" s="273"/>
      <c r="CQ110" s="273"/>
      <c r="CR110" s="273"/>
      <c r="CS110" s="273"/>
      <c r="CT110" s="273"/>
      <c r="CU110" s="273"/>
      <c r="CV110" s="273"/>
      <c r="CW110" s="273"/>
      <c r="CX110" s="273"/>
      <c r="CY110" s="273"/>
      <c r="CZ110" s="273"/>
      <c r="DA110" s="273"/>
      <c r="DB110" s="273"/>
      <c r="DC110" s="273"/>
      <c r="DD110" s="273"/>
      <c r="DE110" s="273"/>
      <c r="DF110" s="273"/>
      <c r="DG110" s="273"/>
      <c r="DH110" s="273"/>
      <c r="DI110" s="273"/>
      <c r="DJ110" s="273"/>
      <c r="DK110" s="273"/>
      <c r="DL110" s="273"/>
      <c r="DM110" s="273"/>
      <c r="DN110" s="273"/>
      <c r="DO110" s="273"/>
      <c r="DP110" s="273"/>
      <c r="DQ110" s="273"/>
      <c r="DR110" s="273"/>
      <c r="DS110" s="273"/>
      <c r="DT110" s="273"/>
      <c r="DU110" s="273"/>
      <c r="DV110" s="273"/>
      <c r="DW110" s="273"/>
      <c r="DX110" s="273"/>
      <c r="DY110" s="273"/>
      <c r="DZ110" s="273"/>
      <c r="EA110" s="273"/>
      <c r="EB110" s="273"/>
      <c r="EC110" s="273"/>
      <c r="ED110" s="273"/>
      <c r="EE110" s="273"/>
      <c r="EF110" s="273"/>
      <c r="EG110" s="273"/>
      <c r="EH110" s="273"/>
      <c r="EI110" s="273"/>
      <c r="EJ110" s="273"/>
      <c r="EK110" s="273"/>
      <c r="EL110" s="273"/>
    </row>
    <row r="111" spans="1:142" ht="7.9" customHeight="1">
      <c r="A111" s="130"/>
      <c r="B111" s="131"/>
      <c r="C111" s="132"/>
      <c r="D111" s="273"/>
      <c r="E111" s="273"/>
      <c r="F111" s="273"/>
      <c r="G111" s="273"/>
      <c r="H111" s="273"/>
      <c r="I111" s="273"/>
      <c r="J111" s="273"/>
      <c r="K111" s="273"/>
      <c r="L111" s="273"/>
      <c r="M111" s="273"/>
      <c r="N111" s="273"/>
      <c r="O111" s="273"/>
      <c r="P111" s="273"/>
      <c r="Q111" s="273"/>
      <c r="R111" s="273"/>
      <c r="S111" s="273"/>
      <c r="T111" s="273"/>
      <c r="U111" s="273"/>
      <c r="V111" s="273"/>
      <c r="W111" s="273"/>
      <c r="X111" s="273"/>
      <c r="Y111" s="273"/>
      <c r="Z111" s="273"/>
      <c r="AA111" s="273"/>
      <c r="AB111" s="273"/>
      <c r="AC111" s="273"/>
      <c r="AD111" s="273"/>
      <c r="AE111" s="273"/>
      <c r="AF111" s="273"/>
      <c r="AG111" s="273"/>
      <c r="AH111" s="273"/>
      <c r="AI111" s="273"/>
      <c r="AJ111" s="273"/>
      <c r="AK111" s="273"/>
      <c r="AL111" s="273"/>
      <c r="AM111" s="273"/>
      <c r="AN111" s="273"/>
      <c r="AO111" s="273"/>
      <c r="AP111" s="273"/>
      <c r="AQ111" s="273"/>
      <c r="AR111" s="273"/>
      <c r="AS111" s="273"/>
      <c r="AT111" s="273"/>
      <c r="AU111" s="273"/>
      <c r="AV111" s="273"/>
      <c r="AW111" s="273"/>
      <c r="AX111" s="273"/>
      <c r="AY111" s="273"/>
      <c r="AZ111" s="273"/>
      <c r="BA111" s="273"/>
      <c r="BB111" s="273"/>
      <c r="BC111" s="273"/>
      <c r="BD111" s="273"/>
      <c r="BE111" s="273"/>
      <c r="BF111" s="273"/>
      <c r="BG111" s="273"/>
      <c r="BH111" s="273"/>
      <c r="BI111" s="273"/>
      <c r="BJ111" s="273"/>
      <c r="BK111" s="273"/>
      <c r="BL111" s="273"/>
      <c r="BM111" s="273"/>
      <c r="BN111" s="273"/>
      <c r="BO111" s="273"/>
      <c r="BP111" s="273"/>
      <c r="BQ111" s="273"/>
      <c r="BR111" s="273"/>
      <c r="BS111" s="273"/>
      <c r="BT111" s="273"/>
      <c r="BU111" s="273"/>
      <c r="BV111" s="273"/>
      <c r="BW111" s="273"/>
      <c r="BX111" s="273"/>
      <c r="BY111" s="273"/>
      <c r="BZ111" s="273"/>
      <c r="CA111" s="273"/>
      <c r="CB111" s="273"/>
      <c r="CC111" s="273"/>
      <c r="CD111" s="273"/>
      <c r="CE111" s="273"/>
      <c r="CF111" s="273"/>
      <c r="CG111" s="273"/>
      <c r="CH111" s="273"/>
      <c r="CI111" s="273"/>
      <c r="CJ111" s="273"/>
      <c r="CK111" s="273"/>
      <c r="CL111" s="273"/>
      <c r="CM111" s="273"/>
      <c r="CN111" s="273"/>
      <c r="CO111" s="273"/>
      <c r="CP111" s="273"/>
      <c r="CQ111" s="273"/>
      <c r="CR111" s="273"/>
      <c r="CS111" s="273"/>
      <c r="CT111" s="273"/>
      <c r="CU111" s="273"/>
      <c r="CV111" s="273"/>
      <c r="CW111" s="273"/>
      <c r="CX111" s="273"/>
      <c r="CY111" s="273"/>
      <c r="CZ111" s="273"/>
      <c r="DA111" s="273"/>
      <c r="DB111" s="273"/>
      <c r="DC111" s="273"/>
      <c r="DD111" s="273"/>
      <c r="DE111" s="273"/>
      <c r="DF111" s="273"/>
      <c r="DG111" s="273"/>
      <c r="DH111" s="273"/>
      <c r="DI111" s="273"/>
      <c r="DJ111" s="273"/>
      <c r="DK111" s="273"/>
      <c r="DL111" s="273"/>
      <c r="DM111" s="273"/>
      <c r="DN111" s="273"/>
      <c r="DO111" s="273"/>
      <c r="DP111" s="273"/>
      <c r="DQ111" s="273"/>
      <c r="DR111" s="273"/>
      <c r="DS111" s="273"/>
      <c r="DT111" s="273"/>
      <c r="DU111" s="273"/>
      <c r="DV111" s="273"/>
      <c r="DW111" s="273"/>
      <c r="DX111" s="273"/>
      <c r="DY111" s="273"/>
      <c r="DZ111" s="273"/>
      <c r="EA111" s="273"/>
      <c r="EB111" s="273"/>
      <c r="EC111" s="273"/>
      <c r="ED111" s="273"/>
      <c r="EE111" s="273"/>
      <c r="EF111" s="273"/>
      <c r="EG111" s="273"/>
      <c r="EH111" s="273"/>
      <c r="EI111" s="273"/>
      <c r="EJ111" s="273"/>
      <c r="EK111" s="273"/>
      <c r="EL111" s="273"/>
    </row>
    <row r="112" spans="1:142" ht="7.9" customHeight="1">
      <c r="A112" s="130"/>
      <c r="B112" s="131"/>
      <c r="C112" s="132"/>
      <c r="D112" s="273"/>
      <c r="E112" s="273"/>
      <c r="F112" s="273"/>
      <c r="G112" s="273"/>
      <c r="H112" s="273"/>
      <c r="I112" s="273"/>
      <c r="J112" s="273"/>
      <c r="K112" s="273"/>
      <c r="L112" s="273"/>
      <c r="M112" s="273"/>
      <c r="N112" s="273"/>
      <c r="O112" s="273"/>
      <c r="P112" s="273"/>
      <c r="Q112" s="273"/>
      <c r="R112" s="273"/>
      <c r="S112" s="273"/>
      <c r="T112" s="273"/>
      <c r="U112" s="273"/>
      <c r="V112" s="273"/>
      <c r="W112" s="273"/>
      <c r="X112" s="273"/>
      <c r="Y112" s="273"/>
      <c r="Z112" s="273"/>
      <c r="AA112" s="273"/>
      <c r="AB112" s="273"/>
      <c r="AC112" s="273"/>
      <c r="AD112" s="273"/>
      <c r="AE112" s="273"/>
      <c r="AF112" s="273"/>
      <c r="AG112" s="273"/>
      <c r="AH112" s="273"/>
      <c r="AI112" s="273"/>
      <c r="AJ112" s="273"/>
      <c r="AK112" s="273"/>
      <c r="AL112" s="273"/>
      <c r="AM112" s="273"/>
      <c r="AN112" s="273"/>
      <c r="AO112" s="273"/>
      <c r="AP112" s="273"/>
      <c r="AQ112" s="273"/>
      <c r="AR112" s="273"/>
      <c r="AS112" s="273"/>
      <c r="AT112" s="273"/>
      <c r="AU112" s="273"/>
      <c r="AV112" s="273"/>
      <c r="AW112" s="273"/>
      <c r="AX112" s="273"/>
      <c r="AY112" s="273"/>
      <c r="AZ112" s="273"/>
      <c r="BA112" s="273"/>
      <c r="BB112" s="273"/>
      <c r="BC112" s="273"/>
      <c r="BD112" s="273"/>
      <c r="BE112" s="273"/>
      <c r="BF112" s="273"/>
      <c r="BG112" s="273"/>
      <c r="BH112" s="273"/>
      <c r="BI112" s="273"/>
      <c r="BJ112" s="273"/>
      <c r="BK112" s="273"/>
      <c r="BL112" s="273"/>
      <c r="BM112" s="273"/>
      <c r="BN112" s="273"/>
      <c r="BO112" s="273"/>
      <c r="BP112" s="273"/>
      <c r="BQ112" s="273"/>
      <c r="BR112" s="273"/>
      <c r="BS112" s="273"/>
      <c r="BT112" s="273"/>
      <c r="BU112" s="273"/>
      <c r="BV112" s="273"/>
      <c r="BW112" s="273"/>
      <c r="BX112" s="273"/>
      <c r="BY112" s="273"/>
      <c r="BZ112" s="273"/>
      <c r="CA112" s="273"/>
      <c r="CB112" s="273"/>
      <c r="CC112" s="273"/>
      <c r="CD112" s="273"/>
      <c r="CE112" s="273"/>
      <c r="CF112" s="273"/>
      <c r="CG112" s="273"/>
      <c r="CH112" s="273"/>
      <c r="CI112" s="273"/>
      <c r="CJ112" s="273"/>
      <c r="CK112" s="273"/>
      <c r="CL112" s="273"/>
      <c r="CM112" s="273"/>
      <c r="CN112" s="273"/>
      <c r="CO112" s="273"/>
      <c r="CP112" s="273"/>
      <c r="CQ112" s="273"/>
      <c r="CR112" s="273"/>
      <c r="CS112" s="273"/>
      <c r="CT112" s="273"/>
      <c r="CU112" s="273"/>
      <c r="CV112" s="273"/>
      <c r="CW112" s="273"/>
      <c r="CX112" s="273"/>
      <c r="CY112" s="273"/>
      <c r="CZ112" s="273"/>
      <c r="DA112" s="273"/>
      <c r="DB112" s="273"/>
      <c r="DC112" s="273"/>
      <c r="DD112" s="273"/>
      <c r="DE112" s="273"/>
      <c r="DF112" s="273"/>
      <c r="DG112" s="273"/>
      <c r="DH112" s="273"/>
      <c r="DI112" s="273"/>
      <c r="DJ112" s="273"/>
      <c r="DK112" s="273"/>
      <c r="DL112" s="273"/>
      <c r="DM112" s="273"/>
      <c r="DN112" s="273"/>
      <c r="DO112" s="273"/>
      <c r="DP112" s="273"/>
      <c r="DQ112" s="273"/>
      <c r="DR112" s="273"/>
      <c r="DS112" s="273"/>
      <c r="DT112" s="273"/>
      <c r="DU112" s="273"/>
      <c r="DV112" s="273"/>
      <c r="DW112" s="273"/>
      <c r="DX112" s="273"/>
      <c r="DY112" s="273"/>
      <c r="DZ112" s="273"/>
      <c r="EA112" s="273"/>
      <c r="EB112" s="273"/>
      <c r="EC112" s="273"/>
      <c r="ED112" s="273"/>
      <c r="EE112" s="273"/>
      <c r="EF112" s="273"/>
      <c r="EG112" s="273"/>
      <c r="EH112" s="273"/>
      <c r="EI112" s="273"/>
      <c r="EJ112" s="273"/>
      <c r="EK112" s="273"/>
      <c r="EL112" s="273"/>
    </row>
    <row r="113" spans="1:142" ht="7.9" customHeight="1">
      <c r="A113" s="130"/>
      <c r="B113" s="131"/>
      <c r="C113" s="132"/>
      <c r="D113" s="273"/>
      <c r="E113" s="273"/>
      <c r="F113" s="273"/>
      <c r="G113" s="273"/>
      <c r="H113" s="273"/>
      <c r="I113" s="273"/>
      <c r="J113" s="273"/>
      <c r="K113" s="273"/>
      <c r="L113" s="273"/>
      <c r="M113" s="273"/>
      <c r="N113" s="273"/>
      <c r="O113" s="273"/>
      <c r="P113" s="273"/>
      <c r="Q113" s="273"/>
      <c r="R113" s="273"/>
      <c r="S113" s="273"/>
      <c r="T113" s="273"/>
      <c r="U113" s="273"/>
      <c r="V113" s="273"/>
      <c r="W113" s="273"/>
      <c r="X113" s="273"/>
      <c r="Y113" s="273"/>
      <c r="Z113" s="273"/>
      <c r="AA113" s="273"/>
      <c r="AB113" s="273"/>
      <c r="AC113" s="273"/>
      <c r="AD113" s="273"/>
      <c r="AE113" s="273"/>
      <c r="AF113" s="273"/>
      <c r="AG113" s="273"/>
      <c r="AH113" s="273"/>
      <c r="AI113" s="273"/>
      <c r="AJ113" s="273"/>
      <c r="AK113" s="273"/>
      <c r="AL113" s="273"/>
      <c r="AM113" s="273"/>
      <c r="AN113" s="273"/>
      <c r="AO113" s="273"/>
      <c r="AP113" s="273"/>
      <c r="AQ113" s="273"/>
      <c r="AR113" s="273"/>
      <c r="AS113" s="273"/>
      <c r="AT113" s="273"/>
      <c r="AU113" s="273"/>
      <c r="AV113" s="273"/>
      <c r="AW113" s="273"/>
      <c r="AX113" s="273"/>
      <c r="AY113" s="273"/>
      <c r="AZ113" s="273"/>
      <c r="BA113" s="273"/>
      <c r="BB113" s="273"/>
      <c r="BC113" s="273"/>
      <c r="BD113" s="273"/>
      <c r="BE113" s="273"/>
      <c r="BF113" s="273"/>
      <c r="BG113" s="273"/>
      <c r="BH113" s="273"/>
      <c r="BI113" s="273"/>
      <c r="BJ113" s="273"/>
      <c r="BK113" s="273"/>
      <c r="BL113" s="273"/>
      <c r="BM113" s="273"/>
      <c r="BN113" s="273"/>
      <c r="BO113" s="273"/>
      <c r="BP113" s="273"/>
      <c r="BQ113" s="273"/>
      <c r="BR113" s="273"/>
      <c r="BS113" s="273"/>
      <c r="BT113" s="273"/>
      <c r="BU113" s="273"/>
      <c r="BV113" s="273"/>
      <c r="BW113" s="273"/>
      <c r="BX113" s="273"/>
      <c r="BY113" s="273"/>
      <c r="BZ113" s="273"/>
      <c r="CA113" s="273"/>
      <c r="CB113" s="273"/>
      <c r="CC113" s="273"/>
      <c r="CD113" s="273"/>
      <c r="CE113" s="273"/>
      <c r="CF113" s="273"/>
      <c r="CG113" s="273"/>
      <c r="CH113" s="273"/>
      <c r="CI113" s="273"/>
      <c r="CJ113" s="273"/>
      <c r="CK113" s="273"/>
      <c r="CL113" s="273"/>
      <c r="CM113" s="273"/>
      <c r="CN113" s="273"/>
      <c r="CO113" s="273"/>
      <c r="CP113" s="273"/>
      <c r="CQ113" s="273"/>
      <c r="CR113" s="273"/>
      <c r="CS113" s="273"/>
      <c r="CT113" s="273"/>
      <c r="CU113" s="273"/>
      <c r="CV113" s="273"/>
      <c r="CW113" s="273"/>
      <c r="CX113" s="273"/>
      <c r="CY113" s="273"/>
      <c r="CZ113" s="273"/>
      <c r="DA113" s="273"/>
      <c r="DB113" s="273"/>
      <c r="DC113" s="273"/>
      <c r="DD113" s="273"/>
      <c r="DE113" s="273"/>
      <c r="DF113" s="273"/>
      <c r="DG113" s="273"/>
      <c r="DH113" s="273"/>
      <c r="DI113" s="273"/>
      <c r="DJ113" s="273"/>
      <c r="DK113" s="273"/>
      <c r="DL113" s="273"/>
      <c r="DM113" s="273"/>
      <c r="DN113" s="273"/>
      <c r="DO113" s="273"/>
      <c r="DP113" s="273"/>
      <c r="DQ113" s="273"/>
      <c r="DR113" s="273"/>
      <c r="DS113" s="273"/>
      <c r="DT113" s="273"/>
      <c r="DU113" s="273"/>
      <c r="DV113" s="273"/>
      <c r="DW113" s="273"/>
      <c r="DX113" s="273"/>
      <c r="DY113" s="273"/>
      <c r="DZ113" s="273"/>
      <c r="EA113" s="273"/>
      <c r="EB113" s="273"/>
      <c r="EC113" s="273"/>
      <c r="ED113" s="273"/>
      <c r="EE113" s="273"/>
      <c r="EF113" s="273"/>
      <c r="EG113" s="273"/>
      <c r="EH113" s="273"/>
      <c r="EI113" s="273"/>
      <c r="EJ113" s="273"/>
      <c r="EK113" s="273"/>
      <c r="EL113" s="273"/>
    </row>
    <row r="114" spans="1:142" ht="7.9" customHeight="1">
      <c r="A114" s="130"/>
      <c r="B114" s="131"/>
      <c r="C114" s="132"/>
      <c r="D114" s="273"/>
      <c r="E114" s="273"/>
      <c r="F114" s="273"/>
      <c r="G114" s="273"/>
      <c r="H114" s="273"/>
      <c r="I114" s="273"/>
      <c r="J114" s="273"/>
      <c r="K114" s="273"/>
      <c r="L114" s="273"/>
      <c r="M114" s="273"/>
      <c r="N114" s="273"/>
      <c r="O114" s="273"/>
      <c r="P114" s="273"/>
      <c r="Q114" s="273"/>
      <c r="R114" s="273"/>
      <c r="S114" s="273"/>
      <c r="T114" s="273"/>
      <c r="U114" s="273"/>
      <c r="V114" s="273"/>
      <c r="W114" s="273"/>
      <c r="X114" s="273"/>
      <c r="Y114" s="273"/>
      <c r="Z114" s="273"/>
      <c r="AA114" s="273"/>
      <c r="AB114" s="273"/>
      <c r="AC114" s="273"/>
      <c r="AD114" s="273"/>
      <c r="AE114" s="273"/>
      <c r="AF114" s="273"/>
      <c r="AG114" s="273"/>
      <c r="AH114" s="273"/>
      <c r="AI114" s="273"/>
      <c r="AJ114" s="273"/>
      <c r="AK114" s="273"/>
      <c r="AL114" s="273"/>
      <c r="AM114" s="273"/>
      <c r="AN114" s="273"/>
      <c r="AO114" s="273"/>
      <c r="AP114" s="273"/>
      <c r="AQ114" s="273"/>
      <c r="AR114" s="273"/>
      <c r="AS114" s="273"/>
      <c r="AT114" s="273"/>
      <c r="AU114" s="273"/>
      <c r="AV114" s="273"/>
      <c r="AW114" s="273"/>
      <c r="AX114" s="273"/>
      <c r="AY114" s="273"/>
      <c r="AZ114" s="273"/>
      <c r="BA114" s="273"/>
      <c r="BB114" s="273"/>
      <c r="BC114" s="273"/>
      <c r="BD114" s="273"/>
      <c r="BE114" s="273"/>
      <c r="BF114" s="273"/>
      <c r="BG114" s="273"/>
      <c r="BH114" s="273"/>
      <c r="BI114" s="273"/>
      <c r="BJ114" s="273"/>
      <c r="BK114" s="273"/>
      <c r="BL114" s="273"/>
      <c r="BM114" s="273"/>
      <c r="BN114" s="273"/>
      <c r="BO114" s="273"/>
      <c r="BP114" s="273"/>
      <c r="BQ114" s="273"/>
      <c r="BR114" s="273"/>
      <c r="BS114" s="273"/>
      <c r="BT114" s="273"/>
      <c r="BU114" s="273"/>
      <c r="BV114" s="273"/>
      <c r="BW114" s="273"/>
      <c r="BX114" s="273"/>
      <c r="BY114" s="273"/>
      <c r="BZ114" s="273"/>
      <c r="CA114" s="273"/>
      <c r="CB114" s="273"/>
      <c r="CC114" s="273"/>
      <c r="CD114" s="273"/>
      <c r="CE114" s="273"/>
      <c r="CF114" s="273"/>
      <c r="CG114" s="273"/>
      <c r="CH114" s="273"/>
      <c r="CI114" s="273"/>
      <c r="CJ114" s="273"/>
      <c r="CK114" s="273"/>
      <c r="CL114" s="273"/>
      <c r="CM114" s="273"/>
      <c r="CN114" s="273"/>
      <c r="CO114" s="273"/>
      <c r="CP114" s="273"/>
      <c r="CQ114" s="273"/>
      <c r="CR114" s="273"/>
      <c r="CS114" s="273"/>
      <c r="CT114" s="273"/>
      <c r="CU114" s="273"/>
      <c r="CV114" s="273"/>
      <c r="CW114" s="273"/>
      <c r="CX114" s="273"/>
      <c r="CY114" s="273"/>
      <c r="CZ114" s="273"/>
      <c r="DA114" s="273"/>
      <c r="DB114" s="273"/>
      <c r="DC114" s="273"/>
      <c r="DD114" s="273"/>
      <c r="DE114" s="273"/>
      <c r="DF114" s="273"/>
      <c r="DG114" s="273"/>
      <c r="DH114" s="273"/>
      <c r="DI114" s="273"/>
      <c r="DJ114" s="273"/>
      <c r="DK114" s="273"/>
      <c r="DL114" s="273"/>
      <c r="DM114" s="273"/>
      <c r="DN114" s="273"/>
      <c r="DO114" s="273"/>
      <c r="DP114" s="273"/>
      <c r="DQ114" s="273"/>
      <c r="DR114" s="273"/>
      <c r="DS114" s="273"/>
      <c r="DT114" s="273"/>
      <c r="DU114" s="273"/>
      <c r="DV114" s="273"/>
      <c r="DW114" s="273"/>
      <c r="DX114" s="273"/>
      <c r="DY114" s="273"/>
      <c r="DZ114" s="273"/>
      <c r="EA114" s="273"/>
      <c r="EB114" s="273"/>
      <c r="EC114" s="273"/>
      <c r="ED114" s="273"/>
      <c r="EE114" s="273"/>
      <c r="EF114" s="273"/>
      <c r="EG114" s="273"/>
      <c r="EH114" s="273"/>
      <c r="EI114" s="273"/>
      <c r="EJ114" s="273"/>
      <c r="EK114" s="273"/>
      <c r="EL114" s="273"/>
    </row>
    <row r="115" spans="1:142" ht="7.9" customHeight="1">
      <c r="A115" s="130"/>
      <c r="B115" s="131"/>
      <c r="C115" s="132"/>
      <c r="D115" s="273"/>
      <c r="E115" s="273"/>
      <c r="F115" s="273"/>
      <c r="G115" s="273"/>
      <c r="H115" s="273"/>
      <c r="I115" s="273"/>
      <c r="J115" s="273"/>
      <c r="K115" s="273"/>
      <c r="L115" s="273"/>
      <c r="M115" s="273"/>
      <c r="N115" s="273"/>
      <c r="O115" s="273"/>
      <c r="P115" s="273"/>
      <c r="Q115" s="273"/>
      <c r="R115" s="273"/>
      <c r="S115" s="273"/>
      <c r="T115" s="273"/>
      <c r="U115" s="273"/>
      <c r="V115" s="273"/>
      <c r="W115" s="273"/>
      <c r="X115" s="273"/>
      <c r="Y115" s="273"/>
      <c r="Z115" s="273"/>
      <c r="AA115" s="273"/>
      <c r="AB115" s="273"/>
      <c r="AC115" s="273"/>
      <c r="AD115" s="273"/>
      <c r="AE115" s="273"/>
      <c r="AF115" s="273"/>
      <c r="AG115" s="273"/>
      <c r="AH115" s="273"/>
      <c r="AI115" s="273"/>
      <c r="AJ115" s="273"/>
      <c r="AK115" s="273"/>
      <c r="AL115" s="273"/>
      <c r="AM115" s="273"/>
      <c r="AN115" s="273"/>
      <c r="AO115" s="273"/>
      <c r="AP115" s="273"/>
      <c r="AQ115" s="273"/>
      <c r="AR115" s="273"/>
      <c r="AS115" s="273"/>
      <c r="AT115" s="273"/>
      <c r="AU115" s="273"/>
      <c r="AV115" s="273"/>
      <c r="AW115" s="273"/>
      <c r="AX115" s="273"/>
      <c r="AY115" s="273"/>
      <c r="AZ115" s="273"/>
      <c r="BA115" s="273"/>
      <c r="BB115" s="273"/>
      <c r="BC115" s="273"/>
      <c r="BD115" s="273"/>
      <c r="BE115" s="273"/>
      <c r="BF115" s="273"/>
      <c r="BG115" s="273"/>
      <c r="BH115" s="273"/>
      <c r="BI115" s="273"/>
      <c r="BJ115" s="273"/>
      <c r="BK115" s="273"/>
      <c r="BL115" s="273"/>
      <c r="BM115" s="273"/>
      <c r="BN115" s="273"/>
      <c r="BO115" s="273"/>
      <c r="BP115" s="273"/>
      <c r="BQ115" s="273"/>
      <c r="BR115" s="273"/>
      <c r="BS115" s="273"/>
      <c r="BT115" s="273"/>
      <c r="BU115" s="273"/>
      <c r="BV115" s="273"/>
      <c r="BW115" s="273"/>
      <c r="BX115" s="273"/>
      <c r="BY115" s="273"/>
      <c r="BZ115" s="273"/>
      <c r="CA115" s="273"/>
      <c r="CB115" s="273"/>
      <c r="CC115" s="273"/>
      <c r="CD115" s="273"/>
      <c r="CE115" s="273"/>
      <c r="CF115" s="273"/>
      <c r="CG115" s="273"/>
      <c r="CH115" s="273"/>
      <c r="CI115" s="273"/>
      <c r="CJ115" s="273"/>
      <c r="CK115" s="273"/>
      <c r="CL115" s="273"/>
      <c r="CM115" s="273"/>
      <c r="CN115" s="273"/>
      <c r="CO115" s="273"/>
      <c r="CP115" s="273"/>
      <c r="CQ115" s="273"/>
      <c r="CR115" s="273"/>
      <c r="CS115" s="273"/>
      <c r="CT115" s="273"/>
      <c r="CU115" s="273"/>
      <c r="CV115" s="273"/>
      <c r="CW115" s="273"/>
      <c r="CX115" s="273"/>
      <c r="CY115" s="273"/>
      <c r="CZ115" s="273"/>
      <c r="DA115" s="273"/>
      <c r="DB115" s="273"/>
      <c r="DC115" s="273"/>
      <c r="DD115" s="273"/>
      <c r="DE115" s="273"/>
      <c r="DF115" s="273"/>
      <c r="DG115" s="273"/>
      <c r="DH115" s="273"/>
      <c r="DI115" s="273"/>
      <c r="DJ115" s="273"/>
      <c r="DK115" s="273"/>
      <c r="DL115" s="273"/>
      <c r="DM115" s="273"/>
      <c r="DN115" s="273"/>
      <c r="DO115" s="273"/>
      <c r="DP115" s="273"/>
      <c r="DQ115" s="273"/>
      <c r="DR115" s="273"/>
      <c r="DS115" s="273"/>
      <c r="DT115" s="273"/>
      <c r="DU115" s="273"/>
      <c r="DV115" s="273"/>
      <c r="DW115" s="273"/>
      <c r="DX115" s="273"/>
      <c r="DY115" s="273"/>
      <c r="DZ115" s="273"/>
      <c r="EA115" s="273"/>
      <c r="EB115" s="273"/>
      <c r="EC115" s="273"/>
      <c r="ED115" s="273"/>
      <c r="EE115" s="273"/>
      <c r="EF115" s="273"/>
      <c r="EG115" s="273"/>
      <c r="EH115" s="273"/>
      <c r="EI115" s="273"/>
      <c r="EJ115" s="273"/>
      <c r="EK115" s="273"/>
      <c r="EL115" s="273"/>
    </row>
    <row r="116" spans="1:142" ht="7.9" customHeight="1">
      <c r="A116" s="130"/>
      <c r="B116" s="131"/>
      <c r="C116" s="132"/>
      <c r="D116" s="273"/>
      <c r="E116" s="273"/>
      <c r="F116" s="273"/>
      <c r="G116" s="273"/>
      <c r="H116" s="273"/>
      <c r="I116" s="273"/>
      <c r="J116" s="273"/>
      <c r="K116" s="273"/>
      <c r="L116" s="273"/>
      <c r="M116" s="273"/>
      <c r="N116" s="273"/>
      <c r="O116" s="273"/>
      <c r="P116" s="273"/>
      <c r="Q116" s="273"/>
      <c r="R116" s="273"/>
      <c r="S116" s="273"/>
      <c r="T116" s="273"/>
      <c r="U116" s="273"/>
      <c r="V116" s="273"/>
      <c r="W116" s="273"/>
      <c r="X116" s="273"/>
      <c r="Y116" s="273"/>
      <c r="Z116" s="273"/>
      <c r="AA116" s="273"/>
      <c r="AB116" s="273"/>
      <c r="AC116" s="273"/>
      <c r="AD116" s="273"/>
      <c r="AE116" s="273"/>
      <c r="AF116" s="273"/>
      <c r="AG116" s="273"/>
      <c r="AH116" s="273"/>
      <c r="AI116" s="273"/>
      <c r="AJ116" s="273"/>
      <c r="AK116" s="273"/>
      <c r="AL116" s="273"/>
      <c r="AM116" s="273"/>
      <c r="AN116" s="273"/>
      <c r="AO116" s="273"/>
      <c r="AP116" s="273"/>
      <c r="AQ116" s="273"/>
      <c r="AR116" s="273"/>
      <c r="AS116" s="273"/>
      <c r="AT116" s="273"/>
      <c r="AU116" s="273"/>
      <c r="AV116" s="273"/>
      <c r="AW116" s="273"/>
      <c r="AX116" s="273"/>
      <c r="AY116" s="273"/>
      <c r="AZ116" s="273"/>
      <c r="BA116" s="273"/>
      <c r="BB116" s="273"/>
      <c r="BC116" s="273"/>
      <c r="BD116" s="273"/>
      <c r="BE116" s="273"/>
      <c r="BF116" s="273"/>
      <c r="BG116" s="273"/>
      <c r="BH116" s="273"/>
      <c r="BI116" s="273"/>
      <c r="BJ116" s="273"/>
      <c r="BK116" s="273"/>
      <c r="BL116" s="273"/>
      <c r="BM116" s="273"/>
      <c r="BN116" s="273"/>
      <c r="BO116" s="273"/>
      <c r="BP116" s="273"/>
      <c r="BQ116" s="273"/>
      <c r="BR116" s="273"/>
      <c r="BS116" s="273"/>
      <c r="BT116" s="273"/>
      <c r="BU116" s="273"/>
      <c r="BV116" s="273"/>
      <c r="BW116" s="273"/>
      <c r="BX116" s="273"/>
      <c r="BY116" s="273"/>
      <c r="BZ116" s="273"/>
      <c r="CA116" s="273"/>
      <c r="CB116" s="273"/>
      <c r="CC116" s="273"/>
      <c r="CD116" s="273"/>
      <c r="CE116" s="273"/>
      <c r="CF116" s="273"/>
      <c r="CG116" s="273"/>
      <c r="CH116" s="273"/>
      <c r="CI116" s="273"/>
      <c r="CJ116" s="273"/>
      <c r="CK116" s="273"/>
      <c r="CL116" s="273"/>
      <c r="CM116" s="273"/>
      <c r="CN116" s="273"/>
      <c r="CO116" s="273"/>
      <c r="CP116" s="273"/>
      <c r="CQ116" s="273"/>
      <c r="CR116" s="273"/>
      <c r="CS116" s="273"/>
      <c r="CT116" s="273"/>
      <c r="CU116" s="273"/>
      <c r="CV116" s="273"/>
      <c r="CW116" s="273"/>
      <c r="CX116" s="273"/>
      <c r="CY116" s="273"/>
      <c r="CZ116" s="273"/>
      <c r="DA116" s="273"/>
      <c r="DB116" s="273"/>
      <c r="DC116" s="273"/>
      <c r="DD116" s="273"/>
      <c r="DE116" s="273"/>
      <c r="DF116" s="273"/>
      <c r="DG116" s="273"/>
      <c r="DH116" s="273"/>
      <c r="DI116" s="273"/>
      <c r="DJ116" s="273"/>
      <c r="DK116" s="273"/>
      <c r="DL116" s="273"/>
      <c r="DM116" s="273"/>
      <c r="DN116" s="273"/>
      <c r="DO116" s="273"/>
      <c r="DP116" s="273"/>
      <c r="DQ116" s="273"/>
      <c r="DR116" s="273"/>
      <c r="DS116" s="273"/>
      <c r="DT116" s="273"/>
      <c r="DU116" s="273"/>
      <c r="DV116" s="273"/>
      <c r="DW116" s="273"/>
      <c r="DX116" s="273"/>
      <c r="DY116" s="273"/>
      <c r="DZ116" s="273"/>
      <c r="EA116" s="273"/>
      <c r="EB116" s="273"/>
      <c r="EC116" s="273"/>
      <c r="ED116" s="273"/>
      <c r="EE116" s="273"/>
      <c r="EF116" s="273"/>
      <c r="EG116" s="273"/>
      <c r="EH116" s="273"/>
      <c r="EI116" s="273"/>
      <c r="EJ116" s="273"/>
      <c r="EK116" s="273"/>
      <c r="EL116" s="273"/>
    </row>
    <row r="117" spans="1:142" ht="7.9" customHeight="1">
      <c r="A117" s="130"/>
      <c r="B117" s="131"/>
      <c r="C117" s="132"/>
      <c r="D117" s="273"/>
      <c r="E117" s="273"/>
      <c r="F117" s="273"/>
      <c r="G117" s="273"/>
      <c r="H117" s="273"/>
      <c r="I117" s="273"/>
      <c r="J117" s="273"/>
      <c r="K117" s="273"/>
      <c r="L117" s="273"/>
      <c r="M117" s="273"/>
      <c r="N117" s="273"/>
      <c r="O117" s="273"/>
      <c r="P117" s="273"/>
      <c r="Q117" s="273"/>
      <c r="R117" s="273"/>
      <c r="S117" s="273"/>
      <c r="T117" s="273"/>
      <c r="U117" s="273"/>
      <c r="V117" s="273"/>
      <c r="W117" s="273"/>
      <c r="X117" s="273"/>
      <c r="Y117" s="273"/>
      <c r="Z117" s="273"/>
      <c r="AA117" s="273"/>
      <c r="AB117" s="273"/>
      <c r="AC117" s="273"/>
      <c r="AD117" s="273"/>
      <c r="AE117" s="273"/>
      <c r="AF117" s="273"/>
      <c r="AG117" s="273"/>
      <c r="AH117" s="273"/>
      <c r="AI117" s="273"/>
      <c r="AJ117" s="273"/>
      <c r="AK117" s="273"/>
      <c r="AL117" s="273"/>
      <c r="AM117" s="273"/>
      <c r="AN117" s="273"/>
      <c r="AO117" s="273"/>
      <c r="AP117" s="273"/>
      <c r="AQ117" s="273"/>
      <c r="AR117" s="273"/>
      <c r="AS117" s="273"/>
      <c r="AT117" s="273"/>
      <c r="AU117" s="273"/>
      <c r="AV117" s="273"/>
      <c r="AW117" s="273"/>
      <c r="AX117" s="273"/>
      <c r="AY117" s="273"/>
      <c r="AZ117" s="273"/>
      <c r="BA117" s="273"/>
      <c r="BB117" s="273"/>
      <c r="BC117" s="273"/>
      <c r="BD117" s="273"/>
      <c r="BE117" s="273"/>
      <c r="BF117" s="273"/>
      <c r="BG117" s="273"/>
      <c r="BH117" s="273"/>
      <c r="BI117" s="273"/>
      <c r="BJ117" s="273"/>
      <c r="BK117" s="273"/>
      <c r="BL117" s="273"/>
      <c r="BM117" s="273"/>
      <c r="BN117" s="273"/>
      <c r="BO117" s="273"/>
      <c r="BP117" s="273"/>
      <c r="BQ117" s="273"/>
      <c r="BR117" s="273"/>
      <c r="BS117" s="273"/>
      <c r="BT117" s="273"/>
      <c r="BU117" s="273"/>
      <c r="BV117" s="273"/>
      <c r="BW117" s="273"/>
      <c r="BX117" s="273"/>
      <c r="BY117" s="273"/>
      <c r="BZ117" s="273"/>
      <c r="CA117" s="273"/>
      <c r="CB117" s="273"/>
      <c r="CC117" s="273"/>
      <c r="CD117" s="273"/>
      <c r="CE117" s="273"/>
      <c r="CF117" s="273"/>
      <c r="CG117" s="273"/>
      <c r="CH117" s="273"/>
      <c r="CI117" s="273"/>
      <c r="CJ117" s="273"/>
      <c r="CK117" s="273"/>
      <c r="CL117" s="273"/>
      <c r="CM117" s="273"/>
      <c r="CN117" s="273"/>
      <c r="CO117" s="273"/>
      <c r="CP117" s="273"/>
      <c r="CQ117" s="273"/>
      <c r="CR117" s="273"/>
      <c r="CS117" s="273"/>
      <c r="CT117" s="273"/>
      <c r="CU117" s="273"/>
      <c r="CV117" s="273"/>
      <c r="CW117" s="273"/>
      <c r="CX117" s="273"/>
      <c r="CY117" s="273"/>
      <c r="CZ117" s="273"/>
      <c r="DA117" s="273"/>
      <c r="DB117" s="273"/>
      <c r="DC117" s="273"/>
      <c r="DD117" s="273"/>
      <c r="DE117" s="273"/>
      <c r="DF117" s="273"/>
      <c r="DG117" s="273"/>
      <c r="DH117" s="273"/>
      <c r="DI117" s="273"/>
      <c r="DJ117" s="273"/>
      <c r="DK117" s="273"/>
      <c r="DL117" s="273"/>
      <c r="DM117" s="273"/>
      <c r="DN117" s="273"/>
      <c r="DO117" s="273"/>
      <c r="DP117" s="273"/>
      <c r="DQ117" s="273"/>
      <c r="DR117" s="273"/>
      <c r="DS117" s="273"/>
      <c r="DT117" s="273"/>
      <c r="DU117" s="273"/>
      <c r="DV117" s="273"/>
      <c r="DW117" s="273"/>
      <c r="DX117" s="273"/>
      <c r="DY117" s="273"/>
      <c r="DZ117" s="273"/>
      <c r="EA117" s="273"/>
      <c r="EB117" s="273"/>
      <c r="EC117" s="273"/>
      <c r="ED117" s="273"/>
      <c r="EE117" s="273"/>
      <c r="EF117" s="273"/>
      <c r="EG117" s="273"/>
      <c r="EH117" s="273"/>
      <c r="EI117" s="273"/>
      <c r="EJ117" s="273"/>
      <c r="EK117" s="273"/>
      <c r="EL117" s="273"/>
    </row>
    <row r="118" spans="1:142" ht="7.9" customHeight="1">
      <c r="A118" s="130"/>
      <c r="B118" s="131"/>
      <c r="C118" s="132"/>
      <c r="D118" s="273"/>
      <c r="E118" s="273"/>
      <c r="F118" s="273"/>
      <c r="G118" s="273"/>
      <c r="H118" s="273"/>
      <c r="I118" s="273"/>
      <c r="J118" s="273"/>
      <c r="K118" s="273"/>
      <c r="L118" s="273"/>
      <c r="M118" s="273"/>
      <c r="N118" s="273"/>
      <c r="O118" s="273"/>
      <c r="P118" s="273"/>
      <c r="Q118" s="273"/>
      <c r="R118" s="273"/>
      <c r="S118" s="273"/>
      <c r="T118" s="273"/>
      <c r="U118" s="273"/>
      <c r="V118" s="273"/>
      <c r="W118" s="273"/>
      <c r="X118" s="273"/>
      <c r="Y118" s="273"/>
      <c r="Z118" s="273"/>
      <c r="AA118" s="273"/>
      <c r="AB118" s="273"/>
      <c r="AC118" s="273"/>
      <c r="AD118" s="273"/>
      <c r="AE118" s="273"/>
      <c r="AF118" s="273"/>
      <c r="AG118" s="273"/>
      <c r="AH118" s="273"/>
      <c r="AI118" s="273"/>
      <c r="AJ118" s="273"/>
      <c r="AK118" s="273"/>
      <c r="AL118" s="273"/>
      <c r="AM118" s="273"/>
      <c r="AN118" s="273"/>
      <c r="AO118" s="273"/>
      <c r="AP118" s="273"/>
      <c r="AQ118" s="273"/>
      <c r="AR118" s="273"/>
      <c r="AS118" s="273"/>
      <c r="AT118" s="273"/>
      <c r="AU118" s="273"/>
      <c r="AV118" s="273"/>
      <c r="AW118" s="273"/>
      <c r="AX118" s="273"/>
      <c r="AY118" s="273"/>
      <c r="AZ118" s="273"/>
      <c r="BA118" s="273"/>
      <c r="BB118" s="273"/>
      <c r="BC118" s="273"/>
      <c r="BD118" s="273"/>
      <c r="BE118" s="273"/>
      <c r="BF118" s="273"/>
      <c r="BG118" s="273"/>
      <c r="BH118" s="273"/>
      <c r="BI118" s="273"/>
      <c r="BJ118" s="273"/>
      <c r="BK118" s="273"/>
      <c r="BL118" s="273"/>
      <c r="BM118" s="273"/>
      <c r="BN118" s="273"/>
      <c r="BO118" s="273"/>
      <c r="BP118" s="273"/>
      <c r="BQ118" s="273"/>
      <c r="BR118" s="273"/>
      <c r="BS118" s="273"/>
      <c r="BT118" s="273"/>
      <c r="BU118" s="273"/>
      <c r="BV118" s="273"/>
      <c r="BW118" s="273"/>
      <c r="BX118" s="273"/>
      <c r="BY118" s="273"/>
      <c r="BZ118" s="273"/>
      <c r="CA118" s="273"/>
      <c r="CB118" s="273"/>
      <c r="CC118" s="273"/>
      <c r="CD118" s="273"/>
      <c r="CE118" s="273"/>
      <c r="CF118" s="273"/>
      <c r="CG118" s="273"/>
      <c r="CH118" s="273"/>
      <c r="CI118" s="273"/>
      <c r="CJ118" s="273"/>
      <c r="CK118" s="273"/>
      <c r="CL118" s="273"/>
      <c r="CM118" s="273"/>
      <c r="CN118" s="273"/>
      <c r="CO118" s="273"/>
      <c r="CP118" s="273"/>
      <c r="CQ118" s="273"/>
      <c r="CR118" s="273"/>
      <c r="CS118" s="273"/>
      <c r="CT118" s="273"/>
      <c r="CU118" s="273"/>
      <c r="CV118" s="273"/>
      <c r="CW118" s="273"/>
      <c r="CX118" s="273"/>
      <c r="CY118" s="273"/>
      <c r="CZ118" s="273"/>
      <c r="DA118" s="273"/>
      <c r="DB118" s="273"/>
      <c r="DC118" s="273"/>
      <c r="DD118" s="273"/>
      <c r="DE118" s="273"/>
      <c r="DF118" s="273"/>
      <c r="DG118" s="273"/>
      <c r="DH118" s="273"/>
      <c r="DI118" s="273"/>
      <c r="DJ118" s="273"/>
      <c r="DK118" s="273"/>
      <c r="DL118" s="273"/>
      <c r="DM118" s="273"/>
      <c r="DN118" s="273"/>
      <c r="DO118" s="273"/>
      <c r="DP118" s="273"/>
      <c r="DQ118" s="273"/>
      <c r="DR118" s="273"/>
      <c r="DS118" s="273"/>
      <c r="DT118" s="273"/>
      <c r="DU118" s="273"/>
      <c r="DV118" s="273"/>
      <c r="DW118" s="273"/>
      <c r="DX118" s="273"/>
      <c r="DY118" s="273"/>
      <c r="DZ118" s="273"/>
      <c r="EA118" s="273"/>
      <c r="EB118" s="273"/>
      <c r="EC118" s="273"/>
      <c r="ED118" s="273"/>
      <c r="EE118" s="273"/>
      <c r="EF118" s="273"/>
      <c r="EG118" s="273"/>
      <c r="EH118" s="273"/>
      <c r="EI118" s="273"/>
      <c r="EJ118" s="273"/>
      <c r="EK118" s="273"/>
      <c r="EL118" s="273"/>
    </row>
    <row r="119" spans="1:142" ht="7.9" customHeight="1">
      <c r="A119" s="130"/>
      <c r="B119" s="131"/>
      <c r="C119" s="132"/>
      <c r="D119" s="273"/>
      <c r="E119" s="273"/>
      <c r="F119" s="273"/>
      <c r="G119" s="273"/>
      <c r="H119" s="273"/>
      <c r="I119" s="273"/>
      <c r="J119" s="273"/>
      <c r="K119" s="273"/>
      <c r="L119" s="273"/>
      <c r="M119" s="273"/>
      <c r="N119" s="273"/>
      <c r="O119" s="273"/>
      <c r="P119" s="273"/>
      <c r="Q119" s="273"/>
      <c r="R119" s="273"/>
      <c r="S119" s="273"/>
      <c r="T119" s="273"/>
      <c r="U119" s="273"/>
      <c r="V119" s="273"/>
      <c r="W119" s="273"/>
      <c r="X119" s="273"/>
      <c r="Y119" s="273"/>
      <c r="Z119" s="273"/>
      <c r="AA119" s="273"/>
      <c r="AB119" s="273"/>
      <c r="AC119" s="273"/>
      <c r="AD119" s="273"/>
      <c r="AE119" s="273"/>
      <c r="AF119" s="273"/>
      <c r="AG119" s="273"/>
      <c r="AH119" s="273"/>
      <c r="AI119" s="273"/>
      <c r="AJ119" s="273"/>
      <c r="AK119" s="273"/>
      <c r="AL119" s="273"/>
      <c r="AM119" s="273"/>
      <c r="AN119" s="273"/>
      <c r="AO119" s="273"/>
      <c r="AP119" s="273"/>
      <c r="AQ119" s="273"/>
      <c r="AR119" s="273"/>
      <c r="AS119" s="273"/>
      <c r="AT119" s="273"/>
      <c r="AU119" s="273"/>
      <c r="AV119" s="273"/>
      <c r="AW119" s="273"/>
      <c r="AX119" s="273"/>
      <c r="AY119" s="273"/>
      <c r="AZ119" s="273"/>
      <c r="BA119" s="273"/>
      <c r="BB119" s="273"/>
      <c r="BC119" s="273"/>
      <c r="BD119" s="273"/>
      <c r="BE119" s="273"/>
      <c r="BF119" s="273"/>
      <c r="BG119" s="273"/>
      <c r="BH119" s="273"/>
      <c r="BI119" s="273"/>
      <c r="BJ119" s="273"/>
      <c r="BK119" s="273"/>
      <c r="BL119" s="273"/>
      <c r="BM119" s="273"/>
      <c r="BN119" s="273"/>
      <c r="BO119" s="273"/>
      <c r="BP119" s="273"/>
      <c r="BQ119" s="273"/>
      <c r="BR119" s="273"/>
      <c r="BS119" s="273"/>
      <c r="BT119" s="273"/>
      <c r="BU119" s="273"/>
      <c r="BV119" s="273"/>
      <c r="BW119" s="273"/>
      <c r="BX119" s="273"/>
      <c r="BY119" s="273"/>
      <c r="BZ119" s="273"/>
      <c r="CA119" s="273"/>
      <c r="CB119" s="273"/>
      <c r="CC119" s="273"/>
      <c r="CD119" s="273"/>
      <c r="CE119" s="273"/>
      <c r="CF119" s="273"/>
      <c r="CG119" s="273"/>
      <c r="CH119" s="273"/>
      <c r="CI119" s="273"/>
      <c r="CJ119" s="273"/>
      <c r="CK119" s="273"/>
      <c r="CL119" s="273"/>
      <c r="CM119" s="273"/>
      <c r="CN119" s="273"/>
      <c r="CO119" s="273"/>
      <c r="CP119" s="273"/>
      <c r="CQ119" s="273"/>
      <c r="CR119" s="273"/>
      <c r="CS119" s="273"/>
      <c r="CT119" s="273"/>
      <c r="CU119" s="273"/>
      <c r="CV119" s="273"/>
      <c r="CW119" s="273"/>
      <c r="CX119" s="273"/>
      <c r="CY119" s="273"/>
      <c r="CZ119" s="273"/>
      <c r="DA119" s="273"/>
      <c r="DB119" s="273"/>
      <c r="DC119" s="273"/>
      <c r="DD119" s="273"/>
      <c r="DE119" s="273"/>
      <c r="DF119" s="273"/>
      <c r="DG119" s="273"/>
      <c r="DH119" s="273"/>
      <c r="DI119" s="273"/>
      <c r="DJ119" s="273"/>
      <c r="DK119" s="273"/>
      <c r="DL119" s="273"/>
      <c r="DM119" s="273"/>
      <c r="DN119" s="273"/>
      <c r="DO119" s="273"/>
      <c r="DP119" s="273"/>
      <c r="DQ119" s="273"/>
      <c r="DR119" s="273"/>
      <c r="DS119" s="273"/>
      <c r="DT119" s="273"/>
      <c r="DU119" s="273"/>
      <c r="DV119" s="273"/>
      <c r="DW119" s="273"/>
      <c r="DX119" s="273"/>
      <c r="DY119" s="273"/>
      <c r="DZ119" s="273"/>
      <c r="EA119" s="273"/>
      <c r="EB119" s="273"/>
      <c r="EC119" s="273"/>
      <c r="ED119" s="273"/>
      <c r="EE119" s="273"/>
      <c r="EF119" s="273"/>
      <c r="EG119" s="273"/>
      <c r="EH119" s="273"/>
      <c r="EI119" s="273"/>
      <c r="EJ119" s="273"/>
      <c r="EK119" s="273"/>
      <c r="EL119" s="273"/>
    </row>
    <row r="120" spans="1:142" ht="7.9" customHeight="1">
      <c r="A120" s="130"/>
      <c r="B120" s="131"/>
      <c r="C120" s="132"/>
      <c r="D120" s="273"/>
      <c r="E120" s="273"/>
      <c r="F120" s="273"/>
      <c r="G120" s="273"/>
      <c r="H120" s="273"/>
      <c r="I120" s="273"/>
      <c r="J120" s="273"/>
      <c r="K120" s="273"/>
      <c r="L120" s="273"/>
      <c r="M120" s="273"/>
      <c r="N120" s="273"/>
      <c r="O120" s="273"/>
      <c r="P120" s="273"/>
      <c r="Q120" s="273"/>
      <c r="R120" s="273"/>
      <c r="S120" s="273"/>
      <c r="T120" s="273"/>
      <c r="U120" s="273"/>
      <c r="V120" s="273"/>
      <c r="W120" s="273"/>
      <c r="X120" s="273"/>
      <c r="Y120" s="273"/>
      <c r="Z120" s="273"/>
      <c r="AA120" s="273"/>
      <c r="AB120" s="273"/>
      <c r="AC120" s="273"/>
      <c r="AD120" s="273"/>
      <c r="AE120" s="273"/>
      <c r="AF120" s="273"/>
      <c r="AG120" s="273"/>
      <c r="AH120" s="273"/>
      <c r="AI120" s="273"/>
      <c r="AJ120" s="273"/>
      <c r="AK120" s="273"/>
      <c r="AL120" s="273"/>
      <c r="AM120" s="273"/>
      <c r="AN120" s="273"/>
      <c r="AO120" s="273"/>
      <c r="AP120" s="273"/>
      <c r="AQ120" s="273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273"/>
      <c r="BJ120" s="273"/>
      <c r="BK120" s="273"/>
      <c r="BL120" s="273"/>
      <c r="BM120" s="273"/>
      <c r="BN120" s="273"/>
      <c r="BO120" s="273"/>
      <c r="BP120" s="273"/>
      <c r="BQ120" s="273"/>
      <c r="BR120" s="273"/>
      <c r="BS120" s="273"/>
      <c r="BT120" s="273"/>
      <c r="BU120" s="273"/>
      <c r="BV120" s="273"/>
      <c r="BW120" s="273"/>
      <c r="BX120" s="273"/>
      <c r="BY120" s="273"/>
      <c r="BZ120" s="273"/>
      <c r="CA120" s="273"/>
      <c r="CB120" s="273"/>
      <c r="CC120" s="273"/>
      <c r="CD120" s="273"/>
      <c r="CE120" s="273"/>
      <c r="CF120" s="273"/>
      <c r="CG120" s="273"/>
      <c r="CH120" s="273"/>
      <c r="CI120" s="273"/>
      <c r="CJ120" s="273"/>
      <c r="CK120" s="273"/>
      <c r="CL120" s="273"/>
      <c r="CM120" s="273"/>
      <c r="CN120" s="273"/>
      <c r="CO120" s="273"/>
      <c r="CP120" s="273"/>
      <c r="CQ120" s="273"/>
      <c r="CR120" s="273"/>
      <c r="CS120" s="273"/>
      <c r="CT120" s="273"/>
      <c r="CU120" s="273"/>
      <c r="CV120" s="273"/>
      <c r="CW120" s="273"/>
      <c r="CX120" s="273"/>
      <c r="CY120" s="273"/>
      <c r="CZ120" s="273"/>
      <c r="DA120" s="273"/>
      <c r="DB120" s="273"/>
      <c r="DC120" s="273"/>
      <c r="DD120" s="273"/>
      <c r="DE120" s="273"/>
      <c r="DF120" s="273"/>
      <c r="DG120" s="273"/>
      <c r="DH120" s="273"/>
      <c r="DI120" s="273"/>
      <c r="DJ120" s="273"/>
      <c r="DK120" s="273"/>
      <c r="DL120" s="273"/>
      <c r="DM120" s="273"/>
      <c r="DN120" s="273"/>
      <c r="DO120" s="273"/>
      <c r="DP120" s="273"/>
      <c r="DQ120" s="273"/>
      <c r="DR120" s="273"/>
      <c r="DS120" s="273"/>
      <c r="DT120" s="273"/>
      <c r="DU120" s="273"/>
      <c r="DV120" s="273"/>
      <c r="DW120" s="273"/>
      <c r="DX120" s="273"/>
      <c r="DY120" s="273"/>
      <c r="DZ120" s="273"/>
      <c r="EA120" s="273"/>
      <c r="EB120" s="273"/>
      <c r="EC120" s="273"/>
      <c r="ED120" s="273"/>
      <c r="EE120" s="273"/>
      <c r="EF120" s="273"/>
      <c r="EG120" s="273"/>
      <c r="EH120" s="273"/>
      <c r="EI120" s="273"/>
      <c r="EJ120" s="273"/>
      <c r="EK120" s="273"/>
      <c r="EL120" s="273"/>
    </row>
    <row r="121" spans="1:142" ht="7.9" customHeight="1">
      <c r="A121" s="130"/>
      <c r="B121" s="131"/>
      <c r="C121" s="132"/>
      <c r="D121" s="273"/>
      <c r="E121" s="273"/>
      <c r="F121" s="273"/>
      <c r="G121" s="273"/>
      <c r="H121" s="273"/>
      <c r="I121" s="273"/>
      <c r="J121" s="273"/>
      <c r="K121" s="273"/>
      <c r="L121" s="273"/>
      <c r="M121" s="273"/>
      <c r="N121" s="273"/>
      <c r="O121" s="273"/>
      <c r="P121" s="273"/>
      <c r="Q121" s="273"/>
      <c r="R121" s="273"/>
      <c r="S121" s="273"/>
      <c r="T121" s="273"/>
      <c r="U121" s="273"/>
      <c r="V121" s="273"/>
      <c r="W121" s="273"/>
      <c r="X121" s="273"/>
      <c r="Y121" s="273"/>
      <c r="Z121" s="273"/>
      <c r="AA121" s="273"/>
      <c r="AB121" s="273"/>
      <c r="AC121" s="273"/>
      <c r="AD121" s="273"/>
      <c r="AE121" s="273"/>
      <c r="AF121" s="273"/>
      <c r="AG121" s="273"/>
      <c r="AH121" s="273"/>
      <c r="AI121" s="273"/>
      <c r="AJ121" s="273"/>
      <c r="AK121" s="273"/>
      <c r="AL121" s="273"/>
      <c r="AM121" s="273"/>
      <c r="AN121" s="273"/>
      <c r="AO121" s="273"/>
      <c r="AP121" s="273"/>
      <c r="AQ121" s="273"/>
      <c r="AR121" s="273"/>
      <c r="AS121" s="273"/>
      <c r="AT121" s="273"/>
      <c r="AU121" s="273"/>
      <c r="AV121" s="273"/>
      <c r="AW121" s="273"/>
      <c r="AX121" s="273"/>
      <c r="AY121" s="273"/>
      <c r="AZ121" s="273"/>
      <c r="BA121" s="273"/>
      <c r="BB121" s="273"/>
      <c r="BC121" s="273"/>
      <c r="BD121" s="273"/>
      <c r="BE121" s="273"/>
      <c r="BF121" s="273"/>
      <c r="BG121" s="273"/>
      <c r="BH121" s="273"/>
      <c r="BI121" s="273"/>
      <c r="BJ121" s="273"/>
      <c r="BK121" s="273"/>
      <c r="BL121" s="273"/>
      <c r="BM121" s="273"/>
      <c r="BN121" s="273"/>
      <c r="BO121" s="273"/>
      <c r="BP121" s="273"/>
      <c r="BQ121" s="273"/>
      <c r="BR121" s="273"/>
      <c r="BS121" s="273"/>
      <c r="BT121" s="273"/>
      <c r="BU121" s="273"/>
      <c r="BV121" s="273"/>
      <c r="BW121" s="273"/>
      <c r="BX121" s="273"/>
      <c r="BY121" s="273"/>
      <c r="BZ121" s="273"/>
      <c r="CA121" s="273"/>
      <c r="CB121" s="273"/>
      <c r="CC121" s="273"/>
      <c r="CD121" s="273"/>
      <c r="CE121" s="273"/>
      <c r="CF121" s="273"/>
      <c r="CG121" s="273"/>
      <c r="CH121" s="273"/>
      <c r="CI121" s="273"/>
      <c r="CJ121" s="273"/>
      <c r="CK121" s="273"/>
      <c r="CL121" s="273"/>
      <c r="CM121" s="273"/>
      <c r="CN121" s="273"/>
      <c r="CO121" s="273"/>
      <c r="CP121" s="273"/>
      <c r="CQ121" s="273"/>
      <c r="CR121" s="273"/>
      <c r="CS121" s="273"/>
      <c r="CT121" s="273"/>
      <c r="CU121" s="273"/>
      <c r="CV121" s="273"/>
      <c r="CW121" s="273"/>
      <c r="CX121" s="273"/>
      <c r="CY121" s="273"/>
      <c r="CZ121" s="273"/>
      <c r="DA121" s="273"/>
      <c r="DB121" s="273"/>
      <c r="DC121" s="273"/>
      <c r="DD121" s="273"/>
      <c r="DE121" s="273"/>
      <c r="DF121" s="273"/>
      <c r="DG121" s="273"/>
      <c r="DH121" s="273"/>
      <c r="DI121" s="273"/>
      <c r="DJ121" s="273"/>
      <c r="DK121" s="273"/>
      <c r="DL121" s="273"/>
      <c r="DM121" s="273"/>
      <c r="DN121" s="273"/>
      <c r="DO121" s="273"/>
      <c r="DP121" s="273"/>
      <c r="DQ121" s="273"/>
      <c r="DR121" s="273"/>
      <c r="DS121" s="273"/>
      <c r="DT121" s="273"/>
      <c r="DU121" s="273"/>
      <c r="DV121" s="273"/>
      <c r="DW121" s="273"/>
      <c r="DX121" s="273"/>
      <c r="DY121" s="273"/>
      <c r="DZ121" s="273"/>
      <c r="EA121" s="273"/>
      <c r="EB121" s="273"/>
      <c r="EC121" s="273"/>
      <c r="ED121" s="273"/>
      <c r="EE121" s="273"/>
      <c r="EF121" s="273"/>
      <c r="EG121" s="273"/>
      <c r="EH121" s="273"/>
      <c r="EI121" s="273"/>
      <c r="EJ121" s="273"/>
      <c r="EK121" s="273"/>
      <c r="EL121" s="273"/>
    </row>
    <row r="122" spans="1:142" ht="7.9" customHeight="1">
      <c r="A122" s="130"/>
      <c r="B122" s="131"/>
      <c r="C122" s="132"/>
      <c r="D122" s="273"/>
      <c r="E122" s="273"/>
      <c r="F122" s="273"/>
      <c r="G122" s="273"/>
      <c r="H122" s="273"/>
      <c r="I122" s="273"/>
      <c r="J122" s="273"/>
      <c r="K122" s="273"/>
      <c r="L122" s="273"/>
      <c r="M122" s="273"/>
      <c r="N122" s="273"/>
      <c r="O122" s="273"/>
      <c r="P122" s="273"/>
      <c r="Q122" s="273"/>
      <c r="R122" s="273"/>
      <c r="S122" s="273"/>
      <c r="T122" s="273"/>
      <c r="U122" s="273"/>
      <c r="V122" s="273"/>
      <c r="W122" s="273"/>
      <c r="X122" s="273"/>
      <c r="Y122" s="273"/>
      <c r="Z122" s="273"/>
      <c r="AA122" s="273"/>
      <c r="AB122" s="273"/>
      <c r="AC122" s="273"/>
      <c r="AD122" s="273"/>
      <c r="AE122" s="273"/>
      <c r="AF122" s="273"/>
      <c r="AG122" s="273"/>
      <c r="AH122" s="273"/>
      <c r="AI122" s="273"/>
      <c r="AJ122" s="273"/>
      <c r="AK122" s="273"/>
      <c r="AL122" s="273"/>
      <c r="AM122" s="273"/>
      <c r="AN122" s="273"/>
      <c r="AO122" s="273"/>
      <c r="AP122" s="273"/>
      <c r="AQ122" s="273"/>
      <c r="AR122" s="273"/>
      <c r="AS122" s="273"/>
      <c r="AT122" s="273"/>
      <c r="AU122" s="273"/>
      <c r="AV122" s="273"/>
      <c r="AW122" s="273"/>
      <c r="AX122" s="273"/>
      <c r="AY122" s="273"/>
      <c r="AZ122" s="273"/>
      <c r="BA122" s="273"/>
      <c r="BB122" s="273"/>
      <c r="BC122" s="273"/>
      <c r="BD122" s="273"/>
      <c r="BE122" s="273"/>
      <c r="BF122" s="273"/>
      <c r="BG122" s="273"/>
      <c r="BH122" s="273"/>
      <c r="BI122" s="273"/>
      <c r="BJ122" s="273"/>
      <c r="BK122" s="273"/>
      <c r="BL122" s="273"/>
      <c r="BM122" s="273"/>
      <c r="BN122" s="273"/>
      <c r="BO122" s="273"/>
      <c r="BP122" s="273"/>
      <c r="BQ122" s="273"/>
      <c r="BR122" s="273"/>
      <c r="BS122" s="273"/>
      <c r="BT122" s="273"/>
      <c r="BU122" s="273"/>
      <c r="BV122" s="273"/>
      <c r="BW122" s="273"/>
      <c r="BX122" s="273"/>
      <c r="BY122" s="273"/>
      <c r="BZ122" s="273"/>
      <c r="CA122" s="273"/>
      <c r="CB122" s="273"/>
      <c r="CC122" s="273"/>
      <c r="CD122" s="273"/>
      <c r="CE122" s="273"/>
      <c r="CF122" s="273"/>
      <c r="CG122" s="273"/>
      <c r="CH122" s="273"/>
      <c r="CI122" s="273"/>
      <c r="CJ122" s="273"/>
      <c r="CK122" s="273"/>
      <c r="CL122" s="273"/>
      <c r="CM122" s="273"/>
      <c r="CN122" s="273"/>
      <c r="CO122" s="273"/>
      <c r="CP122" s="273"/>
      <c r="CQ122" s="273"/>
      <c r="CR122" s="273"/>
      <c r="CS122" s="273"/>
      <c r="CT122" s="273"/>
      <c r="CU122" s="273"/>
      <c r="CV122" s="273"/>
      <c r="CW122" s="273"/>
      <c r="CX122" s="273"/>
      <c r="CY122" s="273"/>
      <c r="CZ122" s="273"/>
      <c r="DA122" s="273"/>
      <c r="DB122" s="273"/>
      <c r="DC122" s="273"/>
      <c r="DD122" s="273"/>
      <c r="DE122" s="273"/>
      <c r="DF122" s="273"/>
      <c r="DG122" s="273"/>
      <c r="DH122" s="273"/>
      <c r="DI122" s="273"/>
      <c r="DJ122" s="273"/>
      <c r="DK122" s="273"/>
      <c r="DL122" s="273"/>
      <c r="DM122" s="273"/>
      <c r="DN122" s="273"/>
      <c r="DO122" s="273"/>
      <c r="DP122" s="273"/>
      <c r="DQ122" s="273"/>
      <c r="DR122" s="273"/>
      <c r="DS122" s="273"/>
      <c r="DT122" s="273"/>
      <c r="DU122" s="273"/>
      <c r="DV122" s="273"/>
      <c r="DW122" s="273"/>
      <c r="DX122" s="273"/>
      <c r="DY122" s="273"/>
      <c r="DZ122" s="273"/>
      <c r="EA122" s="273"/>
      <c r="EB122" s="273"/>
      <c r="EC122" s="273"/>
      <c r="ED122" s="273"/>
      <c r="EE122" s="273"/>
      <c r="EF122" s="273"/>
      <c r="EG122" s="273"/>
      <c r="EH122" s="273"/>
      <c r="EI122" s="273"/>
      <c r="EJ122" s="273"/>
      <c r="EK122" s="273"/>
      <c r="EL122" s="273"/>
    </row>
    <row r="123" spans="1:142" ht="7.9" customHeight="1">
      <c r="A123" s="130"/>
      <c r="B123" s="131"/>
      <c r="C123" s="132"/>
      <c r="D123" s="273"/>
      <c r="E123" s="273"/>
      <c r="F123" s="273"/>
      <c r="G123" s="273"/>
      <c r="H123" s="273"/>
      <c r="I123" s="273"/>
      <c r="J123" s="273"/>
      <c r="K123" s="273"/>
      <c r="L123" s="273"/>
      <c r="M123" s="273"/>
      <c r="N123" s="273"/>
      <c r="O123" s="273"/>
      <c r="P123" s="273"/>
      <c r="Q123" s="273"/>
      <c r="R123" s="273"/>
      <c r="S123" s="273"/>
      <c r="T123" s="273"/>
      <c r="U123" s="273"/>
      <c r="V123" s="273"/>
      <c r="W123" s="273"/>
      <c r="X123" s="273"/>
      <c r="Y123" s="273"/>
      <c r="Z123" s="273"/>
      <c r="AA123" s="273"/>
      <c r="AB123" s="273"/>
      <c r="AC123" s="273"/>
      <c r="AD123" s="273"/>
      <c r="AE123" s="273"/>
      <c r="AF123" s="273"/>
      <c r="AG123" s="273"/>
      <c r="AH123" s="273"/>
      <c r="AI123" s="273"/>
      <c r="AJ123" s="273"/>
      <c r="AK123" s="273"/>
      <c r="AL123" s="273"/>
      <c r="AM123" s="273"/>
      <c r="AN123" s="273"/>
      <c r="AO123" s="273"/>
      <c r="AP123" s="273"/>
      <c r="AQ123" s="273"/>
      <c r="AR123" s="273"/>
      <c r="AS123" s="273"/>
      <c r="AT123" s="273"/>
      <c r="AU123" s="273"/>
      <c r="AV123" s="273"/>
      <c r="AW123" s="273"/>
      <c r="AX123" s="273"/>
      <c r="AY123" s="273"/>
      <c r="AZ123" s="273"/>
      <c r="BA123" s="273"/>
      <c r="BB123" s="273"/>
      <c r="BC123" s="273"/>
      <c r="BD123" s="273"/>
      <c r="BE123" s="273"/>
      <c r="BF123" s="273"/>
      <c r="BG123" s="273"/>
      <c r="BH123" s="273"/>
      <c r="BI123" s="273"/>
      <c r="BJ123" s="273"/>
      <c r="BK123" s="273"/>
      <c r="BL123" s="273"/>
      <c r="BM123" s="273"/>
      <c r="BN123" s="273"/>
      <c r="BO123" s="273"/>
      <c r="BP123" s="273"/>
      <c r="BQ123" s="273"/>
      <c r="BR123" s="273"/>
      <c r="BS123" s="273"/>
      <c r="BT123" s="273"/>
      <c r="BU123" s="273"/>
      <c r="BV123" s="273"/>
      <c r="BW123" s="273"/>
      <c r="BX123" s="273"/>
      <c r="BY123" s="273"/>
      <c r="BZ123" s="273"/>
      <c r="CA123" s="273"/>
      <c r="CB123" s="273"/>
      <c r="CC123" s="273"/>
      <c r="CD123" s="273"/>
      <c r="CE123" s="273"/>
      <c r="CF123" s="273"/>
      <c r="CG123" s="273"/>
      <c r="CH123" s="273"/>
      <c r="CI123" s="273"/>
      <c r="CJ123" s="273"/>
      <c r="CK123" s="273"/>
      <c r="CL123" s="273"/>
      <c r="CM123" s="273"/>
      <c r="CN123" s="273"/>
      <c r="CO123" s="273"/>
      <c r="CP123" s="273"/>
      <c r="CQ123" s="273"/>
      <c r="CR123" s="273"/>
      <c r="CS123" s="273"/>
      <c r="CT123" s="273"/>
      <c r="CU123" s="273"/>
      <c r="CV123" s="273"/>
      <c r="CW123" s="273"/>
      <c r="CX123" s="273"/>
      <c r="CY123" s="273"/>
      <c r="CZ123" s="273"/>
      <c r="DA123" s="273"/>
      <c r="DB123" s="273"/>
      <c r="DC123" s="273"/>
      <c r="DD123" s="273"/>
      <c r="DE123" s="273"/>
      <c r="DF123" s="273"/>
      <c r="DG123" s="273"/>
      <c r="DH123" s="273"/>
      <c r="DI123" s="273"/>
      <c r="DJ123" s="273"/>
      <c r="DK123" s="273"/>
      <c r="DL123" s="273"/>
      <c r="DM123" s="273"/>
      <c r="DN123" s="273"/>
      <c r="DO123" s="273"/>
      <c r="DP123" s="273"/>
      <c r="DQ123" s="273"/>
      <c r="DR123" s="273"/>
      <c r="DS123" s="273"/>
      <c r="DT123" s="273"/>
      <c r="DU123" s="273"/>
      <c r="DV123" s="273"/>
      <c r="DW123" s="273"/>
      <c r="DX123" s="273"/>
      <c r="DY123" s="273"/>
      <c r="DZ123" s="273"/>
      <c r="EA123" s="273"/>
      <c r="EB123" s="273"/>
      <c r="EC123" s="273"/>
      <c r="ED123" s="273"/>
      <c r="EE123" s="273"/>
      <c r="EF123" s="273"/>
      <c r="EG123" s="273"/>
      <c r="EH123" s="273"/>
      <c r="EI123" s="273"/>
      <c r="EJ123" s="273"/>
      <c r="EK123" s="273"/>
      <c r="EL123" s="273"/>
    </row>
    <row r="124" spans="1:142" ht="7.9" customHeight="1">
      <c r="A124" s="130"/>
      <c r="B124" s="131"/>
      <c r="C124" s="132"/>
      <c r="D124" s="273"/>
      <c r="E124" s="273"/>
      <c r="F124" s="273"/>
      <c r="G124" s="273"/>
      <c r="H124" s="273"/>
      <c r="I124" s="273"/>
      <c r="J124" s="273"/>
      <c r="K124" s="273"/>
      <c r="L124" s="273"/>
      <c r="M124" s="273"/>
      <c r="N124" s="273"/>
      <c r="O124" s="273"/>
      <c r="P124" s="273"/>
      <c r="Q124" s="273"/>
      <c r="R124" s="273"/>
      <c r="S124" s="273"/>
      <c r="T124" s="273"/>
      <c r="U124" s="273"/>
      <c r="V124" s="273"/>
      <c r="W124" s="273"/>
      <c r="X124" s="273"/>
      <c r="Y124" s="273"/>
      <c r="Z124" s="273"/>
      <c r="AA124" s="273"/>
      <c r="AB124" s="273"/>
      <c r="AC124" s="273"/>
      <c r="AD124" s="273"/>
      <c r="AE124" s="273"/>
      <c r="AF124" s="273"/>
      <c r="AG124" s="273"/>
      <c r="AH124" s="273"/>
      <c r="AI124" s="273"/>
      <c r="AJ124" s="273"/>
      <c r="AK124" s="273"/>
      <c r="AL124" s="273"/>
      <c r="AM124" s="273"/>
      <c r="AN124" s="273"/>
      <c r="AO124" s="273"/>
      <c r="AP124" s="273"/>
      <c r="AQ124" s="273"/>
      <c r="AR124" s="273"/>
      <c r="AS124" s="273"/>
      <c r="AT124" s="273"/>
      <c r="AU124" s="273"/>
      <c r="AV124" s="273"/>
      <c r="AW124" s="273"/>
      <c r="AX124" s="273"/>
      <c r="AY124" s="273"/>
      <c r="AZ124" s="273"/>
      <c r="BA124" s="273"/>
      <c r="BB124" s="273"/>
      <c r="BC124" s="273"/>
      <c r="BD124" s="273"/>
      <c r="BE124" s="273"/>
      <c r="BF124" s="273"/>
      <c r="BG124" s="273"/>
      <c r="BH124" s="273"/>
      <c r="BI124" s="273"/>
      <c r="BJ124" s="273"/>
      <c r="BK124" s="273"/>
      <c r="BL124" s="273"/>
      <c r="BM124" s="273"/>
      <c r="BN124" s="273"/>
      <c r="BO124" s="273"/>
      <c r="BP124" s="273"/>
      <c r="BQ124" s="273"/>
      <c r="BR124" s="273"/>
      <c r="BS124" s="273"/>
      <c r="BT124" s="273"/>
      <c r="BU124" s="273"/>
      <c r="BV124" s="273"/>
      <c r="BW124" s="273"/>
      <c r="BX124" s="273"/>
      <c r="BY124" s="273"/>
      <c r="BZ124" s="273"/>
      <c r="CA124" s="273"/>
      <c r="CB124" s="273"/>
      <c r="CC124" s="273"/>
      <c r="CD124" s="273"/>
      <c r="CE124" s="273"/>
      <c r="CF124" s="273"/>
      <c r="CG124" s="273"/>
      <c r="CH124" s="273"/>
      <c r="CI124" s="273"/>
      <c r="CJ124" s="273"/>
      <c r="CK124" s="273"/>
      <c r="CL124" s="273"/>
      <c r="CM124" s="273"/>
      <c r="CN124" s="273"/>
      <c r="CO124" s="273"/>
      <c r="CP124" s="273"/>
      <c r="CQ124" s="273"/>
      <c r="CR124" s="273"/>
      <c r="CS124" s="273"/>
      <c r="CT124" s="273"/>
      <c r="CU124" s="273"/>
      <c r="CV124" s="273"/>
      <c r="CW124" s="273"/>
      <c r="CX124" s="273"/>
      <c r="CY124" s="273"/>
      <c r="CZ124" s="273"/>
      <c r="DA124" s="273"/>
      <c r="DB124" s="273"/>
      <c r="DC124" s="273"/>
      <c r="DD124" s="273"/>
      <c r="DE124" s="273"/>
      <c r="DF124" s="273"/>
      <c r="DG124" s="273"/>
      <c r="DH124" s="273"/>
      <c r="DI124" s="273"/>
      <c r="DJ124" s="273"/>
      <c r="DK124" s="273"/>
      <c r="DL124" s="273"/>
      <c r="DM124" s="273"/>
      <c r="DN124" s="273"/>
      <c r="DO124" s="273"/>
      <c r="DP124" s="273"/>
      <c r="DQ124" s="273"/>
      <c r="DR124" s="273"/>
      <c r="DS124" s="273"/>
      <c r="DT124" s="273"/>
      <c r="DU124" s="273"/>
      <c r="DV124" s="273"/>
      <c r="DW124" s="273"/>
      <c r="DX124" s="273"/>
      <c r="DY124" s="273"/>
      <c r="DZ124" s="273"/>
      <c r="EA124" s="273"/>
      <c r="EB124" s="273"/>
      <c r="EC124" s="273"/>
      <c r="ED124" s="273"/>
      <c r="EE124" s="273"/>
      <c r="EF124" s="273"/>
      <c r="EG124" s="273"/>
      <c r="EH124" s="273"/>
      <c r="EI124" s="273"/>
      <c r="EJ124" s="273"/>
      <c r="EK124" s="273"/>
      <c r="EL124" s="273"/>
    </row>
    <row r="125" spans="1:142" ht="15">
      <c r="A125" s="130"/>
      <c r="B125" s="131"/>
      <c r="C125" s="132"/>
      <c r="D125" s="273"/>
      <c r="E125" s="273"/>
      <c r="F125" s="273"/>
      <c r="G125" s="273"/>
      <c r="H125" s="273"/>
      <c r="I125" s="273"/>
      <c r="J125" s="273"/>
      <c r="K125" s="273"/>
      <c r="L125" s="273"/>
      <c r="M125" s="273"/>
      <c r="N125" s="273"/>
      <c r="O125" s="273"/>
      <c r="P125" s="273"/>
      <c r="Q125" s="273"/>
      <c r="R125" s="273"/>
      <c r="S125" s="273"/>
      <c r="T125" s="273"/>
      <c r="U125" s="273"/>
      <c r="V125" s="273"/>
      <c r="W125" s="273"/>
      <c r="X125" s="273"/>
      <c r="Y125" s="273"/>
      <c r="Z125" s="273"/>
      <c r="AA125" s="273"/>
      <c r="AB125" s="273"/>
      <c r="AC125" s="273"/>
      <c r="AD125" s="273"/>
      <c r="AE125" s="273"/>
      <c r="AF125" s="273"/>
      <c r="AG125" s="273"/>
      <c r="AH125" s="273"/>
      <c r="AI125" s="273"/>
      <c r="AJ125" s="273"/>
      <c r="AK125" s="273"/>
      <c r="AL125" s="273"/>
      <c r="AM125" s="273"/>
      <c r="AN125" s="273"/>
      <c r="AO125" s="273"/>
      <c r="AP125" s="273"/>
      <c r="AQ125" s="273"/>
      <c r="AR125" s="273"/>
      <c r="AS125" s="273"/>
      <c r="AT125" s="273"/>
      <c r="AU125" s="273"/>
      <c r="AV125" s="273"/>
      <c r="AW125" s="273"/>
      <c r="AX125" s="273"/>
      <c r="AY125" s="273"/>
      <c r="AZ125" s="273"/>
      <c r="BA125" s="273"/>
      <c r="BB125" s="273"/>
      <c r="BC125" s="273"/>
      <c r="BD125" s="273"/>
      <c r="BE125" s="273"/>
      <c r="BF125" s="273"/>
      <c r="BG125" s="273"/>
      <c r="BH125" s="273"/>
      <c r="BI125" s="273"/>
      <c r="BJ125" s="273"/>
      <c r="BK125" s="273"/>
      <c r="BL125" s="273"/>
      <c r="BM125" s="273"/>
      <c r="BN125" s="273"/>
      <c r="BO125" s="273"/>
      <c r="BP125" s="273"/>
      <c r="BQ125" s="273"/>
      <c r="BR125" s="273"/>
      <c r="BS125" s="273"/>
      <c r="BT125" s="273"/>
      <c r="BU125" s="273"/>
      <c r="BV125" s="273"/>
      <c r="BW125" s="273"/>
      <c r="BX125" s="273"/>
      <c r="BY125" s="273"/>
      <c r="BZ125" s="273"/>
      <c r="CA125" s="273"/>
      <c r="CB125" s="273"/>
      <c r="CC125" s="273"/>
      <c r="CD125" s="273"/>
      <c r="CE125" s="273"/>
      <c r="CF125" s="273"/>
      <c r="CG125" s="273"/>
      <c r="CH125" s="273"/>
      <c r="CI125" s="273"/>
      <c r="CJ125" s="273"/>
      <c r="CK125" s="273"/>
      <c r="CL125" s="273"/>
      <c r="CM125" s="273"/>
      <c r="CN125" s="273"/>
      <c r="CO125" s="273"/>
      <c r="CP125" s="273"/>
      <c r="CQ125" s="273"/>
      <c r="CR125" s="273"/>
      <c r="CS125" s="273"/>
      <c r="CT125" s="273"/>
      <c r="CU125" s="273"/>
      <c r="CV125" s="273"/>
      <c r="CW125" s="273"/>
      <c r="CX125" s="273"/>
      <c r="CY125" s="273"/>
      <c r="CZ125" s="273"/>
      <c r="DA125" s="273"/>
      <c r="DB125" s="273"/>
      <c r="DC125" s="273"/>
      <c r="DD125" s="273"/>
      <c r="DE125" s="273"/>
      <c r="DF125" s="273"/>
      <c r="DG125" s="273"/>
      <c r="DH125" s="273"/>
      <c r="DI125" s="273"/>
      <c r="DJ125" s="273"/>
      <c r="DK125" s="273"/>
      <c r="DL125" s="273"/>
      <c r="DM125" s="273"/>
      <c r="DN125" s="273"/>
      <c r="DO125" s="273"/>
      <c r="DP125" s="273"/>
      <c r="DQ125" s="273"/>
      <c r="DR125" s="273"/>
      <c r="DS125" s="273"/>
      <c r="DT125" s="273"/>
      <c r="DU125" s="273"/>
      <c r="DV125" s="273"/>
      <c r="DW125" s="273"/>
      <c r="DX125" s="273"/>
      <c r="DY125" s="273"/>
      <c r="DZ125" s="273"/>
      <c r="EA125" s="273"/>
      <c r="EB125" s="273"/>
      <c r="EC125" s="273"/>
      <c r="ED125" s="273"/>
      <c r="EE125" s="273"/>
      <c r="EF125" s="273"/>
      <c r="EG125" s="273"/>
      <c r="EH125" s="273"/>
      <c r="EI125" s="273"/>
      <c r="EJ125" s="273"/>
      <c r="EK125" s="273"/>
      <c r="EL125" s="273"/>
    </row>
    <row r="126" spans="1:142" ht="15">
      <c r="A126" s="130"/>
      <c r="B126" s="131"/>
      <c r="C126" s="132"/>
      <c r="D126" s="273"/>
      <c r="E126" s="273"/>
      <c r="F126" s="273"/>
      <c r="G126" s="273"/>
      <c r="H126" s="273"/>
      <c r="I126" s="273"/>
      <c r="J126" s="273"/>
      <c r="K126" s="273"/>
      <c r="L126" s="273"/>
      <c r="M126" s="273"/>
      <c r="N126" s="273"/>
      <c r="O126" s="273"/>
      <c r="P126" s="273"/>
      <c r="Q126" s="273"/>
      <c r="R126" s="273"/>
      <c r="S126" s="273"/>
      <c r="T126" s="273"/>
      <c r="U126" s="273"/>
      <c r="V126" s="273"/>
      <c r="W126" s="273"/>
      <c r="X126" s="273"/>
      <c r="Y126" s="273"/>
      <c r="Z126" s="273"/>
      <c r="AA126" s="273"/>
      <c r="AB126" s="273"/>
      <c r="AC126" s="273"/>
      <c r="AD126" s="273"/>
      <c r="AE126" s="273"/>
      <c r="AF126" s="273"/>
      <c r="AG126" s="273"/>
      <c r="AH126" s="273"/>
      <c r="AI126" s="273"/>
      <c r="AJ126" s="273"/>
      <c r="AK126" s="273"/>
      <c r="AL126" s="273"/>
      <c r="AM126" s="273"/>
      <c r="AN126" s="273"/>
      <c r="AO126" s="273"/>
      <c r="AP126" s="273"/>
      <c r="AQ126" s="273"/>
      <c r="AR126" s="273"/>
      <c r="AS126" s="273"/>
      <c r="AT126" s="273"/>
      <c r="AU126" s="273"/>
      <c r="AV126" s="273"/>
      <c r="AW126" s="273"/>
      <c r="AX126" s="273"/>
      <c r="AY126" s="273"/>
      <c r="AZ126" s="273"/>
      <c r="BA126" s="273"/>
      <c r="BB126" s="273"/>
      <c r="BC126" s="273"/>
      <c r="BD126" s="273"/>
      <c r="BE126" s="273"/>
      <c r="BF126" s="273"/>
      <c r="BG126" s="273"/>
      <c r="BH126" s="273"/>
      <c r="BI126" s="273"/>
      <c r="BJ126" s="273"/>
      <c r="BK126" s="273"/>
      <c r="BL126" s="273"/>
      <c r="BM126" s="273"/>
      <c r="BN126" s="273"/>
      <c r="BO126" s="273"/>
      <c r="BP126" s="273"/>
      <c r="BQ126" s="273"/>
      <c r="BR126" s="273"/>
      <c r="BS126" s="273"/>
      <c r="BT126" s="273"/>
      <c r="BU126" s="273"/>
      <c r="BV126" s="273"/>
      <c r="BW126" s="273"/>
      <c r="BX126" s="273"/>
      <c r="BY126" s="273"/>
      <c r="BZ126" s="273"/>
      <c r="CA126" s="273"/>
      <c r="CB126" s="273"/>
      <c r="CC126" s="273"/>
      <c r="CD126" s="273"/>
      <c r="CE126" s="273"/>
      <c r="CF126" s="273"/>
      <c r="CG126" s="273"/>
      <c r="CH126" s="273"/>
      <c r="CI126" s="273"/>
      <c r="CJ126" s="273"/>
      <c r="CK126" s="273"/>
      <c r="CL126" s="273"/>
      <c r="CM126" s="273"/>
      <c r="CN126" s="273"/>
      <c r="CO126" s="273"/>
      <c r="CP126" s="273"/>
      <c r="CQ126" s="273"/>
      <c r="CR126" s="273"/>
      <c r="CS126" s="273"/>
      <c r="CT126" s="273"/>
      <c r="CU126" s="273"/>
      <c r="CV126" s="273"/>
      <c r="CW126" s="273"/>
      <c r="CX126" s="273"/>
      <c r="CY126" s="273"/>
      <c r="CZ126" s="273"/>
      <c r="DA126" s="273"/>
      <c r="DB126" s="273"/>
      <c r="DC126" s="273"/>
      <c r="DD126" s="273"/>
      <c r="DE126" s="273"/>
      <c r="DF126" s="273"/>
      <c r="DG126" s="273"/>
      <c r="DH126" s="273"/>
      <c r="DI126" s="273"/>
      <c r="DJ126" s="273"/>
      <c r="DK126" s="273"/>
      <c r="DL126" s="273"/>
      <c r="DM126" s="273"/>
      <c r="DN126" s="273"/>
      <c r="DO126" s="273"/>
      <c r="DP126" s="273"/>
      <c r="DQ126" s="273"/>
      <c r="DR126" s="273"/>
      <c r="DS126" s="273"/>
      <c r="DT126" s="273"/>
      <c r="DU126" s="273"/>
      <c r="DV126" s="273"/>
      <c r="DW126" s="273"/>
      <c r="DX126" s="273"/>
      <c r="DY126" s="273"/>
      <c r="DZ126" s="273"/>
      <c r="EA126" s="273"/>
      <c r="EB126" s="273"/>
      <c r="EC126" s="273"/>
      <c r="ED126" s="273"/>
      <c r="EE126" s="273"/>
      <c r="EF126" s="273"/>
      <c r="EG126" s="273"/>
      <c r="EH126" s="273"/>
      <c r="EI126" s="273"/>
      <c r="EJ126" s="273"/>
      <c r="EK126" s="273"/>
      <c r="EL126" s="273"/>
    </row>
    <row r="127" spans="1:142" ht="15">
      <c r="A127" s="130"/>
      <c r="B127" s="131"/>
      <c r="C127" s="132"/>
      <c r="D127" s="273"/>
      <c r="E127" s="273"/>
      <c r="F127" s="273"/>
      <c r="G127" s="273"/>
      <c r="H127" s="273"/>
      <c r="I127" s="273"/>
      <c r="J127" s="273"/>
      <c r="K127" s="273"/>
      <c r="L127" s="273"/>
      <c r="M127" s="273"/>
      <c r="N127" s="273"/>
      <c r="O127" s="273"/>
      <c r="P127" s="273"/>
      <c r="Q127" s="273"/>
      <c r="R127" s="273"/>
      <c r="S127" s="273"/>
      <c r="T127" s="273"/>
      <c r="U127" s="273"/>
      <c r="V127" s="273"/>
      <c r="W127" s="273"/>
      <c r="X127" s="273"/>
      <c r="Y127" s="273"/>
      <c r="Z127" s="273"/>
      <c r="AA127" s="273"/>
      <c r="AB127" s="273"/>
      <c r="AC127" s="273"/>
      <c r="AD127" s="273"/>
      <c r="AE127" s="273"/>
      <c r="AF127" s="273"/>
      <c r="AG127" s="273"/>
      <c r="AH127" s="273"/>
      <c r="AI127" s="273"/>
      <c r="AJ127" s="273"/>
      <c r="AK127" s="273"/>
      <c r="AL127" s="273"/>
      <c r="AM127" s="273"/>
      <c r="AN127" s="273"/>
      <c r="AO127" s="273"/>
      <c r="AP127" s="273"/>
      <c r="AQ127" s="273"/>
      <c r="AR127" s="273"/>
      <c r="AS127" s="273"/>
      <c r="AT127" s="273"/>
      <c r="AU127" s="273"/>
      <c r="AV127" s="273"/>
      <c r="AW127" s="273"/>
      <c r="AX127" s="273"/>
      <c r="AY127" s="273"/>
      <c r="AZ127" s="273"/>
      <c r="BA127" s="273"/>
      <c r="BB127" s="273"/>
      <c r="BC127" s="273"/>
      <c r="BD127" s="273"/>
      <c r="BE127" s="273"/>
      <c r="BF127" s="273"/>
      <c r="BG127" s="273"/>
      <c r="BH127" s="273"/>
      <c r="BI127" s="273"/>
      <c r="BJ127" s="273"/>
      <c r="BK127" s="273"/>
      <c r="BL127" s="273"/>
      <c r="BM127" s="273"/>
      <c r="BN127" s="273"/>
      <c r="BO127" s="273"/>
      <c r="BP127" s="273"/>
      <c r="BQ127" s="273"/>
      <c r="BR127" s="273"/>
      <c r="BS127" s="273"/>
      <c r="BT127" s="273"/>
      <c r="BU127" s="273"/>
      <c r="BV127" s="273"/>
      <c r="BW127" s="273"/>
      <c r="BX127" s="273"/>
      <c r="BY127" s="273"/>
      <c r="BZ127" s="273"/>
      <c r="CA127" s="273"/>
      <c r="CB127" s="273"/>
      <c r="CC127" s="273"/>
      <c r="CD127" s="273"/>
      <c r="CE127" s="273"/>
      <c r="CF127" s="273"/>
      <c r="CG127" s="273"/>
      <c r="CH127" s="273"/>
      <c r="CI127" s="273"/>
      <c r="CJ127" s="273"/>
      <c r="CK127" s="273"/>
      <c r="CL127" s="273"/>
      <c r="CM127" s="273"/>
      <c r="CN127" s="273"/>
      <c r="CO127" s="273"/>
      <c r="CP127" s="273"/>
      <c r="CQ127" s="273"/>
      <c r="CR127" s="273"/>
      <c r="CS127" s="273"/>
      <c r="CT127" s="273"/>
      <c r="CU127" s="273"/>
      <c r="CV127" s="273"/>
      <c r="CW127" s="273"/>
      <c r="CX127" s="273"/>
      <c r="CY127" s="273"/>
      <c r="CZ127" s="273"/>
      <c r="DA127" s="273"/>
      <c r="DB127" s="273"/>
      <c r="DC127" s="273"/>
      <c r="DD127" s="273"/>
      <c r="DE127" s="273"/>
      <c r="DF127" s="273"/>
      <c r="DG127" s="273"/>
      <c r="DH127" s="273"/>
      <c r="DI127" s="273"/>
      <c r="DJ127" s="273"/>
      <c r="DK127" s="273"/>
      <c r="DL127" s="273"/>
      <c r="DM127" s="273"/>
      <c r="DN127" s="273"/>
      <c r="DO127" s="273"/>
      <c r="DP127" s="273"/>
      <c r="DQ127" s="273"/>
      <c r="DR127" s="273"/>
      <c r="DS127" s="273"/>
      <c r="DT127" s="273"/>
      <c r="DU127" s="273"/>
      <c r="DV127" s="273"/>
      <c r="DW127" s="273"/>
      <c r="DX127" s="273"/>
      <c r="DY127" s="273"/>
      <c r="DZ127" s="273"/>
      <c r="EA127" s="273"/>
      <c r="EB127" s="273"/>
      <c r="EC127" s="273"/>
      <c r="ED127" s="273"/>
      <c r="EE127" s="273"/>
      <c r="EF127" s="273"/>
      <c r="EG127" s="273"/>
      <c r="EH127" s="273"/>
      <c r="EI127" s="273"/>
      <c r="EJ127" s="273"/>
      <c r="EK127" s="273"/>
      <c r="EL127" s="273"/>
    </row>
    <row r="128" spans="1:142" ht="15">
      <c r="A128" s="130"/>
      <c r="B128" s="131"/>
      <c r="C128" s="132"/>
      <c r="D128" s="273"/>
      <c r="E128" s="273"/>
      <c r="F128" s="273"/>
      <c r="G128" s="273"/>
      <c r="H128" s="273"/>
      <c r="I128" s="273"/>
      <c r="J128" s="273"/>
      <c r="K128" s="273"/>
      <c r="L128" s="273"/>
      <c r="M128" s="273"/>
      <c r="N128" s="273"/>
      <c r="O128" s="273"/>
      <c r="P128" s="273"/>
      <c r="Q128" s="273"/>
      <c r="R128" s="273"/>
      <c r="S128" s="273"/>
      <c r="T128" s="273"/>
      <c r="U128" s="273"/>
      <c r="V128" s="273"/>
      <c r="W128" s="273"/>
      <c r="X128" s="273"/>
      <c r="Y128" s="273"/>
      <c r="Z128" s="273"/>
      <c r="AA128" s="273"/>
      <c r="AB128" s="273"/>
      <c r="AC128" s="273"/>
      <c r="AD128" s="273"/>
      <c r="AE128" s="273"/>
      <c r="AF128" s="273"/>
      <c r="AG128" s="273"/>
      <c r="AH128" s="273"/>
      <c r="AI128" s="273"/>
      <c r="AJ128" s="273"/>
      <c r="AK128" s="273"/>
      <c r="AL128" s="273"/>
      <c r="AM128" s="273"/>
      <c r="AN128" s="273"/>
      <c r="AO128" s="273"/>
      <c r="AP128" s="273"/>
      <c r="AQ128" s="273"/>
      <c r="AR128" s="273"/>
      <c r="AS128" s="273"/>
      <c r="AT128" s="273"/>
      <c r="AU128" s="273"/>
      <c r="AV128" s="273"/>
      <c r="AW128" s="273"/>
      <c r="AX128" s="273"/>
      <c r="AY128" s="273"/>
      <c r="AZ128" s="273"/>
      <c r="BA128" s="273"/>
      <c r="BB128" s="273"/>
      <c r="BC128" s="273"/>
      <c r="BD128" s="273"/>
      <c r="BE128" s="273"/>
      <c r="BF128" s="273"/>
      <c r="BG128" s="273"/>
      <c r="BH128" s="273"/>
      <c r="BI128" s="273"/>
      <c r="BJ128" s="273"/>
      <c r="BK128" s="273"/>
      <c r="BL128" s="273"/>
      <c r="BM128" s="273"/>
      <c r="BN128" s="273"/>
      <c r="BO128" s="273"/>
      <c r="BP128" s="273"/>
      <c r="BQ128" s="273"/>
      <c r="BR128" s="273"/>
      <c r="BS128" s="273"/>
      <c r="BT128" s="273"/>
      <c r="BU128" s="273"/>
      <c r="BV128" s="273"/>
      <c r="BW128" s="273"/>
      <c r="BX128" s="273"/>
      <c r="BY128" s="273"/>
      <c r="BZ128" s="273"/>
      <c r="CA128" s="273"/>
      <c r="CB128" s="273"/>
      <c r="CC128" s="273"/>
      <c r="CD128" s="273"/>
      <c r="CE128" s="273"/>
      <c r="CF128" s="273"/>
      <c r="CG128" s="273"/>
      <c r="CH128" s="273"/>
      <c r="CI128" s="273"/>
      <c r="CJ128" s="273"/>
      <c r="CK128" s="273"/>
      <c r="CL128" s="273"/>
      <c r="CM128" s="273"/>
      <c r="CN128" s="273"/>
      <c r="CO128" s="273"/>
      <c r="CP128" s="273"/>
      <c r="CQ128" s="273"/>
      <c r="CR128" s="273"/>
      <c r="CS128" s="273"/>
      <c r="CT128" s="273"/>
      <c r="CU128" s="273"/>
      <c r="CV128" s="273"/>
      <c r="CW128" s="273"/>
      <c r="CX128" s="273"/>
      <c r="CY128" s="273"/>
      <c r="CZ128" s="273"/>
      <c r="DA128" s="273"/>
      <c r="DB128" s="273"/>
      <c r="DC128" s="273"/>
      <c r="DD128" s="273"/>
      <c r="DE128" s="273"/>
      <c r="DF128" s="273"/>
      <c r="DG128" s="273"/>
      <c r="DH128" s="273"/>
      <c r="DI128" s="273"/>
      <c r="DJ128" s="273"/>
      <c r="DK128" s="273"/>
      <c r="DL128" s="273"/>
      <c r="DM128" s="273"/>
      <c r="DN128" s="273"/>
      <c r="DO128" s="273"/>
      <c r="DP128" s="273"/>
      <c r="DQ128" s="273"/>
      <c r="DR128" s="273"/>
      <c r="DS128" s="273"/>
      <c r="DT128" s="273"/>
      <c r="DU128" s="273"/>
      <c r="DV128" s="273"/>
      <c r="DW128" s="273"/>
      <c r="DX128" s="273"/>
      <c r="DY128" s="273"/>
      <c r="DZ128" s="273"/>
      <c r="EA128" s="273"/>
      <c r="EB128" s="273"/>
      <c r="EC128" s="273"/>
      <c r="ED128" s="273"/>
      <c r="EE128" s="273"/>
      <c r="EF128" s="273"/>
      <c r="EG128" s="273"/>
      <c r="EH128" s="273"/>
      <c r="EI128" s="273"/>
      <c r="EJ128" s="273"/>
      <c r="EK128" s="273"/>
      <c r="EL128" s="273"/>
    </row>
    <row r="129" spans="1:142" ht="15">
      <c r="A129" s="130"/>
      <c r="B129" s="131"/>
      <c r="C129" s="132"/>
      <c r="D129" s="273"/>
      <c r="E129" s="273"/>
      <c r="F129" s="273"/>
      <c r="G129" s="273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  <c r="R129" s="273"/>
      <c r="S129" s="273"/>
      <c r="T129" s="273"/>
      <c r="U129" s="273"/>
      <c r="V129" s="273"/>
      <c r="W129" s="273"/>
      <c r="X129" s="273"/>
      <c r="Y129" s="273"/>
      <c r="Z129" s="273"/>
      <c r="AA129" s="273"/>
      <c r="AB129" s="273"/>
      <c r="AC129" s="273"/>
      <c r="AD129" s="273"/>
      <c r="AE129" s="273"/>
      <c r="AF129" s="273"/>
      <c r="AG129" s="273"/>
      <c r="AH129" s="273"/>
      <c r="AI129" s="273"/>
      <c r="AJ129" s="273"/>
      <c r="AK129" s="273"/>
      <c r="AL129" s="273"/>
      <c r="AM129" s="273"/>
      <c r="AN129" s="273"/>
      <c r="AO129" s="273"/>
      <c r="AP129" s="273"/>
      <c r="AQ129" s="273"/>
      <c r="AR129" s="273"/>
      <c r="AS129" s="273"/>
      <c r="AT129" s="273"/>
      <c r="AU129" s="273"/>
      <c r="AV129" s="273"/>
      <c r="AW129" s="273"/>
      <c r="AX129" s="273"/>
      <c r="AY129" s="273"/>
      <c r="AZ129" s="273"/>
      <c r="BA129" s="273"/>
      <c r="BB129" s="273"/>
      <c r="BC129" s="273"/>
      <c r="BD129" s="273"/>
      <c r="BE129" s="273"/>
      <c r="BF129" s="273"/>
      <c r="BG129" s="273"/>
      <c r="BH129" s="273"/>
      <c r="BI129" s="273"/>
      <c r="BJ129" s="273"/>
      <c r="BK129" s="273"/>
      <c r="BL129" s="273"/>
      <c r="BM129" s="273"/>
      <c r="BN129" s="273"/>
      <c r="BO129" s="273"/>
      <c r="BP129" s="273"/>
      <c r="BQ129" s="273"/>
      <c r="BR129" s="273"/>
      <c r="BS129" s="273"/>
      <c r="BT129" s="273"/>
      <c r="BU129" s="273"/>
      <c r="BV129" s="273"/>
      <c r="BW129" s="273"/>
      <c r="BX129" s="273"/>
      <c r="BY129" s="273"/>
      <c r="BZ129" s="273"/>
      <c r="CA129" s="273"/>
      <c r="CB129" s="273"/>
      <c r="CC129" s="273"/>
      <c r="CD129" s="273"/>
      <c r="CE129" s="273"/>
      <c r="CF129" s="273"/>
      <c r="CG129" s="273"/>
      <c r="CH129" s="273"/>
      <c r="CI129" s="273"/>
      <c r="CJ129" s="273"/>
      <c r="CK129" s="273"/>
      <c r="CL129" s="273"/>
      <c r="CM129" s="273"/>
      <c r="CN129" s="273"/>
      <c r="CO129" s="273"/>
      <c r="CP129" s="273"/>
      <c r="CQ129" s="273"/>
      <c r="CR129" s="273"/>
      <c r="CS129" s="273"/>
      <c r="CT129" s="273"/>
      <c r="CU129" s="273"/>
      <c r="CV129" s="273"/>
      <c r="CW129" s="273"/>
      <c r="CX129" s="273"/>
      <c r="CY129" s="273"/>
      <c r="CZ129" s="273"/>
      <c r="DA129" s="273"/>
      <c r="DB129" s="273"/>
      <c r="DC129" s="273"/>
      <c r="DD129" s="273"/>
      <c r="DE129" s="273"/>
      <c r="DF129" s="273"/>
      <c r="DG129" s="273"/>
      <c r="DH129" s="273"/>
      <c r="DI129" s="273"/>
      <c r="DJ129" s="273"/>
      <c r="DK129" s="273"/>
      <c r="DL129" s="273"/>
      <c r="DM129" s="273"/>
      <c r="DN129" s="273"/>
      <c r="DO129" s="273"/>
      <c r="DP129" s="273"/>
      <c r="DQ129" s="273"/>
      <c r="DR129" s="273"/>
      <c r="DS129" s="273"/>
      <c r="DT129" s="273"/>
      <c r="DU129" s="273"/>
      <c r="DV129" s="273"/>
      <c r="DW129" s="273"/>
      <c r="DX129" s="273"/>
      <c r="DY129" s="273"/>
      <c r="DZ129" s="273"/>
      <c r="EA129" s="273"/>
      <c r="EB129" s="273"/>
      <c r="EC129" s="273"/>
      <c r="ED129" s="273"/>
      <c r="EE129" s="273"/>
      <c r="EF129" s="273"/>
      <c r="EG129" s="273"/>
      <c r="EH129" s="273"/>
      <c r="EI129" s="273"/>
      <c r="EJ129" s="273"/>
      <c r="EK129" s="273"/>
      <c r="EL129" s="273"/>
    </row>
    <row r="130" spans="1:142" ht="15">
      <c r="A130" s="130"/>
      <c r="B130" s="131"/>
      <c r="C130" s="132"/>
      <c r="D130" s="273"/>
      <c r="E130" s="273"/>
      <c r="F130" s="273"/>
      <c r="G130" s="273"/>
      <c r="H130" s="273"/>
      <c r="I130" s="273"/>
      <c r="J130" s="273"/>
      <c r="K130" s="273"/>
      <c r="L130" s="273"/>
      <c r="M130" s="273"/>
      <c r="N130" s="273"/>
      <c r="O130" s="273"/>
      <c r="P130" s="273"/>
      <c r="Q130" s="273"/>
      <c r="R130" s="273"/>
      <c r="S130" s="273"/>
      <c r="T130" s="273"/>
      <c r="U130" s="273"/>
      <c r="V130" s="273"/>
      <c r="W130" s="273"/>
      <c r="X130" s="273"/>
      <c r="Y130" s="273"/>
      <c r="Z130" s="273"/>
      <c r="AA130" s="273"/>
      <c r="AB130" s="273"/>
      <c r="AC130" s="273"/>
      <c r="AD130" s="273"/>
      <c r="AE130" s="273"/>
      <c r="AF130" s="273"/>
      <c r="AG130" s="273"/>
      <c r="AH130" s="273"/>
      <c r="AI130" s="273"/>
      <c r="AJ130" s="273"/>
      <c r="AK130" s="273"/>
      <c r="AL130" s="273"/>
      <c r="AM130" s="273"/>
      <c r="AN130" s="273"/>
      <c r="AO130" s="273"/>
      <c r="AP130" s="273"/>
      <c r="AQ130" s="273"/>
      <c r="AR130" s="273"/>
      <c r="AS130" s="273"/>
      <c r="AT130" s="273"/>
      <c r="AU130" s="273"/>
      <c r="AV130" s="273"/>
      <c r="AW130" s="273"/>
      <c r="AX130" s="273"/>
      <c r="AY130" s="273"/>
      <c r="AZ130" s="273"/>
      <c r="BA130" s="273"/>
      <c r="BB130" s="273"/>
      <c r="BC130" s="273"/>
      <c r="BD130" s="273"/>
      <c r="BE130" s="273"/>
      <c r="BF130" s="273"/>
      <c r="BG130" s="273"/>
      <c r="BH130" s="273"/>
      <c r="BI130" s="273"/>
      <c r="BJ130" s="273"/>
      <c r="BK130" s="273"/>
      <c r="BL130" s="273"/>
      <c r="BM130" s="273"/>
      <c r="BN130" s="273"/>
      <c r="BO130" s="273"/>
      <c r="BP130" s="273"/>
      <c r="BQ130" s="273"/>
      <c r="BR130" s="273"/>
      <c r="BS130" s="273"/>
      <c r="BT130" s="273"/>
      <c r="BU130" s="273"/>
      <c r="BV130" s="273"/>
      <c r="BW130" s="273"/>
      <c r="BX130" s="273"/>
      <c r="BY130" s="273"/>
      <c r="BZ130" s="273"/>
      <c r="CA130" s="273"/>
      <c r="CB130" s="273"/>
      <c r="CC130" s="273"/>
      <c r="CD130" s="273"/>
      <c r="CE130" s="273"/>
      <c r="CF130" s="273"/>
      <c r="CG130" s="273"/>
      <c r="CH130" s="273"/>
      <c r="CI130" s="273"/>
      <c r="CJ130" s="273"/>
      <c r="CK130" s="273"/>
      <c r="CL130" s="273"/>
      <c r="CM130" s="273"/>
      <c r="CN130" s="273"/>
      <c r="CO130" s="273"/>
      <c r="CP130" s="273"/>
      <c r="CQ130" s="273"/>
      <c r="CR130" s="273"/>
      <c r="CS130" s="273"/>
      <c r="CT130" s="273"/>
      <c r="CU130" s="273"/>
      <c r="CV130" s="273"/>
      <c r="CW130" s="273"/>
      <c r="CX130" s="273"/>
      <c r="CY130" s="273"/>
      <c r="CZ130" s="273"/>
      <c r="DA130" s="273"/>
      <c r="DB130" s="273"/>
      <c r="DC130" s="273"/>
      <c r="DD130" s="273"/>
      <c r="DE130" s="273"/>
      <c r="DF130" s="273"/>
      <c r="DG130" s="273"/>
      <c r="DH130" s="273"/>
      <c r="DI130" s="273"/>
      <c r="DJ130" s="273"/>
      <c r="DK130" s="273"/>
      <c r="DL130" s="273"/>
      <c r="DM130" s="273"/>
      <c r="DN130" s="273"/>
      <c r="DO130" s="273"/>
      <c r="DP130" s="273"/>
      <c r="DQ130" s="273"/>
      <c r="DR130" s="273"/>
      <c r="DS130" s="273"/>
      <c r="DT130" s="273"/>
      <c r="DU130" s="273"/>
      <c r="DV130" s="273"/>
      <c r="DW130" s="273"/>
      <c r="DX130" s="273"/>
      <c r="DY130" s="273"/>
      <c r="DZ130" s="273"/>
      <c r="EA130" s="273"/>
      <c r="EB130" s="273"/>
      <c r="EC130" s="273"/>
      <c r="ED130" s="273"/>
      <c r="EE130" s="273"/>
      <c r="EF130" s="273"/>
      <c r="EG130" s="273"/>
      <c r="EH130" s="273"/>
      <c r="EI130" s="273"/>
      <c r="EJ130" s="273"/>
      <c r="EK130" s="273"/>
      <c r="EL130" s="273"/>
    </row>
    <row r="131" spans="1:142" ht="15">
      <c r="A131" s="130"/>
      <c r="B131" s="131"/>
      <c r="C131" s="132"/>
      <c r="D131" s="273"/>
      <c r="E131" s="273"/>
      <c r="F131" s="273"/>
      <c r="G131" s="273"/>
      <c r="H131" s="273"/>
      <c r="I131" s="273"/>
      <c r="J131" s="273"/>
      <c r="K131" s="273"/>
      <c r="L131" s="273"/>
      <c r="M131" s="273"/>
      <c r="N131" s="273"/>
      <c r="O131" s="273"/>
      <c r="P131" s="273"/>
      <c r="Q131" s="273"/>
      <c r="R131" s="273"/>
      <c r="S131" s="273"/>
      <c r="T131" s="273"/>
      <c r="U131" s="273"/>
      <c r="V131" s="273"/>
      <c r="W131" s="273"/>
      <c r="X131" s="273"/>
      <c r="Y131" s="273"/>
      <c r="Z131" s="273"/>
      <c r="AA131" s="273"/>
      <c r="AB131" s="273"/>
      <c r="AC131" s="273"/>
      <c r="AD131" s="273"/>
      <c r="AE131" s="273"/>
      <c r="AF131" s="273"/>
      <c r="AG131" s="273"/>
      <c r="AH131" s="273"/>
      <c r="AI131" s="273"/>
      <c r="AJ131" s="273"/>
      <c r="AK131" s="273"/>
      <c r="AL131" s="273"/>
      <c r="AM131" s="273"/>
      <c r="AN131" s="273"/>
      <c r="AO131" s="273"/>
      <c r="AP131" s="273"/>
      <c r="AQ131" s="273"/>
      <c r="AR131" s="273"/>
      <c r="AS131" s="273"/>
      <c r="AT131" s="273"/>
      <c r="AU131" s="273"/>
      <c r="AV131" s="273"/>
      <c r="AW131" s="273"/>
      <c r="AX131" s="273"/>
      <c r="AY131" s="273"/>
      <c r="AZ131" s="273"/>
      <c r="BA131" s="273"/>
      <c r="BB131" s="273"/>
      <c r="BC131" s="273"/>
      <c r="BD131" s="273"/>
      <c r="BE131" s="273"/>
      <c r="BF131" s="273"/>
      <c r="BG131" s="273"/>
      <c r="BH131" s="273"/>
      <c r="BI131" s="273"/>
      <c r="BJ131" s="273"/>
      <c r="BK131" s="273"/>
      <c r="BL131" s="273"/>
      <c r="BM131" s="273"/>
      <c r="BN131" s="273"/>
      <c r="BO131" s="273"/>
      <c r="BP131" s="273"/>
      <c r="BQ131" s="273"/>
      <c r="BR131" s="273"/>
      <c r="BS131" s="273"/>
      <c r="BT131" s="273"/>
      <c r="BU131" s="273"/>
      <c r="BV131" s="273"/>
      <c r="BW131" s="273"/>
      <c r="BX131" s="273"/>
      <c r="BY131" s="273"/>
      <c r="BZ131" s="273"/>
      <c r="CA131" s="273"/>
      <c r="CB131" s="273"/>
      <c r="CC131" s="273"/>
      <c r="CD131" s="273"/>
      <c r="CE131" s="273"/>
      <c r="CF131" s="273"/>
      <c r="CG131" s="273"/>
      <c r="CH131" s="273"/>
      <c r="CI131" s="273"/>
      <c r="CJ131" s="273"/>
      <c r="CK131" s="273"/>
      <c r="CL131" s="273"/>
      <c r="CM131" s="273"/>
      <c r="CN131" s="273"/>
      <c r="CO131" s="273"/>
      <c r="CP131" s="273"/>
      <c r="CQ131" s="273"/>
      <c r="CR131" s="273"/>
      <c r="CS131" s="273"/>
      <c r="CT131" s="273"/>
      <c r="CU131" s="273"/>
      <c r="CV131" s="273"/>
      <c r="CW131" s="273"/>
      <c r="CX131" s="273"/>
      <c r="CY131" s="273"/>
      <c r="CZ131" s="273"/>
      <c r="DA131" s="273"/>
      <c r="DB131" s="273"/>
      <c r="DC131" s="273"/>
      <c r="DD131" s="273"/>
      <c r="DE131" s="273"/>
      <c r="DF131" s="273"/>
      <c r="DG131" s="273"/>
      <c r="DH131" s="273"/>
      <c r="DI131" s="273"/>
      <c r="DJ131" s="273"/>
      <c r="DK131" s="273"/>
      <c r="DL131" s="273"/>
      <c r="DM131" s="273"/>
      <c r="DN131" s="273"/>
      <c r="DO131" s="273"/>
      <c r="DP131" s="273"/>
      <c r="DQ131" s="273"/>
      <c r="DR131" s="273"/>
      <c r="DS131" s="273"/>
      <c r="DT131" s="273"/>
      <c r="DU131" s="273"/>
      <c r="DV131" s="273"/>
      <c r="DW131" s="273"/>
      <c r="DX131" s="273"/>
      <c r="DY131" s="273"/>
      <c r="DZ131" s="273"/>
      <c r="EA131" s="273"/>
      <c r="EB131" s="273"/>
      <c r="EC131" s="273"/>
      <c r="ED131" s="273"/>
      <c r="EE131" s="273"/>
      <c r="EF131" s="273"/>
      <c r="EG131" s="273"/>
      <c r="EH131" s="273"/>
      <c r="EI131" s="273"/>
      <c r="EJ131" s="273"/>
      <c r="EK131" s="273"/>
      <c r="EL131" s="273"/>
    </row>
    <row r="132" spans="1:142" ht="15">
      <c r="A132" s="130"/>
      <c r="B132" s="131"/>
      <c r="C132" s="132"/>
      <c r="D132" s="273"/>
      <c r="E132" s="273"/>
      <c r="F132" s="273"/>
      <c r="G132" s="273"/>
      <c r="H132" s="273"/>
      <c r="I132" s="273"/>
      <c r="J132" s="273"/>
      <c r="K132" s="273"/>
      <c r="L132" s="273"/>
      <c r="M132" s="273"/>
      <c r="N132" s="273"/>
      <c r="O132" s="273"/>
      <c r="P132" s="273"/>
      <c r="Q132" s="273"/>
      <c r="R132" s="273"/>
      <c r="S132" s="273"/>
      <c r="T132" s="273"/>
      <c r="U132" s="273"/>
      <c r="V132" s="273"/>
      <c r="W132" s="273"/>
      <c r="X132" s="273"/>
      <c r="Y132" s="273"/>
      <c r="Z132" s="273"/>
      <c r="AA132" s="273"/>
      <c r="AB132" s="273"/>
      <c r="AC132" s="273"/>
      <c r="AD132" s="273"/>
      <c r="AE132" s="273"/>
      <c r="AF132" s="273"/>
      <c r="AG132" s="273"/>
      <c r="AH132" s="273"/>
      <c r="AI132" s="273"/>
      <c r="AJ132" s="273"/>
      <c r="AK132" s="273"/>
      <c r="AL132" s="273"/>
      <c r="AM132" s="273"/>
      <c r="AN132" s="273"/>
      <c r="AO132" s="273"/>
      <c r="AP132" s="273"/>
      <c r="AQ132" s="273"/>
      <c r="AR132" s="273"/>
      <c r="AS132" s="273"/>
      <c r="AT132" s="273"/>
      <c r="AU132" s="273"/>
      <c r="AV132" s="273"/>
      <c r="AW132" s="273"/>
      <c r="AX132" s="273"/>
      <c r="AY132" s="273"/>
      <c r="AZ132" s="273"/>
      <c r="BA132" s="273"/>
      <c r="BB132" s="273"/>
      <c r="BC132" s="273"/>
      <c r="BD132" s="273"/>
      <c r="BE132" s="273"/>
      <c r="BF132" s="273"/>
      <c r="BG132" s="273"/>
      <c r="BH132" s="273"/>
      <c r="BI132" s="273"/>
      <c r="BJ132" s="273"/>
      <c r="BK132" s="273"/>
      <c r="BL132" s="273"/>
      <c r="BM132" s="273"/>
      <c r="BN132" s="273"/>
      <c r="BO132" s="273"/>
      <c r="BP132" s="273"/>
      <c r="BQ132" s="273"/>
      <c r="BR132" s="273"/>
      <c r="BS132" s="273"/>
      <c r="BT132" s="273"/>
      <c r="BU132" s="273"/>
      <c r="BV132" s="273"/>
      <c r="BW132" s="273"/>
      <c r="BX132" s="273"/>
      <c r="BY132" s="273"/>
      <c r="BZ132" s="273"/>
      <c r="CA132" s="273"/>
      <c r="CB132" s="273"/>
      <c r="CC132" s="273"/>
      <c r="CD132" s="273"/>
      <c r="CE132" s="273"/>
      <c r="CF132" s="273"/>
      <c r="CG132" s="273"/>
      <c r="CH132" s="273"/>
      <c r="CI132" s="273"/>
      <c r="CJ132" s="273"/>
      <c r="CK132" s="273"/>
      <c r="CL132" s="273"/>
      <c r="CM132" s="273"/>
      <c r="CN132" s="273"/>
      <c r="CO132" s="273"/>
      <c r="CP132" s="273"/>
      <c r="CQ132" s="273"/>
      <c r="CR132" s="273"/>
      <c r="CS132" s="273"/>
      <c r="CT132" s="273"/>
      <c r="CU132" s="273"/>
      <c r="CV132" s="273"/>
      <c r="CW132" s="273"/>
      <c r="CX132" s="273"/>
      <c r="CY132" s="273"/>
      <c r="CZ132" s="273"/>
      <c r="DA132" s="273"/>
      <c r="DB132" s="273"/>
      <c r="DC132" s="273"/>
      <c r="DD132" s="273"/>
      <c r="DE132" s="273"/>
      <c r="DF132" s="273"/>
      <c r="DG132" s="273"/>
      <c r="DH132" s="273"/>
      <c r="DI132" s="273"/>
      <c r="DJ132" s="273"/>
      <c r="DK132" s="273"/>
      <c r="DL132" s="273"/>
      <c r="DM132" s="273"/>
      <c r="DN132" s="273"/>
      <c r="DO132" s="273"/>
      <c r="DP132" s="273"/>
      <c r="DQ132" s="273"/>
      <c r="DR132" s="273"/>
      <c r="DS132" s="273"/>
      <c r="DT132" s="273"/>
      <c r="DU132" s="273"/>
      <c r="DV132" s="273"/>
      <c r="DW132" s="273"/>
      <c r="DX132" s="273"/>
      <c r="DY132" s="273"/>
      <c r="DZ132" s="273"/>
      <c r="EA132" s="273"/>
      <c r="EB132" s="273"/>
      <c r="EC132" s="273"/>
      <c r="ED132" s="273"/>
      <c r="EE132" s="273"/>
      <c r="EF132" s="273"/>
      <c r="EG132" s="273"/>
      <c r="EH132" s="273"/>
      <c r="EI132" s="273"/>
      <c r="EJ132" s="273"/>
      <c r="EK132" s="273"/>
      <c r="EL132" s="273"/>
    </row>
    <row r="133" spans="1:142" ht="15">
      <c r="A133" s="130"/>
      <c r="B133" s="131"/>
      <c r="C133" s="132"/>
      <c r="D133" s="273"/>
      <c r="E133" s="273"/>
      <c r="F133" s="273"/>
      <c r="G133" s="273"/>
      <c r="H133" s="273"/>
      <c r="I133" s="273"/>
      <c r="J133" s="273"/>
      <c r="K133" s="273"/>
      <c r="L133" s="273"/>
      <c r="M133" s="273"/>
      <c r="N133" s="273"/>
      <c r="O133" s="273"/>
      <c r="P133" s="273"/>
      <c r="Q133" s="273"/>
      <c r="R133" s="273"/>
      <c r="S133" s="273"/>
      <c r="T133" s="273"/>
      <c r="U133" s="273"/>
      <c r="V133" s="273"/>
      <c r="W133" s="273"/>
      <c r="X133" s="273"/>
      <c r="Y133" s="273"/>
      <c r="Z133" s="273"/>
      <c r="AA133" s="273"/>
      <c r="AB133" s="273"/>
      <c r="AC133" s="273"/>
      <c r="AD133" s="273"/>
      <c r="AE133" s="273"/>
      <c r="AF133" s="273"/>
      <c r="AG133" s="273"/>
      <c r="AH133" s="273"/>
      <c r="AI133" s="273"/>
      <c r="AJ133" s="273"/>
      <c r="AK133" s="273"/>
      <c r="AL133" s="273"/>
      <c r="AM133" s="273"/>
      <c r="AN133" s="273"/>
      <c r="AO133" s="273"/>
      <c r="AP133" s="273"/>
      <c r="AQ133" s="273"/>
      <c r="AR133" s="273"/>
      <c r="AS133" s="273"/>
      <c r="AT133" s="273"/>
      <c r="AU133" s="273"/>
      <c r="AV133" s="273"/>
      <c r="AW133" s="273"/>
      <c r="AX133" s="273"/>
      <c r="AY133" s="273"/>
      <c r="AZ133" s="273"/>
      <c r="BA133" s="273"/>
      <c r="BB133" s="273"/>
      <c r="BC133" s="273"/>
      <c r="BD133" s="273"/>
      <c r="BE133" s="273"/>
      <c r="BF133" s="273"/>
      <c r="BG133" s="273"/>
      <c r="BH133" s="273"/>
      <c r="BI133" s="273"/>
      <c r="BJ133" s="273"/>
      <c r="BK133" s="273"/>
      <c r="BL133" s="273"/>
      <c r="BM133" s="273"/>
      <c r="BN133" s="273"/>
      <c r="BO133" s="273"/>
      <c r="BP133" s="273"/>
      <c r="BQ133" s="273"/>
      <c r="BR133" s="273"/>
      <c r="BS133" s="273"/>
      <c r="BT133" s="273"/>
      <c r="BU133" s="273"/>
      <c r="BV133" s="273"/>
      <c r="BW133" s="273"/>
      <c r="BX133" s="273"/>
      <c r="BY133" s="273"/>
      <c r="BZ133" s="273"/>
      <c r="CA133" s="273"/>
      <c r="CB133" s="273"/>
      <c r="CC133" s="273"/>
      <c r="CD133" s="273"/>
      <c r="CE133" s="273"/>
      <c r="CF133" s="273"/>
      <c r="CG133" s="273"/>
      <c r="CH133" s="273"/>
      <c r="CI133" s="273"/>
      <c r="CJ133" s="273"/>
      <c r="CK133" s="273"/>
      <c r="CL133" s="273"/>
      <c r="CM133" s="273"/>
      <c r="CN133" s="273"/>
      <c r="CO133" s="273"/>
      <c r="CP133" s="273"/>
      <c r="CQ133" s="273"/>
      <c r="CR133" s="273"/>
      <c r="CS133" s="273"/>
      <c r="CT133" s="273"/>
      <c r="CU133" s="273"/>
      <c r="CV133" s="273"/>
      <c r="CW133" s="273"/>
      <c r="CX133" s="273"/>
      <c r="CY133" s="273"/>
      <c r="CZ133" s="273"/>
      <c r="DA133" s="273"/>
      <c r="DB133" s="273"/>
      <c r="DC133" s="273"/>
      <c r="DD133" s="273"/>
      <c r="DE133" s="273"/>
      <c r="DF133" s="273"/>
      <c r="DG133" s="273"/>
      <c r="DH133" s="273"/>
      <c r="DI133" s="273"/>
      <c r="DJ133" s="273"/>
      <c r="DK133" s="273"/>
      <c r="DL133" s="273"/>
      <c r="DM133" s="273"/>
      <c r="DN133" s="273"/>
      <c r="DO133" s="273"/>
      <c r="DP133" s="273"/>
      <c r="DQ133" s="273"/>
      <c r="DR133" s="273"/>
      <c r="DS133" s="273"/>
      <c r="DT133" s="273"/>
      <c r="DU133" s="273"/>
      <c r="DV133" s="273"/>
      <c r="DW133" s="273"/>
      <c r="DX133" s="273"/>
      <c r="DY133" s="273"/>
      <c r="DZ133" s="273"/>
      <c r="EA133" s="273"/>
      <c r="EB133" s="273"/>
      <c r="EC133" s="273"/>
      <c r="ED133" s="273"/>
      <c r="EE133" s="273"/>
      <c r="EF133" s="273"/>
      <c r="EG133" s="273"/>
      <c r="EH133" s="273"/>
      <c r="EI133" s="273"/>
      <c r="EJ133" s="273"/>
      <c r="EK133" s="273"/>
      <c r="EL133" s="273"/>
    </row>
    <row r="134" spans="1:142" ht="15">
      <c r="A134" s="130"/>
      <c r="B134" s="131"/>
      <c r="C134" s="132"/>
      <c r="D134" s="273"/>
      <c r="E134" s="273"/>
      <c r="F134" s="273"/>
      <c r="G134" s="273"/>
      <c r="H134" s="273"/>
      <c r="I134" s="273"/>
      <c r="J134" s="273"/>
      <c r="K134" s="273"/>
      <c r="L134" s="273"/>
      <c r="M134" s="273"/>
      <c r="N134" s="273"/>
      <c r="O134" s="273"/>
      <c r="P134" s="273"/>
      <c r="Q134" s="273"/>
      <c r="R134" s="273"/>
      <c r="S134" s="273"/>
      <c r="T134" s="273"/>
      <c r="U134" s="273"/>
      <c r="V134" s="273"/>
      <c r="W134" s="273"/>
      <c r="X134" s="273"/>
      <c r="Y134" s="273"/>
      <c r="Z134" s="273"/>
      <c r="AA134" s="273"/>
      <c r="AB134" s="273"/>
      <c r="AC134" s="273"/>
      <c r="AD134" s="273"/>
      <c r="AE134" s="273"/>
      <c r="AF134" s="273"/>
      <c r="AG134" s="273"/>
      <c r="AH134" s="273"/>
      <c r="AI134" s="273"/>
      <c r="AJ134" s="273"/>
      <c r="AK134" s="273"/>
      <c r="AL134" s="273"/>
      <c r="AM134" s="273"/>
      <c r="AN134" s="273"/>
      <c r="AO134" s="273"/>
      <c r="AP134" s="273"/>
      <c r="AQ134" s="273"/>
      <c r="AR134" s="273"/>
      <c r="AS134" s="273"/>
      <c r="AT134" s="273"/>
      <c r="AU134" s="273"/>
      <c r="AV134" s="273"/>
      <c r="AW134" s="273"/>
      <c r="AX134" s="273"/>
      <c r="AY134" s="273"/>
      <c r="AZ134" s="273"/>
      <c r="BA134" s="273"/>
      <c r="BB134" s="273"/>
      <c r="BC134" s="273"/>
      <c r="BD134" s="273"/>
      <c r="BE134" s="273"/>
      <c r="BF134" s="273"/>
      <c r="BG134" s="273"/>
      <c r="BH134" s="273"/>
      <c r="BI134" s="273"/>
      <c r="BJ134" s="273"/>
      <c r="BK134" s="273"/>
      <c r="BL134" s="273"/>
      <c r="BM134" s="273"/>
      <c r="BN134" s="273"/>
      <c r="BO134" s="273"/>
      <c r="BP134" s="273"/>
      <c r="BQ134" s="273"/>
      <c r="BR134" s="273"/>
      <c r="BS134" s="273"/>
      <c r="BT134" s="273"/>
      <c r="BU134" s="273"/>
      <c r="BV134" s="273"/>
      <c r="BW134" s="273"/>
      <c r="BX134" s="273"/>
      <c r="BY134" s="273"/>
      <c r="BZ134" s="273"/>
      <c r="CA134" s="273"/>
      <c r="CB134" s="273"/>
      <c r="CC134" s="273"/>
      <c r="CD134" s="273"/>
      <c r="CE134" s="273"/>
      <c r="CF134" s="273"/>
      <c r="CG134" s="273"/>
      <c r="CH134" s="273"/>
      <c r="CI134" s="273"/>
      <c r="CJ134" s="273"/>
      <c r="CK134" s="273"/>
      <c r="CL134" s="273"/>
      <c r="CM134" s="273"/>
      <c r="CN134" s="273"/>
      <c r="CO134" s="273"/>
      <c r="CP134" s="273"/>
      <c r="CQ134" s="273"/>
      <c r="CR134" s="273"/>
      <c r="CS134" s="273"/>
      <c r="CT134" s="273"/>
      <c r="CU134" s="273"/>
      <c r="CV134" s="273"/>
      <c r="CW134" s="273"/>
      <c r="CX134" s="273"/>
      <c r="CY134" s="273"/>
      <c r="CZ134" s="273"/>
      <c r="DA134" s="273"/>
      <c r="DB134" s="273"/>
      <c r="DC134" s="273"/>
      <c r="DD134" s="273"/>
      <c r="DE134" s="273"/>
      <c r="DF134" s="273"/>
      <c r="DG134" s="273"/>
      <c r="DH134" s="273"/>
      <c r="DI134" s="273"/>
      <c r="DJ134" s="273"/>
      <c r="DK134" s="273"/>
      <c r="DL134" s="273"/>
      <c r="DM134" s="273"/>
      <c r="DN134" s="273"/>
      <c r="DO134" s="273"/>
      <c r="DP134" s="273"/>
      <c r="DQ134" s="273"/>
      <c r="DR134" s="273"/>
      <c r="DS134" s="273"/>
      <c r="DT134" s="273"/>
      <c r="DU134" s="273"/>
      <c r="DV134" s="273"/>
      <c r="DW134" s="273"/>
      <c r="DX134" s="273"/>
      <c r="DY134" s="273"/>
      <c r="DZ134" s="273"/>
      <c r="EA134" s="273"/>
      <c r="EB134" s="273"/>
      <c r="EC134" s="273"/>
      <c r="ED134" s="273"/>
      <c r="EE134" s="273"/>
      <c r="EF134" s="273"/>
      <c r="EG134" s="273"/>
      <c r="EH134" s="273"/>
      <c r="EI134" s="273"/>
      <c r="EJ134" s="273"/>
      <c r="EK134" s="273"/>
      <c r="EL134" s="273"/>
    </row>
    <row r="135" spans="1:142" ht="15">
      <c r="A135" s="130"/>
      <c r="B135" s="131"/>
      <c r="C135" s="132"/>
      <c r="D135" s="273"/>
      <c r="E135" s="273"/>
      <c r="F135" s="273"/>
      <c r="G135" s="273"/>
      <c r="H135" s="273"/>
      <c r="I135" s="273"/>
      <c r="J135" s="273"/>
      <c r="K135" s="273"/>
      <c r="L135" s="273"/>
      <c r="M135" s="273"/>
      <c r="N135" s="273"/>
      <c r="O135" s="273"/>
      <c r="P135" s="273"/>
      <c r="Q135" s="273"/>
      <c r="R135" s="273"/>
      <c r="S135" s="273"/>
      <c r="T135" s="273"/>
      <c r="U135" s="273"/>
      <c r="V135" s="273"/>
      <c r="W135" s="273"/>
      <c r="X135" s="273"/>
      <c r="Y135" s="273"/>
      <c r="Z135" s="273"/>
      <c r="AA135" s="273"/>
      <c r="AB135" s="273"/>
      <c r="AC135" s="273"/>
      <c r="AD135" s="273"/>
      <c r="AE135" s="273"/>
      <c r="AF135" s="273"/>
      <c r="AG135" s="273"/>
      <c r="AH135" s="273"/>
      <c r="AI135" s="273"/>
      <c r="AJ135" s="273"/>
      <c r="AK135" s="273"/>
      <c r="AL135" s="273"/>
      <c r="AM135" s="273"/>
      <c r="AN135" s="273"/>
      <c r="AO135" s="273"/>
      <c r="AP135" s="273"/>
      <c r="AQ135" s="273"/>
      <c r="AR135" s="273"/>
      <c r="AS135" s="273"/>
      <c r="AT135" s="273"/>
      <c r="AU135" s="273"/>
      <c r="AV135" s="273"/>
      <c r="AW135" s="273"/>
      <c r="AX135" s="273"/>
      <c r="AY135" s="273"/>
      <c r="AZ135" s="273"/>
      <c r="BA135" s="273"/>
      <c r="BB135" s="273"/>
      <c r="BC135" s="273"/>
      <c r="BD135" s="273"/>
      <c r="BE135" s="273"/>
      <c r="BF135" s="273"/>
      <c r="BG135" s="273"/>
      <c r="BH135" s="273"/>
      <c r="BI135" s="273"/>
      <c r="BJ135" s="273"/>
      <c r="BK135" s="273"/>
      <c r="BL135" s="273"/>
      <c r="BM135" s="273"/>
      <c r="BN135" s="273"/>
      <c r="BO135" s="273"/>
      <c r="BP135" s="273"/>
      <c r="BQ135" s="273"/>
      <c r="BR135" s="273"/>
      <c r="BS135" s="273"/>
      <c r="BT135" s="273"/>
      <c r="BU135" s="273"/>
      <c r="BV135" s="273"/>
      <c r="BW135" s="273"/>
      <c r="BX135" s="273"/>
      <c r="BY135" s="273"/>
      <c r="BZ135" s="273"/>
      <c r="CA135" s="273"/>
      <c r="CB135" s="273"/>
      <c r="CC135" s="273"/>
      <c r="CD135" s="273"/>
      <c r="CE135" s="273"/>
      <c r="CF135" s="273"/>
      <c r="CG135" s="273"/>
      <c r="CH135" s="273"/>
      <c r="CI135" s="273"/>
      <c r="CJ135" s="273"/>
      <c r="CK135" s="273"/>
      <c r="CL135" s="273"/>
      <c r="CM135" s="273"/>
      <c r="CN135" s="273"/>
      <c r="CO135" s="273"/>
      <c r="CP135" s="273"/>
      <c r="CQ135" s="273"/>
      <c r="CR135" s="273"/>
      <c r="CS135" s="273"/>
      <c r="CT135" s="273"/>
      <c r="CU135" s="273"/>
      <c r="CV135" s="273"/>
      <c r="CW135" s="273"/>
      <c r="CX135" s="273"/>
      <c r="CY135" s="273"/>
      <c r="CZ135" s="273"/>
      <c r="DA135" s="273"/>
      <c r="DB135" s="273"/>
      <c r="DC135" s="273"/>
      <c r="DD135" s="273"/>
      <c r="DE135" s="273"/>
      <c r="DF135" s="273"/>
      <c r="DG135" s="273"/>
      <c r="DH135" s="273"/>
      <c r="DI135" s="273"/>
      <c r="DJ135" s="273"/>
      <c r="DK135" s="273"/>
      <c r="DL135" s="273"/>
      <c r="DM135" s="273"/>
      <c r="DN135" s="273"/>
      <c r="DO135" s="273"/>
      <c r="DP135" s="273"/>
      <c r="DQ135" s="273"/>
      <c r="DR135" s="273"/>
      <c r="DS135" s="273"/>
      <c r="DT135" s="273"/>
      <c r="DU135" s="273"/>
      <c r="DV135" s="273"/>
      <c r="DW135" s="273"/>
      <c r="DX135" s="273"/>
      <c r="DY135" s="273"/>
      <c r="DZ135" s="273"/>
      <c r="EA135" s="273"/>
      <c r="EB135" s="273"/>
      <c r="EC135" s="273"/>
      <c r="ED135" s="273"/>
      <c r="EE135" s="273"/>
      <c r="EF135" s="273"/>
      <c r="EG135" s="273"/>
      <c r="EH135" s="273"/>
      <c r="EI135" s="273"/>
      <c r="EJ135" s="273"/>
      <c r="EK135" s="273"/>
      <c r="EL135" s="273"/>
    </row>
    <row r="136" spans="1:142" ht="15">
      <c r="A136" s="130"/>
      <c r="B136" s="131"/>
      <c r="C136" s="132"/>
      <c r="D136" s="273"/>
      <c r="E136" s="273"/>
      <c r="F136" s="273"/>
      <c r="G136" s="273"/>
      <c r="H136" s="273"/>
      <c r="I136" s="273"/>
      <c r="J136" s="273"/>
      <c r="K136" s="273"/>
      <c r="L136" s="273"/>
      <c r="M136" s="273"/>
      <c r="N136" s="273"/>
      <c r="O136" s="273"/>
      <c r="P136" s="273"/>
      <c r="Q136" s="273"/>
      <c r="R136" s="273"/>
      <c r="S136" s="273"/>
      <c r="T136" s="273"/>
      <c r="U136" s="273"/>
      <c r="V136" s="273"/>
      <c r="W136" s="273"/>
      <c r="X136" s="273"/>
      <c r="Y136" s="273"/>
      <c r="Z136" s="273"/>
      <c r="AA136" s="273"/>
      <c r="AB136" s="273"/>
      <c r="AC136" s="273"/>
      <c r="AD136" s="273"/>
      <c r="AE136" s="273"/>
      <c r="AF136" s="273"/>
      <c r="AG136" s="273"/>
      <c r="AH136" s="273"/>
      <c r="AI136" s="273"/>
      <c r="AJ136" s="273"/>
      <c r="AK136" s="273"/>
      <c r="AL136" s="273"/>
      <c r="AM136" s="273"/>
      <c r="AN136" s="273"/>
      <c r="AO136" s="273"/>
      <c r="AP136" s="273"/>
      <c r="AQ136" s="273"/>
      <c r="AR136" s="273"/>
      <c r="AS136" s="273"/>
      <c r="AT136" s="273"/>
      <c r="AU136" s="273"/>
      <c r="AV136" s="273"/>
      <c r="AW136" s="273"/>
      <c r="AX136" s="273"/>
      <c r="AY136" s="273"/>
      <c r="AZ136" s="273"/>
      <c r="BA136" s="273"/>
      <c r="BB136" s="273"/>
      <c r="BC136" s="273"/>
      <c r="BD136" s="273"/>
      <c r="BE136" s="273"/>
      <c r="BF136" s="273"/>
      <c r="BG136" s="273"/>
      <c r="BH136" s="273"/>
      <c r="BI136" s="273"/>
      <c r="BJ136" s="273"/>
      <c r="BK136" s="273"/>
      <c r="BL136" s="273"/>
      <c r="BM136" s="273"/>
      <c r="BN136" s="273"/>
      <c r="BO136" s="273"/>
      <c r="BP136" s="273"/>
      <c r="BQ136" s="273"/>
      <c r="BR136" s="273"/>
      <c r="BS136" s="273"/>
      <c r="BT136" s="273"/>
      <c r="BU136" s="273"/>
      <c r="BV136" s="273"/>
      <c r="BW136" s="273"/>
      <c r="BX136" s="273"/>
      <c r="BY136" s="273"/>
      <c r="BZ136" s="273"/>
      <c r="CA136" s="273"/>
      <c r="CB136" s="273"/>
      <c r="CC136" s="273"/>
      <c r="CD136" s="273"/>
      <c r="CE136" s="273"/>
      <c r="CF136" s="273"/>
      <c r="CG136" s="273"/>
      <c r="CH136" s="273"/>
      <c r="CI136" s="273"/>
      <c r="CJ136" s="273"/>
      <c r="CK136" s="273"/>
      <c r="CL136" s="273"/>
      <c r="CM136" s="273"/>
      <c r="CN136" s="273"/>
      <c r="CO136" s="273"/>
      <c r="CP136" s="273"/>
      <c r="CQ136" s="273"/>
      <c r="CR136" s="273"/>
      <c r="CS136" s="273"/>
      <c r="CT136" s="273"/>
      <c r="CU136" s="273"/>
      <c r="CV136" s="273"/>
      <c r="CW136" s="273"/>
      <c r="CX136" s="273"/>
      <c r="CY136" s="273"/>
      <c r="CZ136" s="273"/>
      <c r="DA136" s="273"/>
      <c r="DB136" s="273"/>
      <c r="DC136" s="273"/>
      <c r="DD136" s="273"/>
      <c r="DE136" s="273"/>
      <c r="DF136" s="273"/>
      <c r="DG136" s="273"/>
      <c r="DH136" s="273"/>
      <c r="DI136" s="273"/>
      <c r="DJ136" s="273"/>
      <c r="DK136" s="273"/>
      <c r="DL136" s="273"/>
      <c r="DM136" s="273"/>
      <c r="DN136" s="273"/>
      <c r="DO136" s="273"/>
      <c r="DP136" s="273"/>
      <c r="DQ136" s="273"/>
      <c r="DR136" s="273"/>
      <c r="DS136" s="273"/>
      <c r="DT136" s="273"/>
      <c r="DU136" s="273"/>
      <c r="DV136" s="273"/>
      <c r="DW136" s="273"/>
      <c r="DX136" s="273"/>
      <c r="DY136" s="273"/>
      <c r="DZ136" s="273"/>
      <c r="EA136" s="273"/>
      <c r="EB136" s="273"/>
      <c r="EC136" s="273"/>
      <c r="ED136" s="273"/>
      <c r="EE136" s="273"/>
      <c r="EF136" s="273"/>
      <c r="EG136" s="273"/>
      <c r="EH136" s="273"/>
      <c r="EI136" s="273"/>
      <c r="EJ136" s="273"/>
      <c r="EK136" s="273"/>
      <c r="EL136" s="273"/>
    </row>
    <row r="137" spans="1:142" ht="15">
      <c r="A137" s="130"/>
      <c r="B137" s="131"/>
      <c r="C137" s="132"/>
      <c r="D137" s="273"/>
      <c r="E137" s="273"/>
      <c r="F137" s="273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73"/>
      <c r="R137" s="273"/>
      <c r="S137" s="273"/>
      <c r="T137" s="273"/>
      <c r="U137" s="273"/>
      <c r="V137" s="273"/>
      <c r="W137" s="273"/>
      <c r="X137" s="273"/>
      <c r="Y137" s="273"/>
      <c r="Z137" s="273"/>
      <c r="AA137" s="273"/>
      <c r="AB137" s="273"/>
      <c r="AC137" s="273"/>
      <c r="AD137" s="273"/>
      <c r="AE137" s="273"/>
      <c r="AF137" s="273"/>
      <c r="AG137" s="273"/>
      <c r="AH137" s="273"/>
      <c r="AI137" s="273"/>
      <c r="AJ137" s="273"/>
      <c r="AK137" s="273"/>
      <c r="AL137" s="273"/>
      <c r="AM137" s="273"/>
      <c r="AN137" s="273"/>
      <c r="AO137" s="273"/>
      <c r="AP137" s="273"/>
      <c r="AQ137" s="273"/>
      <c r="AR137" s="273"/>
      <c r="AS137" s="273"/>
      <c r="AT137" s="273"/>
      <c r="AU137" s="273"/>
      <c r="AV137" s="273"/>
      <c r="AW137" s="273"/>
      <c r="AX137" s="273"/>
      <c r="AY137" s="273"/>
      <c r="AZ137" s="273"/>
      <c r="BA137" s="273"/>
      <c r="BB137" s="273"/>
      <c r="BC137" s="273"/>
      <c r="BD137" s="273"/>
      <c r="BE137" s="273"/>
      <c r="BF137" s="273"/>
      <c r="BG137" s="273"/>
      <c r="BH137" s="273"/>
      <c r="BI137" s="273"/>
      <c r="BJ137" s="273"/>
      <c r="BK137" s="273"/>
      <c r="BL137" s="273"/>
      <c r="BM137" s="273"/>
      <c r="BN137" s="273"/>
      <c r="BO137" s="273"/>
      <c r="BP137" s="273"/>
      <c r="BQ137" s="273"/>
      <c r="BR137" s="273"/>
      <c r="BS137" s="273"/>
      <c r="BT137" s="273"/>
      <c r="BU137" s="273"/>
      <c r="BV137" s="273"/>
      <c r="BW137" s="273"/>
      <c r="BX137" s="273"/>
      <c r="BY137" s="273"/>
      <c r="BZ137" s="273"/>
      <c r="CA137" s="273"/>
      <c r="CB137" s="273"/>
      <c r="CC137" s="273"/>
      <c r="CD137" s="273"/>
      <c r="CE137" s="273"/>
      <c r="CF137" s="273"/>
      <c r="CG137" s="273"/>
      <c r="CH137" s="273"/>
      <c r="CI137" s="273"/>
      <c r="CJ137" s="273"/>
      <c r="CK137" s="273"/>
      <c r="CL137" s="273"/>
      <c r="CM137" s="273"/>
      <c r="CN137" s="273"/>
      <c r="CO137" s="273"/>
      <c r="CP137" s="273"/>
      <c r="CQ137" s="273"/>
      <c r="CR137" s="273"/>
      <c r="CS137" s="273"/>
      <c r="CT137" s="273"/>
      <c r="CU137" s="273"/>
      <c r="CV137" s="273"/>
      <c r="CW137" s="273"/>
      <c r="CX137" s="273"/>
      <c r="CY137" s="273"/>
      <c r="CZ137" s="273"/>
      <c r="DA137" s="273"/>
      <c r="DB137" s="273"/>
      <c r="DC137" s="273"/>
      <c r="DD137" s="273"/>
      <c r="DE137" s="273"/>
      <c r="DF137" s="273"/>
      <c r="DG137" s="273"/>
      <c r="DH137" s="273"/>
      <c r="DI137" s="273"/>
      <c r="DJ137" s="273"/>
      <c r="DK137" s="273"/>
      <c r="DL137" s="273"/>
      <c r="DM137" s="273"/>
      <c r="DN137" s="273"/>
      <c r="DO137" s="273"/>
      <c r="DP137" s="273"/>
      <c r="DQ137" s="273"/>
      <c r="DR137" s="273"/>
      <c r="DS137" s="273"/>
      <c r="DT137" s="273"/>
      <c r="DU137" s="273"/>
      <c r="DV137" s="273"/>
      <c r="DW137" s="273"/>
      <c r="DX137" s="273"/>
      <c r="DY137" s="273"/>
      <c r="DZ137" s="273"/>
      <c r="EA137" s="273"/>
      <c r="EB137" s="273"/>
      <c r="EC137" s="273"/>
      <c r="ED137" s="273"/>
      <c r="EE137" s="273"/>
      <c r="EF137" s="273"/>
      <c r="EG137" s="273"/>
      <c r="EH137" s="273"/>
      <c r="EI137" s="273"/>
      <c r="EJ137" s="273"/>
      <c r="EK137" s="273"/>
      <c r="EL137" s="273"/>
    </row>
    <row r="138" spans="1:142" ht="15">
      <c r="A138" s="130"/>
      <c r="B138" s="131"/>
      <c r="C138" s="132"/>
      <c r="D138" s="273"/>
      <c r="E138" s="273"/>
      <c r="F138" s="273"/>
      <c r="G138" s="273"/>
      <c r="H138" s="273"/>
      <c r="I138" s="273"/>
      <c r="J138" s="273"/>
      <c r="K138" s="273"/>
      <c r="L138" s="273"/>
      <c r="M138" s="273"/>
      <c r="N138" s="273"/>
      <c r="O138" s="273"/>
      <c r="P138" s="273"/>
      <c r="Q138" s="273"/>
      <c r="R138" s="273"/>
      <c r="S138" s="273"/>
      <c r="T138" s="273"/>
      <c r="U138" s="273"/>
      <c r="V138" s="273"/>
      <c r="W138" s="273"/>
      <c r="X138" s="273"/>
      <c r="Y138" s="273"/>
      <c r="Z138" s="273"/>
      <c r="AA138" s="273"/>
      <c r="AB138" s="273"/>
      <c r="AC138" s="273"/>
      <c r="AD138" s="273"/>
      <c r="AE138" s="273"/>
      <c r="AF138" s="273"/>
      <c r="AG138" s="273"/>
      <c r="AH138" s="273"/>
      <c r="AI138" s="273"/>
      <c r="AJ138" s="273"/>
      <c r="AK138" s="273"/>
      <c r="AL138" s="273"/>
      <c r="AM138" s="273"/>
      <c r="AN138" s="273"/>
      <c r="AO138" s="273"/>
      <c r="AP138" s="273"/>
      <c r="AQ138" s="273"/>
      <c r="AR138" s="273"/>
      <c r="AS138" s="273"/>
      <c r="AT138" s="273"/>
      <c r="AU138" s="273"/>
      <c r="AV138" s="273"/>
      <c r="AW138" s="273"/>
      <c r="AX138" s="273"/>
      <c r="AY138" s="273"/>
      <c r="AZ138" s="273"/>
      <c r="BA138" s="273"/>
      <c r="BB138" s="273"/>
      <c r="BC138" s="273"/>
      <c r="BD138" s="273"/>
      <c r="BE138" s="273"/>
      <c r="BF138" s="273"/>
      <c r="BG138" s="273"/>
      <c r="BH138" s="273"/>
      <c r="BI138" s="273"/>
      <c r="BJ138" s="273"/>
      <c r="BK138" s="273"/>
      <c r="BL138" s="273"/>
      <c r="BM138" s="273"/>
      <c r="BN138" s="273"/>
      <c r="BO138" s="273"/>
      <c r="BP138" s="273"/>
      <c r="BQ138" s="273"/>
      <c r="BR138" s="273"/>
      <c r="BS138" s="273"/>
      <c r="BT138" s="273"/>
      <c r="BU138" s="273"/>
      <c r="BV138" s="273"/>
      <c r="BW138" s="273"/>
      <c r="BX138" s="273"/>
      <c r="BY138" s="273"/>
      <c r="BZ138" s="273"/>
      <c r="CA138" s="273"/>
      <c r="CB138" s="273"/>
      <c r="CC138" s="273"/>
      <c r="CD138" s="273"/>
      <c r="CE138" s="273"/>
      <c r="CF138" s="273"/>
      <c r="CG138" s="273"/>
      <c r="CH138" s="273"/>
      <c r="CI138" s="273"/>
      <c r="CJ138" s="273"/>
      <c r="CK138" s="273"/>
      <c r="CL138" s="273"/>
      <c r="CM138" s="273"/>
      <c r="CN138" s="273"/>
      <c r="CO138" s="273"/>
      <c r="CP138" s="273"/>
      <c r="CQ138" s="273"/>
      <c r="CR138" s="273"/>
      <c r="CS138" s="273"/>
      <c r="CT138" s="273"/>
      <c r="CU138" s="273"/>
      <c r="CV138" s="273"/>
      <c r="CW138" s="273"/>
      <c r="CX138" s="273"/>
      <c r="CY138" s="273"/>
      <c r="CZ138" s="273"/>
      <c r="DA138" s="273"/>
      <c r="DB138" s="273"/>
      <c r="DC138" s="273"/>
      <c r="DD138" s="273"/>
      <c r="DE138" s="273"/>
      <c r="DF138" s="273"/>
      <c r="DG138" s="273"/>
      <c r="DH138" s="273"/>
      <c r="DI138" s="273"/>
      <c r="DJ138" s="273"/>
      <c r="DK138" s="273"/>
      <c r="DL138" s="273"/>
      <c r="DM138" s="273"/>
      <c r="DN138" s="273"/>
      <c r="DO138" s="273"/>
      <c r="DP138" s="273"/>
      <c r="DQ138" s="273"/>
      <c r="DR138" s="273"/>
      <c r="DS138" s="273"/>
      <c r="DT138" s="273"/>
      <c r="DU138" s="273"/>
      <c r="DV138" s="273"/>
      <c r="DW138" s="273"/>
      <c r="DX138" s="273"/>
      <c r="DY138" s="273"/>
      <c r="DZ138" s="273"/>
      <c r="EA138" s="273"/>
      <c r="EB138" s="273"/>
      <c r="EC138" s="273"/>
      <c r="ED138" s="273"/>
      <c r="EE138" s="273"/>
      <c r="EF138" s="273"/>
      <c r="EG138" s="273"/>
      <c r="EH138" s="273"/>
      <c r="EI138" s="273"/>
      <c r="EJ138" s="273"/>
      <c r="EK138" s="273"/>
      <c r="EL138" s="273"/>
    </row>
    <row r="139" spans="1:142" ht="15">
      <c r="A139" s="130"/>
      <c r="B139" s="131"/>
      <c r="C139" s="132"/>
      <c r="D139" s="273"/>
      <c r="E139" s="273"/>
      <c r="F139" s="273"/>
      <c r="G139" s="273"/>
      <c r="H139" s="273"/>
      <c r="I139" s="273"/>
      <c r="J139" s="273"/>
      <c r="K139" s="273"/>
      <c r="L139" s="273"/>
      <c r="M139" s="273"/>
      <c r="N139" s="273"/>
      <c r="O139" s="273"/>
      <c r="P139" s="273"/>
      <c r="Q139" s="273"/>
      <c r="R139" s="273"/>
      <c r="S139" s="273"/>
      <c r="T139" s="273"/>
      <c r="U139" s="273"/>
      <c r="V139" s="273"/>
      <c r="W139" s="273"/>
      <c r="X139" s="273"/>
      <c r="Y139" s="273"/>
      <c r="Z139" s="273"/>
      <c r="AA139" s="273"/>
      <c r="AB139" s="273"/>
      <c r="AC139" s="273"/>
      <c r="AD139" s="273"/>
      <c r="AE139" s="273"/>
      <c r="AF139" s="273"/>
      <c r="AG139" s="273"/>
      <c r="AH139" s="273"/>
      <c r="AI139" s="273"/>
      <c r="AJ139" s="273"/>
      <c r="AK139" s="273"/>
      <c r="AL139" s="273"/>
      <c r="AM139" s="273"/>
      <c r="AN139" s="273"/>
      <c r="AO139" s="273"/>
      <c r="AP139" s="273"/>
      <c r="AQ139" s="273"/>
      <c r="AR139" s="273"/>
      <c r="AS139" s="273"/>
      <c r="AT139" s="273"/>
      <c r="AU139" s="273"/>
      <c r="AV139" s="273"/>
      <c r="AW139" s="273"/>
      <c r="AX139" s="273"/>
      <c r="AY139" s="273"/>
      <c r="AZ139" s="273"/>
      <c r="BA139" s="273"/>
      <c r="BB139" s="273"/>
      <c r="BC139" s="273"/>
      <c r="BD139" s="273"/>
      <c r="BE139" s="273"/>
      <c r="BF139" s="273"/>
      <c r="BG139" s="273"/>
      <c r="BH139" s="273"/>
      <c r="BI139" s="273"/>
      <c r="BJ139" s="273"/>
      <c r="BK139" s="273"/>
      <c r="BL139" s="273"/>
      <c r="BM139" s="273"/>
      <c r="BN139" s="273"/>
      <c r="BO139" s="273"/>
      <c r="BP139" s="273"/>
      <c r="BQ139" s="273"/>
      <c r="BR139" s="273"/>
      <c r="BS139" s="273"/>
      <c r="BT139" s="273"/>
      <c r="BU139" s="273"/>
      <c r="BV139" s="273"/>
      <c r="BW139" s="273"/>
      <c r="BX139" s="273"/>
      <c r="BY139" s="273"/>
      <c r="BZ139" s="273"/>
      <c r="CA139" s="273"/>
      <c r="CB139" s="273"/>
      <c r="CC139" s="273"/>
      <c r="CD139" s="273"/>
      <c r="CE139" s="273"/>
      <c r="CF139" s="273"/>
      <c r="CG139" s="273"/>
      <c r="CH139" s="273"/>
      <c r="CI139" s="273"/>
      <c r="CJ139" s="273"/>
      <c r="CK139" s="273"/>
      <c r="CL139" s="273"/>
      <c r="CM139" s="273"/>
      <c r="CN139" s="273"/>
      <c r="CO139" s="273"/>
      <c r="CP139" s="273"/>
      <c r="CQ139" s="273"/>
      <c r="CR139" s="273"/>
      <c r="CS139" s="273"/>
      <c r="CT139" s="273"/>
      <c r="CU139" s="273"/>
      <c r="CV139" s="273"/>
      <c r="CW139" s="273"/>
      <c r="CX139" s="273"/>
      <c r="CY139" s="273"/>
      <c r="CZ139" s="273"/>
      <c r="DA139" s="273"/>
      <c r="DB139" s="273"/>
      <c r="DC139" s="273"/>
      <c r="DD139" s="273"/>
      <c r="DE139" s="273"/>
      <c r="DF139" s="273"/>
      <c r="DG139" s="273"/>
      <c r="DH139" s="273"/>
      <c r="DI139" s="273"/>
      <c r="DJ139" s="273"/>
      <c r="DK139" s="273"/>
      <c r="DL139" s="273"/>
      <c r="DM139" s="273"/>
      <c r="DN139" s="273"/>
      <c r="DO139" s="273"/>
      <c r="DP139" s="273"/>
      <c r="DQ139" s="273"/>
      <c r="DR139" s="273"/>
      <c r="DS139" s="273"/>
      <c r="DT139" s="273"/>
      <c r="DU139" s="273"/>
      <c r="DV139" s="273"/>
      <c r="DW139" s="273"/>
      <c r="DX139" s="273"/>
      <c r="DY139" s="273"/>
      <c r="DZ139" s="273"/>
      <c r="EA139" s="273"/>
      <c r="EB139" s="273"/>
      <c r="EC139" s="273"/>
      <c r="ED139" s="273"/>
      <c r="EE139" s="273"/>
      <c r="EF139" s="273"/>
      <c r="EG139" s="273"/>
      <c r="EH139" s="273"/>
      <c r="EI139" s="273"/>
      <c r="EJ139" s="273"/>
      <c r="EK139" s="273"/>
      <c r="EL139" s="273"/>
    </row>
    <row r="140" spans="1:142" ht="15">
      <c r="A140" s="130"/>
      <c r="B140" s="131"/>
      <c r="C140" s="132"/>
      <c r="D140" s="273"/>
      <c r="E140" s="273"/>
      <c r="F140" s="273"/>
      <c r="G140" s="273"/>
      <c r="H140" s="273"/>
      <c r="I140" s="273"/>
      <c r="J140" s="273"/>
      <c r="K140" s="273"/>
      <c r="L140" s="273"/>
      <c r="M140" s="273"/>
      <c r="N140" s="273"/>
      <c r="O140" s="273"/>
      <c r="P140" s="273"/>
      <c r="Q140" s="273"/>
      <c r="R140" s="273"/>
      <c r="S140" s="273"/>
      <c r="T140" s="273"/>
      <c r="U140" s="273"/>
      <c r="V140" s="273"/>
      <c r="W140" s="273"/>
      <c r="X140" s="273"/>
      <c r="Y140" s="273"/>
      <c r="Z140" s="273"/>
      <c r="AA140" s="273"/>
      <c r="AB140" s="273"/>
      <c r="AC140" s="273"/>
      <c r="AD140" s="273"/>
      <c r="AE140" s="273"/>
      <c r="AF140" s="273"/>
      <c r="AG140" s="273"/>
      <c r="AH140" s="273"/>
      <c r="AI140" s="273"/>
      <c r="AJ140" s="273"/>
      <c r="AK140" s="273"/>
      <c r="AL140" s="273"/>
      <c r="AM140" s="273"/>
      <c r="AN140" s="273"/>
      <c r="AO140" s="273"/>
      <c r="AP140" s="273"/>
      <c r="AQ140" s="273"/>
      <c r="AR140" s="273"/>
      <c r="AS140" s="273"/>
      <c r="AT140" s="273"/>
      <c r="AU140" s="273"/>
      <c r="AV140" s="273"/>
      <c r="AW140" s="273"/>
      <c r="AX140" s="273"/>
      <c r="AY140" s="273"/>
      <c r="AZ140" s="273"/>
      <c r="BA140" s="273"/>
      <c r="BB140" s="273"/>
      <c r="BC140" s="273"/>
      <c r="BD140" s="273"/>
      <c r="BE140" s="273"/>
      <c r="BF140" s="273"/>
      <c r="BG140" s="273"/>
      <c r="BH140" s="273"/>
      <c r="BI140" s="273"/>
      <c r="BJ140" s="273"/>
      <c r="BK140" s="273"/>
      <c r="BL140" s="273"/>
      <c r="BM140" s="273"/>
      <c r="BN140" s="273"/>
      <c r="BO140" s="273"/>
      <c r="BP140" s="273"/>
      <c r="BQ140" s="273"/>
      <c r="BR140" s="273"/>
      <c r="BS140" s="273"/>
      <c r="BT140" s="273"/>
      <c r="BU140" s="273"/>
      <c r="BV140" s="273"/>
      <c r="BW140" s="273"/>
      <c r="BX140" s="273"/>
      <c r="BY140" s="273"/>
      <c r="BZ140" s="273"/>
      <c r="CA140" s="273"/>
      <c r="CB140" s="273"/>
      <c r="CC140" s="273"/>
      <c r="CD140" s="273"/>
      <c r="CE140" s="273"/>
      <c r="CF140" s="273"/>
      <c r="CG140" s="273"/>
      <c r="CH140" s="273"/>
      <c r="CI140" s="273"/>
      <c r="CJ140" s="273"/>
      <c r="CK140" s="273"/>
      <c r="CL140" s="273"/>
      <c r="CM140" s="273"/>
      <c r="CN140" s="273"/>
      <c r="CO140" s="273"/>
      <c r="CP140" s="273"/>
      <c r="CQ140" s="273"/>
      <c r="CR140" s="273"/>
      <c r="CS140" s="273"/>
      <c r="CT140" s="273"/>
      <c r="CU140" s="273"/>
      <c r="CV140" s="273"/>
      <c r="CW140" s="273"/>
      <c r="CX140" s="273"/>
      <c r="CY140" s="273"/>
      <c r="CZ140" s="273"/>
      <c r="DA140" s="273"/>
      <c r="DB140" s="273"/>
      <c r="DC140" s="273"/>
      <c r="DD140" s="273"/>
      <c r="DE140" s="273"/>
      <c r="DF140" s="273"/>
      <c r="DG140" s="273"/>
      <c r="DH140" s="273"/>
      <c r="DI140" s="273"/>
      <c r="DJ140" s="273"/>
      <c r="DK140" s="273"/>
      <c r="DL140" s="273"/>
      <c r="DM140" s="273"/>
      <c r="DN140" s="273"/>
      <c r="DO140" s="273"/>
      <c r="DP140" s="273"/>
      <c r="DQ140" s="273"/>
      <c r="DR140" s="273"/>
      <c r="DS140" s="273"/>
      <c r="DT140" s="273"/>
      <c r="DU140" s="273"/>
      <c r="DV140" s="273"/>
      <c r="DW140" s="273"/>
      <c r="DX140" s="273"/>
      <c r="DY140" s="273"/>
      <c r="DZ140" s="273"/>
      <c r="EA140" s="273"/>
      <c r="EB140" s="273"/>
      <c r="EC140" s="273"/>
      <c r="ED140" s="273"/>
      <c r="EE140" s="273"/>
      <c r="EF140" s="273"/>
      <c r="EG140" s="273"/>
      <c r="EH140" s="273"/>
      <c r="EI140" s="273"/>
      <c r="EJ140" s="273"/>
      <c r="EK140" s="273"/>
      <c r="EL140" s="273"/>
    </row>
    <row r="141" spans="1:142" ht="15">
      <c r="A141" s="130"/>
      <c r="B141" s="131"/>
      <c r="C141" s="132"/>
      <c r="D141" s="273"/>
      <c r="E141" s="273"/>
      <c r="F141" s="273"/>
      <c r="G141" s="273"/>
      <c r="H141" s="273"/>
      <c r="I141" s="273"/>
      <c r="J141" s="273"/>
      <c r="K141" s="273"/>
      <c r="L141" s="273"/>
      <c r="M141" s="273"/>
      <c r="N141" s="273"/>
      <c r="O141" s="273"/>
      <c r="P141" s="273"/>
      <c r="Q141" s="273"/>
      <c r="R141" s="273"/>
      <c r="S141" s="273"/>
      <c r="T141" s="273"/>
      <c r="U141" s="273"/>
      <c r="V141" s="273"/>
      <c r="W141" s="273"/>
      <c r="X141" s="273"/>
      <c r="Y141" s="273"/>
      <c r="Z141" s="273"/>
      <c r="AA141" s="273"/>
      <c r="AB141" s="273"/>
      <c r="AC141" s="273"/>
      <c r="AD141" s="273"/>
      <c r="AE141" s="273"/>
      <c r="AF141" s="273"/>
      <c r="AG141" s="273"/>
      <c r="AH141" s="273"/>
      <c r="AI141" s="273"/>
      <c r="AJ141" s="273"/>
      <c r="AK141" s="273"/>
      <c r="AL141" s="273"/>
      <c r="AM141" s="273"/>
      <c r="AN141" s="273"/>
      <c r="AO141" s="273"/>
      <c r="AP141" s="273"/>
      <c r="AQ141" s="273"/>
      <c r="AR141" s="273"/>
      <c r="AS141" s="273"/>
      <c r="AT141" s="273"/>
      <c r="AU141" s="273"/>
      <c r="AV141" s="273"/>
      <c r="AW141" s="273"/>
      <c r="AX141" s="273"/>
      <c r="AY141" s="273"/>
      <c r="AZ141" s="273"/>
      <c r="BA141" s="273"/>
      <c r="BB141" s="273"/>
      <c r="BC141" s="273"/>
      <c r="BD141" s="273"/>
      <c r="BE141" s="273"/>
      <c r="BF141" s="273"/>
      <c r="BG141" s="273"/>
      <c r="BH141" s="273"/>
      <c r="BI141" s="273"/>
      <c r="BJ141" s="273"/>
      <c r="BK141" s="273"/>
      <c r="BL141" s="273"/>
      <c r="BM141" s="273"/>
      <c r="BN141" s="273"/>
      <c r="BO141" s="273"/>
      <c r="BP141" s="273"/>
      <c r="BQ141" s="273"/>
      <c r="BR141" s="273"/>
      <c r="BS141" s="273"/>
      <c r="BT141" s="273"/>
      <c r="BU141" s="273"/>
      <c r="BV141" s="273"/>
      <c r="BW141" s="273"/>
      <c r="BX141" s="273"/>
      <c r="BY141" s="273"/>
      <c r="BZ141" s="273"/>
      <c r="CA141" s="273"/>
      <c r="CB141" s="273"/>
      <c r="CC141" s="273"/>
      <c r="CD141" s="273"/>
      <c r="CE141" s="273"/>
      <c r="CF141" s="273"/>
      <c r="CG141" s="273"/>
      <c r="CH141" s="273"/>
      <c r="CI141" s="273"/>
      <c r="CJ141" s="273"/>
      <c r="CK141" s="273"/>
      <c r="CL141" s="273"/>
      <c r="CM141" s="273"/>
      <c r="CN141" s="273"/>
      <c r="CO141" s="273"/>
      <c r="CP141" s="273"/>
      <c r="CQ141" s="273"/>
      <c r="CR141" s="273"/>
      <c r="CS141" s="273"/>
      <c r="CT141" s="273"/>
      <c r="CU141" s="273"/>
      <c r="CV141" s="273"/>
      <c r="CW141" s="273"/>
      <c r="CX141" s="273"/>
      <c r="CY141" s="273"/>
      <c r="CZ141" s="273"/>
      <c r="DA141" s="273"/>
      <c r="DB141" s="273"/>
      <c r="DC141" s="273"/>
      <c r="DD141" s="273"/>
      <c r="DE141" s="273"/>
      <c r="DF141" s="273"/>
      <c r="DG141" s="273"/>
      <c r="DH141" s="273"/>
      <c r="DI141" s="273"/>
      <c r="DJ141" s="273"/>
      <c r="DK141" s="273"/>
      <c r="DL141" s="273"/>
      <c r="DM141" s="273"/>
      <c r="DN141" s="273"/>
      <c r="DO141" s="273"/>
      <c r="DP141" s="273"/>
      <c r="DQ141" s="273"/>
      <c r="DR141" s="273"/>
      <c r="DS141" s="273"/>
      <c r="DT141" s="273"/>
      <c r="DU141" s="273"/>
      <c r="DV141" s="273"/>
      <c r="DW141" s="273"/>
      <c r="DX141" s="273"/>
      <c r="DY141" s="273"/>
      <c r="DZ141" s="273"/>
      <c r="EA141" s="273"/>
      <c r="EB141" s="273"/>
      <c r="EC141" s="273"/>
      <c r="ED141" s="273"/>
      <c r="EE141" s="273"/>
      <c r="EF141" s="273"/>
      <c r="EG141" s="273"/>
      <c r="EH141" s="273"/>
      <c r="EI141" s="273"/>
      <c r="EJ141" s="273"/>
      <c r="EK141" s="273"/>
      <c r="EL141" s="273"/>
    </row>
    <row r="142" spans="1:142" ht="15">
      <c r="A142" s="130"/>
      <c r="B142" s="131"/>
      <c r="C142" s="132"/>
      <c r="D142" s="273"/>
      <c r="E142" s="273"/>
      <c r="F142" s="273"/>
      <c r="G142" s="273"/>
      <c r="H142" s="273"/>
      <c r="I142" s="273"/>
      <c r="J142" s="273"/>
      <c r="K142" s="273"/>
      <c r="L142" s="273"/>
      <c r="M142" s="273"/>
      <c r="N142" s="273"/>
      <c r="O142" s="273"/>
      <c r="P142" s="273"/>
      <c r="Q142" s="273"/>
      <c r="R142" s="273"/>
      <c r="S142" s="273"/>
      <c r="T142" s="273"/>
      <c r="U142" s="273"/>
      <c r="V142" s="273"/>
      <c r="W142" s="273"/>
      <c r="X142" s="273"/>
      <c r="Y142" s="273"/>
      <c r="Z142" s="273"/>
      <c r="AA142" s="273"/>
      <c r="AB142" s="273"/>
      <c r="AC142" s="273"/>
      <c r="AD142" s="273"/>
      <c r="AE142" s="273"/>
      <c r="AF142" s="273"/>
      <c r="AG142" s="273"/>
      <c r="AH142" s="273"/>
      <c r="AI142" s="273"/>
      <c r="AJ142" s="273"/>
      <c r="AK142" s="273"/>
      <c r="AL142" s="273"/>
      <c r="AM142" s="273"/>
      <c r="AN142" s="273"/>
      <c r="AO142" s="273"/>
      <c r="AP142" s="273"/>
      <c r="AQ142" s="273"/>
      <c r="AR142" s="273"/>
      <c r="AS142" s="273"/>
      <c r="AT142" s="273"/>
      <c r="AU142" s="273"/>
      <c r="AV142" s="273"/>
      <c r="AW142" s="273"/>
      <c r="AX142" s="273"/>
      <c r="AY142" s="273"/>
      <c r="AZ142" s="273"/>
      <c r="BA142" s="273"/>
      <c r="BB142" s="273"/>
      <c r="BC142" s="273"/>
      <c r="BD142" s="273"/>
      <c r="BE142" s="273"/>
      <c r="BF142" s="273"/>
      <c r="BG142" s="273"/>
      <c r="BH142" s="273"/>
      <c r="BI142" s="273"/>
      <c r="BJ142" s="273"/>
      <c r="BK142" s="273"/>
      <c r="BL142" s="273"/>
      <c r="BM142" s="273"/>
      <c r="BN142" s="273"/>
      <c r="BO142" s="273"/>
      <c r="BP142" s="273"/>
      <c r="BQ142" s="273"/>
      <c r="BR142" s="273"/>
      <c r="BS142" s="273"/>
      <c r="BT142" s="273"/>
      <c r="BU142" s="273"/>
      <c r="BV142" s="273"/>
      <c r="BW142" s="273"/>
      <c r="BX142" s="273"/>
      <c r="BY142" s="273"/>
      <c r="BZ142" s="273"/>
      <c r="CA142" s="273"/>
      <c r="CB142" s="273"/>
      <c r="CC142" s="273"/>
      <c r="CD142" s="273"/>
      <c r="CE142" s="273"/>
      <c r="CF142" s="273"/>
      <c r="CG142" s="273"/>
      <c r="CH142" s="273"/>
      <c r="CI142" s="273"/>
      <c r="CJ142" s="273"/>
      <c r="CK142" s="273"/>
      <c r="CL142" s="273"/>
      <c r="CM142" s="273"/>
      <c r="CN142" s="273"/>
      <c r="CO142" s="273"/>
      <c r="CP142" s="273"/>
      <c r="CQ142" s="273"/>
      <c r="CR142" s="273"/>
      <c r="CS142" s="273"/>
      <c r="CT142" s="273"/>
      <c r="CU142" s="273"/>
      <c r="CV142" s="273"/>
      <c r="CW142" s="273"/>
      <c r="CX142" s="273"/>
      <c r="CY142" s="273"/>
      <c r="CZ142" s="273"/>
      <c r="DA142" s="273"/>
      <c r="DB142" s="273"/>
      <c r="DC142" s="273"/>
      <c r="DD142" s="273"/>
      <c r="DE142" s="273"/>
      <c r="DF142" s="273"/>
      <c r="DG142" s="273"/>
      <c r="DH142" s="273"/>
      <c r="DI142" s="273"/>
      <c r="DJ142" s="273"/>
      <c r="DK142" s="273"/>
      <c r="DL142" s="273"/>
      <c r="DM142" s="273"/>
      <c r="DN142" s="273"/>
      <c r="DO142" s="273"/>
      <c r="DP142" s="273"/>
      <c r="DQ142" s="273"/>
      <c r="DR142" s="273"/>
      <c r="DS142" s="273"/>
      <c r="DT142" s="273"/>
      <c r="DU142" s="273"/>
      <c r="DV142" s="273"/>
      <c r="DW142" s="273"/>
      <c r="DX142" s="273"/>
      <c r="DY142" s="273"/>
      <c r="DZ142" s="273"/>
      <c r="EA142" s="273"/>
      <c r="EB142" s="273"/>
      <c r="EC142" s="273"/>
      <c r="ED142" s="273"/>
      <c r="EE142" s="273"/>
      <c r="EF142" s="273"/>
      <c r="EG142" s="273"/>
      <c r="EH142" s="273"/>
      <c r="EI142" s="273"/>
      <c r="EJ142" s="273"/>
      <c r="EK142" s="273"/>
      <c r="EL142" s="273"/>
    </row>
    <row r="143" spans="1:142" ht="15">
      <c r="A143" s="130"/>
      <c r="B143" s="131"/>
      <c r="C143" s="132"/>
      <c r="D143" s="273"/>
      <c r="E143" s="273"/>
      <c r="F143" s="273"/>
      <c r="G143" s="273"/>
      <c r="H143" s="273"/>
      <c r="I143" s="273"/>
      <c r="J143" s="273"/>
      <c r="K143" s="273"/>
      <c r="L143" s="273"/>
      <c r="M143" s="273"/>
      <c r="N143" s="273"/>
      <c r="O143" s="273"/>
      <c r="P143" s="273"/>
      <c r="Q143" s="273"/>
      <c r="R143" s="273"/>
      <c r="S143" s="273"/>
      <c r="T143" s="273"/>
      <c r="U143" s="273"/>
      <c r="V143" s="273"/>
      <c r="W143" s="273"/>
      <c r="X143" s="273"/>
      <c r="Y143" s="273"/>
      <c r="Z143" s="273"/>
      <c r="AA143" s="273"/>
      <c r="AB143" s="273"/>
      <c r="AC143" s="273"/>
      <c r="AD143" s="273"/>
      <c r="AE143" s="273"/>
      <c r="AF143" s="273"/>
      <c r="AG143" s="273"/>
      <c r="AH143" s="273"/>
      <c r="AI143" s="273"/>
      <c r="AJ143" s="273"/>
      <c r="AK143" s="273"/>
      <c r="AL143" s="273"/>
      <c r="AM143" s="273"/>
      <c r="AN143" s="273"/>
      <c r="AO143" s="273"/>
      <c r="AP143" s="273"/>
      <c r="AQ143" s="273"/>
      <c r="AR143" s="273"/>
      <c r="AS143" s="273"/>
      <c r="AT143" s="273"/>
      <c r="AU143" s="273"/>
      <c r="AV143" s="273"/>
      <c r="AW143" s="273"/>
      <c r="AX143" s="273"/>
      <c r="AY143" s="273"/>
      <c r="AZ143" s="273"/>
      <c r="BA143" s="273"/>
      <c r="BB143" s="273"/>
      <c r="BC143" s="273"/>
      <c r="BD143" s="273"/>
      <c r="BE143" s="273"/>
      <c r="BF143" s="273"/>
      <c r="BG143" s="273"/>
      <c r="BH143" s="273"/>
      <c r="BI143" s="273"/>
      <c r="BJ143" s="273"/>
      <c r="BK143" s="273"/>
      <c r="BL143" s="273"/>
      <c r="BM143" s="273"/>
      <c r="BN143" s="273"/>
      <c r="BO143" s="273"/>
      <c r="BP143" s="273"/>
      <c r="BQ143" s="273"/>
      <c r="BR143" s="273"/>
      <c r="BS143" s="273"/>
      <c r="BT143" s="273"/>
      <c r="BU143" s="273"/>
      <c r="BV143" s="273"/>
      <c r="BW143" s="273"/>
      <c r="BX143" s="273"/>
      <c r="BY143" s="273"/>
      <c r="BZ143" s="273"/>
      <c r="CA143" s="273"/>
      <c r="CB143" s="273"/>
      <c r="CC143" s="273"/>
      <c r="CD143" s="273"/>
      <c r="CE143" s="273"/>
      <c r="CF143" s="273"/>
      <c r="CG143" s="273"/>
      <c r="CH143" s="273"/>
      <c r="CI143" s="273"/>
      <c r="CJ143" s="273"/>
      <c r="CK143" s="273"/>
      <c r="CL143" s="273"/>
      <c r="CM143" s="273"/>
      <c r="CN143" s="273"/>
      <c r="CO143" s="273"/>
      <c r="CP143" s="273"/>
      <c r="CQ143" s="273"/>
      <c r="CR143" s="273"/>
      <c r="CS143" s="273"/>
      <c r="CT143" s="273"/>
      <c r="CU143" s="273"/>
      <c r="CV143" s="273"/>
      <c r="CW143" s="273"/>
      <c r="CX143" s="273"/>
      <c r="CY143" s="273"/>
      <c r="CZ143" s="273"/>
      <c r="DA143" s="273"/>
      <c r="DB143" s="273"/>
      <c r="DC143" s="273"/>
      <c r="DD143" s="273"/>
      <c r="DE143" s="273"/>
      <c r="DF143" s="273"/>
      <c r="DG143" s="273"/>
      <c r="DH143" s="273"/>
      <c r="DI143" s="273"/>
      <c r="DJ143" s="273"/>
      <c r="DK143" s="273"/>
      <c r="DL143" s="273"/>
      <c r="DM143" s="273"/>
      <c r="DN143" s="273"/>
      <c r="DO143" s="273"/>
      <c r="DP143" s="273"/>
      <c r="DQ143" s="273"/>
      <c r="DR143" s="273"/>
      <c r="DS143" s="273"/>
      <c r="DT143" s="273"/>
      <c r="DU143" s="273"/>
      <c r="DV143" s="273"/>
      <c r="DW143" s="273"/>
      <c r="DX143" s="273"/>
      <c r="DY143" s="273"/>
      <c r="DZ143" s="273"/>
      <c r="EA143" s="273"/>
      <c r="EB143" s="273"/>
      <c r="EC143" s="273"/>
      <c r="ED143" s="273"/>
      <c r="EE143" s="273"/>
      <c r="EF143" s="273"/>
      <c r="EG143" s="273"/>
      <c r="EH143" s="273"/>
      <c r="EI143" s="273"/>
      <c r="EJ143" s="273"/>
      <c r="EK143" s="273"/>
      <c r="EL143" s="273"/>
    </row>
    <row r="144" spans="1:142" ht="15">
      <c r="A144" s="130"/>
      <c r="B144" s="131"/>
      <c r="C144" s="132"/>
      <c r="D144" s="273"/>
      <c r="E144" s="273"/>
      <c r="F144" s="273"/>
      <c r="G144" s="273"/>
      <c r="H144" s="273"/>
      <c r="I144" s="273"/>
      <c r="J144" s="273"/>
      <c r="K144" s="273"/>
      <c r="L144" s="273"/>
      <c r="M144" s="273"/>
      <c r="N144" s="273"/>
      <c r="O144" s="273"/>
      <c r="P144" s="273"/>
      <c r="Q144" s="273"/>
      <c r="R144" s="273"/>
      <c r="S144" s="273"/>
      <c r="T144" s="273"/>
      <c r="U144" s="273"/>
      <c r="V144" s="273"/>
      <c r="W144" s="273"/>
      <c r="X144" s="273"/>
      <c r="Y144" s="273"/>
      <c r="Z144" s="273"/>
      <c r="AA144" s="273"/>
      <c r="AB144" s="273"/>
      <c r="AC144" s="273"/>
      <c r="AD144" s="273"/>
      <c r="AE144" s="273"/>
      <c r="AF144" s="273"/>
      <c r="AG144" s="273"/>
      <c r="AH144" s="273"/>
      <c r="AI144" s="273"/>
      <c r="AJ144" s="273"/>
      <c r="AK144" s="273"/>
      <c r="AL144" s="273"/>
      <c r="AM144" s="273"/>
      <c r="AN144" s="273"/>
      <c r="AO144" s="273"/>
      <c r="AP144" s="273"/>
      <c r="AQ144" s="273"/>
      <c r="AR144" s="273"/>
      <c r="AS144" s="273"/>
      <c r="AT144" s="273"/>
      <c r="AU144" s="273"/>
      <c r="AV144" s="273"/>
      <c r="AW144" s="273"/>
      <c r="AX144" s="273"/>
      <c r="AY144" s="273"/>
      <c r="AZ144" s="273"/>
      <c r="BA144" s="273"/>
      <c r="BB144" s="273"/>
      <c r="BC144" s="273"/>
      <c r="BD144" s="273"/>
      <c r="BE144" s="273"/>
      <c r="BF144" s="273"/>
      <c r="BG144" s="273"/>
      <c r="BH144" s="273"/>
      <c r="BI144" s="273"/>
      <c r="BJ144" s="273"/>
      <c r="BK144" s="273"/>
      <c r="BL144" s="273"/>
      <c r="BM144" s="273"/>
      <c r="BN144" s="273"/>
      <c r="BO144" s="273"/>
      <c r="BP144" s="273"/>
      <c r="BQ144" s="273"/>
      <c r="BR144" s="273"/>
      <c r="BS144" s="273"/>
      <c r="BT144" s="273"/>
      <c r="BU144" s="273"/>
      <c r="BV144" s="273"/>
      <c r="BW144" s="273"/>
      <c r="BX144" s="273"/>
      <c r="BY144" s="273"/>
      <c r="BZ144" s="273"/>
      <c r="CA144" s="273"/>
      <c r="CB144" s="273"/>
      <c r="CC144" s="273"/>
      <c r="CD144" s="273"/>
      <c r="CE144" s="273"/>
      <c r="CF144" s="273"/>
      <c r="CG144" s="273"/>
      <c r="CH144" s="273"/>
      <c r="CI144" s="273"/>
      <c r="CJ144" s="273"/>
      <c r="CK144" s="273"/>
      <c r="CL144" s="273"/>
      <c r="CM144" s="273"/>
      <c r="CN144" s="273"/>
      <c r="CO144" s="273"/>
      <c r="CP144" s="273"/>
      <c r="CQ144" s="273"/>
      <c r="CR144" s="273"/>
      <c r="CS144" s="273"/>
      <c r="CT144" s="273"/>
      <c r="CU144" s="273"/>
      <c r="CV144" s="273"/>
      <c r="CW144" s="273"/>
      <c r="CX144" s="273"/>
      <c r="CY144" s="273"/>
      <c r="CZ144" s="273"/>
      <c r="DA144" s="273"/>
      <c r="DB144" s="273"/>
      <c r="DC144" s="273"/>
      <c r="DD144" s="273"/>
      <c r="DE144" s="273"/>
      <c r="DF144" s="273"/>
      <c r="DG144" s="273"/>
      <c r="DH144" s="273"/>
      <c r="DI144" s="273"/>
      <c r="DJ144" s="273"/>
      <c r="DK144" s="273"/>
      <c r="DL144" s="273"/>
      <c r="DM144" s="273"/>
      <c r="DN144" s="273"/>
      <c r="DO144" s="273"/>
      <c r="DP144" s="273"/>
      <c r="DQ144" s="273"/>
      <c r="DR144" s="273"/>
      <c r="DS144" s="273"/>
      <c r="DT144" s="273"/>
      <c r="DU144" s="273"/>
      <c r="DV144" s="273"/>
      <c r="DW144" s="273"/>
      <c r="DX144" s="273"/>
      <c r="DY144" s="273"/>
      <c r="DZ144" s="273"/>
      <c r="EA144" s="273"/>
      <c r="EB144" s="273"/>
      <c r="EC144" s="273"/>
      <c r="ED144" s="273"/>
      <c r="EE144" s="273"/>
      <c r="EF144" s="273"/>
      <c r="EG144" s="273"/>
      <c r="EH144" s="273"/>
      <c r="EI144" s="273"/>
      <c r="EJ144" s="273"/>
      <c r="EK144" s="273"/>
      <c r="EL144" s="273"/>
    </row>
    <row r="145" spans="1:142" ht="15">
      <c r="A145" s="130"/>
      <c r="B145" s="131"/>
      <c r="C145" s="132"/>
      <c r="D145" s="273"/>
      <c r="E145" s="273"/>
      <c r="F145" s="273"/>
      <c r="G145" s="273"/>
      <c r="H145" s="273"/>
      <c r="I145" s="273"/>
      <c r="J145" s="273"/>
      <c r="K145" s="273"/>
      <c r="L145" s="273"/>
      <c r="M145" s="273"/>
      <c r="N145" s="273"/>
      <c r="O145" s="273"/>
      <c r="P145" s="273"/>
      <c r="Q145" s="273"/>
      <c r="R145" s="273"/>
      <c r="S145" s="273"/>
      <c r="T145" s="273"/>
      <c r="U145" s="273"/>
      <c r="V145" s="273"/>
      <c r="W145" s="273"/>
      <c r="X145" s="273"/>
      <c r="Y145" s="273"/>
      <c r="Z145" s="273"/>
      <c r="AA145" s="273"/>
      <c r="AB145" s="273"/>
      <c r="AC145" s="273"/>
      <c r="AD145" s="273"/>
      <c r="AE145" s="273"/>
      <c r="AF145" s="273"/>
      <c r="AG145" s="273"/>
      <c r="AH145" s="273"/>
      <c r="AI145" s="273"/>
      <c r="AJ145" s="273"/>
      <c r="AK145" s="273"/>
      <c r="AL145" s="273"/>
      <c r="AM145" s="273"/>
      <c r="AN145" s="273"/>
      <c r="AO145" s="273"/>
      <c r="AP145" s="273"/>
      <c r="AQ145" s="273"/>
      <c r="AR145" s="273"/>
      <c r="AS145" s="273"/>
      <c r="AT145" s="273"/>
      <c r="AU145" s="273"/>
      <c r="AV145" s="273"/>
      <c r="AW145" s="273"/>
      <c r="AX145" s="273"/>
      <c r="AY145" s="273"/>
      <c r="AZ145" s="273"/>
      <c r="BA145" s="273"/>
      <c r="BB145" s="273"/>
      <c r="BC145" s="273"/>
      <c r="BD145" s="273"/>
      <c r="BE145" s="273"/>
      <c r="BF145" s="273"/>
      <c r="BG145" s="273"/>
      <c r="BH145" s="273"/>
      <c r="BI145" s="273"/>
      <c r="BJ145" s="273"/>
      <c r="BK145" s="273"/>
      <c r="BL145" s="273"/>
      <c r="BM145" s="273"/>
      <c r="BN145" s="273"/>
      <c r="BO145" s="273"/>
      <c r="BP145" s="273"/>
      <c r="BQ145" s="273"/>
      <c r="BR145" s="273"/>
      <c r="BS145" s="273"/>
      <c r="BT145" s="273"/>
      <c r="BU145" s="273"/>
      <c r="BV145" s="273"/>
      <c r="BW145" s="273"/>
      <c r="BX145" s="273"/>
      <c r="BY145" s="273"/>
      <c r="BZ145" s="273"/>
      <c r="CA145" s="273"/>
      <c r="CB145" s="273"/>
      <c r="CC145" s="273"/>
      <c r="CD145" s="273"/>
      <c r="CE145" s="273"/>
      <c r="CF145" s="273"/>
      <c r="CG145" s="273"/>
      <c r="CH145" s="273"/>
      <c r="CI145" s="273"/>
      <c r="CJ145" s="273"/>
      <c r="CK145" s="273"/>
      <c r="CL145" s="273"/>
      <c r="CM145" s="273"/>
      <c r="CN145" s="273"/>
      <c r="CO145" s="273"/>
      <c r="CP145" s="273"/>
      <c r="CQ145" s="273"/>
      <c r="CR145" s="273"/>
      <c r="CS145" s="273"/>
      <c r="CT145" s="273"/>
      <c r="CU145" s="273"/>
      <c r="CV145" s="273"/>
      <c r="CW145" s="273"/>
      <c r="CX145" s="273"/>
      <c r="CY145" s="273"/>
      <c r="CZ145" s="273"/>
      <c r="DA145" s="273"/>
      <c r="DB145" s="273"/>
      <c r="DC145" s="273"/>
      <c r="DD145" s="273"/>
      <c r="DE145" s="273"/>
      <c r="DF145" s="273"/>
      <c r="DG145" s="273"/>
      <c r="DH145" s="273"/>
      <c r="DI145" s="273"/>
      <c r="DJ145" s="273"/>
      <c r="DK145" s="273"/>
      <c r="DL145" s="273"/>
      <c r="DM145" s="273"/>
      <c r="DN145" s="273"/>
      <c r="DO145" s="273"/>
      <c r="DP145" s="273"/>
      <c r="DQ145" s="273"/>
      <c r="DR145" s="273"/>
      <c r="DS145" s="273"/>
      <c r="DT145" s="273"/>
      <c r="DU145" s="273"/>
      <c r="DV145" s="273"/>
      <c r="DW145" s="273"/>
      <c r="DX145" s="273"/>
      <c r="DY145" s="273"/>
      <c r="DZ145" s="273"/>
      <c r="EA145" s="273"/>
      <c r="EB145" s="273"/>
      <c r="EC145" s="273"/>
      <c r="ED145" s="273"/>
      <c r="EE145" s="273"/>
      <c r="EF145" s="273"/>
      <c r="EG145" s="273"/>
      <c r="EH145" s="273"/>
      <c r="EI145" s="273"/>
      <c r="EJ145" s="273"/>
      <c r="EK145" s="273"/>
      <c r="EL145" s="273"/>
    </row>
    <row r="146" spans="1:142" ht="15">
      <c r="A146" s="130"/>
      <c r="B146" s="131"/>
      <c r="C146" s="132"/>
      <c r="D146" s="273"/>
      <c r="E146" s="273"/>
      <c r="F146" s="273"/>
      <c r="G146" s="273"/>
      <c r="H146" s="273"/>
      <c r="I146" s="273"/>
      <c r="J146" s="273"/>
      <c r="K146" s="273"/>
      <c r="L146" s="273"/>
      <c r="M146" s="273"/>
      <c r="N146" s="273"/>
      <c r="O146" s="273"/>
      <c r="P146" s="273"/>
      <c r="Q146" s="273"/>
      <c r="R146" s="273"/>
      <c r="S146" s="273"/>
      <c r="T146" s="273"/>
      <c r="U146" s="273"/>
      <c r="V146" s="273"/>
      <c r="W146" s="273"/>
      <c r="X146" s="273"/>
      <c r="Y146" s="273"/>
      <c r="Z146" s="273"/>
      <c r="AA146" s="273"/>
      <c r="AB146" s="273"/>
      <c r="AC146" s="273"/>
      <c r="AD146" s="273"/>
      <c r="AE146" s="273"/>
      <c r="AF146" s="273"/>
      <c r="AG146" s="273"/>
      <c r="AH146" s="273"/>
      <c r="AI146" s="273"/>
      <c r="AJ146" s="273"/>
      <c r="AK146" s="273"/>
      <c r="AL146" s="273"/>
      <c r="AM146" s="273"/>
      <c r="AN146" s="273"/>
      <c r="AO146" s="273"/>
      <c r="AP146" s="273"/>
      <c r="AQ146" s="273"/>
      <c r="AR146" s="273"/>
      <c r="AS146" s="273"/>
      <c r="AT146" s="273"/>
      <c r="AU146" s="273"/>
      <c r="AV146" s="273"/>
      <c r="AW146" s="273"/>
      <c r="AX146" s="273"/>
      <c r="AY146" s="273"/>
      <c r="AZ146" s="273"/>
      <c r="BA146" s="273"/>
      <c r="BB146" s="273"/>
      <c r="BC146" s="273"/>
      <c r="BD146" s="273"/>
      <c r="BE146" s="273"/>
      <c r="BF146" s="273"/>
      <c r="BG146" s="273"/>
      <c r="BH146" s="273"/>
      <c r="BI146" s="273"/>
      <c r="BJ146" s="273"/>
      <c r="BK146" s="273"/>
      <c r="BL146" s="273"/>
      <c r="BM146" s="273"/>
      <c r="BN146" s="273"/>
      <c r="BO146" s="273"/>
      <c r="BP146" s="273"/>
      <c r="BQ146" s="273"/>
      <c r="BR146" s="273"/>
      <c r="BS146" s="273"/>
      <c r="BT146" s="273"/>
      <c r="BU146" s="273"/>
      <c r="BV146" s="273"/>
      <c r="BW146" s="273"/>
      <c r="BX146" s="273"/>
      <c r="BY146" s="273"/>
      <c r="BZ146" s="273"/>
      <c r="CA146" s="273"/>
      <c r="CB146" s="273"/>
      <c r="CC146" s="273"/>
      <c r="CD146" s="273"/>
      <c r="CE146" s="273"/>
      <c r="CF146" s="273"/>
      <c r="CG146" s="273"/>
      <c r="CH146" s="273"/>
      <c r="CI146" s="273"/>
      <c r="CJ146" s="273"/>
      <c r="CK146" s="273"/>
      <c r="CL146" s="273"/>
      <c r="CM146" s="273"/>
      <c r="CN146" s="273"/>
      <c r="CO146" s="273"/>
      <c r="CP146" s="273"/>
      <c r="CQ146" s="273"/>
      <c r="CR146" s="273"/>
      <c r="CS146" s="273"/>
      <c r="CT146" s="273"/>
      <c r="CU146" s="273"/>
      <c r="CV146" s="273"/>
      <c r="CW146" s="273"/>
      <c r="CX146" s="273"/>
      <c r="CY146" s="273"/>
      <c r="CZ146" s="273"/>
      <c r="DA146" s="273"/>
      <c r="DB146" s="273"/>
      <c r="DC146" s="273"/>
      <c r="DD146" s="273"/>
      <c r="DE146" s="273"/>
      <c r="DF146" s="273"/>
      <c r="DG146" s="273"/>
      <c r="DH146" s="273"/>
      <c r="DI146" s="273"/>
      <c r="DJ146" s="273"/>
      <c r="DK146" s="273"/>
      <c r="DL146" s="273"/>
      <c r="DM146" s="273"/>
      <c r="DN146" s="273"/>
      <c r="DO146" s="273"/>
      <c r="DP146" s="273"/>
      <c r="DQ146" s="273"/>
      <c r="DR146" s="273"/>
      <c r="DS146" s="273"/>
      <c r="DT146" s="273"/>
      <c r="DU146" s="273"/>
      <c r="DV146" s="273"/>
      <c r="DW146" s="273"/>
      <c r="DX146" s="273"/>
      <c r="DY146" s="273"/>
      <c r="DZ146" s="273"/>
      <c r="EA146" s="273"/>
      <c r="EB146" s="273"/>
      <c r="EC146" s="273"/>
      <c r="ED146" s="273"/>
      <c r="EE146" s="273"/>
      <c r="EF146" s="273"/>
      <c r="EG146" s="273"/>
      <c r="EH146" s="273"/>
      <c r="EI146" s="273"/>
      <c r="EJ146" s="273"/>
      <c r="EK146" s="273"/>
      <c r="EL146" s="273"/>
    </row>
    <row r="147" spans="1:142" ht="15">
      <c r="A147" s="130"/>
      <c r="B147" s="131"/>
      <c r="C147" s="132"/>
      <c r="D147" s="273"/>
      <c r="E147" s="273"/>
      <c r="F147" s="273"/>
      <c r="G147" s="273"/>
      <c r="H147" s="273"/>
      <c r="I147" s="273"/>
      <c r="J147" s="273"/>
      <c r="K147" s="273"/>
      <c r="L147" s="273"/>
      <c r="M147" s="273"/>
      <c r="N147" s="273"/>
      <c r="O147" s="273"/>
      <c r="P147" s="273"/>
      <c r="Q147" s="273"/>
      <c r="R147" s="273"/>
      <c r="S147" s="273"/>
      <c r="T147" s="273"/>
      <c r="U147" s="273"/>
      <c r="V147" s="273"/>
      <c r="W147" s="273"/>
      <c r="X147" s="273"/>
      <c r="Y147" s="273"/>
      <c r="Z147" s="273"/>
      <c r="AA147" s="273"/>
      <c r="AB147" s="273"/>
      <c r="AC147" s="273"/>
      <c r="AD147" s="273"/>
      <c r="AE147" s="273"/>
      <c r="AF147" s="273"/>
      <c r="AG147" s="273"/>
      <c r="AH147" s="273"/>
      <c r="AI147" s="273"/>
      <c r="AJ147" s="273"/>
      <c r="AK147" s="273"/>
      <c r="AL147" s="273"/>
      <c r="AM147" s="273"/>
      <c r="AN147" s="273"/>
      <c r="AO147" s="273"/>
      <c r="AP147" s="273"/>
      <c r="AQ147" s="273"/>
      <c r="AR147" s="273"/>
      <c r="AS147" s="273"/>
      <c r="AT147" s="273"/>
      <c r="AU147" s="273"/>
      <c r="AV147" s="273"/>
      <c r="AW147" s="273"/>
      <c r="AX147" s="273"/>
      <c r="AY147" s="273"/>
      <c r="AZ147" s="273"/>
      <c r="BA147" s="273"/>
      <c r="BB147" s="273"/>
      <c r="BC147" s="273"/>
      <c r="BD147" s="273"/>
      <c r="BE147" s="273"/>
      <c r="BF147" s="273"/>
      <c r="BG147" s="273"/>
      <c r="BH147" s="273"/>
      <c r="BI147" s="273"/>
      <c r="BJ147" s="273"/>
      <c r="BK147" s="273"/>
      <c r="BL147" s="273"/>
      <c r="BM147" s="273"/>
      <c r="BN147" s="273"/>
      <c r="BO147" s="273"/>
      <c r="BP147" s="273"/>
      <c r="BQ147" s="273"/>
      <c r="BR147" s="273"/>
      <c r="BS147" s="273"/>
      <c r="BT147" s="273"/>
      <c r="BU147" s="273"/>
      <c r="BV147" s="273"/>
      <c r="BW147" s="273"/>
      <c r="BX147" s="273"/>
      <c r="BY147" s="273"/>
      <c r="BZ147" s="273"/>
      <c r="CA147" s="273"/>
      <c r="CB147" s="273"/>
      <c r="CC147" s="273"/>
      <c r="CD147" s="273"/>
      <c r="CE147" s="273"/>
      <c r="CF147" s="273"/>
      <c r="CG147" s="273"/>
      <c r="CH147" s="273"/>
      <c r="CI147" s="273"/>
      <c r="CJ147" s="273"/>
      <c r="CK147" s="273"/>
      <c r="CL147" s="273"/>
      <c r="CM147" s="273"/>
      <c r="CN147" s="273"/>
      <c r="CO147" s="273"/>
      <c r="CP147" s="273"/>
      <c r="CQ147" s="273"/>
      <c r="CR147" s="273"/>
      <c r="CS147" s="273"/>
      <c r="CT147" s="273"/>
      <c r="CU147" s="273"/>
      <c r="CV147" s="273"/>
      <c r="CW147" s="273"/>
      <c r="CX147" s="273"/>
      <c r="CY147" s="273"/>
      <c r="CZ147" s="273"/>
      <c r="DA147" s="273"/>
      <c r="DB147" s="273"/>
      <c r="DC147" s="273"/>
      <c r="DD147" s="273"/>
      <c r="DE147" s="273"/>
      <c r="DF147" s="273"/>
      <c r="DG147" s="273"/>
      <c r="DH147" s="273"/>
      <c r="DI147" s="273"/>
      <c r="DJ147" s="273"/>
      <c r="DK147" s="273"/>
      <c r="DL147" s="273"/>
      <c r="DM147" s="273"/>
      <c r="DN147" s="273"/>
      <c r="DO147" s="273"/>
      <c r="DP147" s="273"/>
      <c r="DQ147" s="273"/>
      <c r="DR147" s="273"/>
      <c r="DS147" s="273"/>
      <c r="DT147" s="273"/>
      <c r="DU147" s="273"/>
      <c r="DV147" s="273"/>
      <c r="DW147" s="273"/>
      <c r="DX147" s="273"/>
      <c r="DY147" s="273"/>
      <c r="DZ147" s="273"/>
      <c r="EA147" s="273"/>
      <c r="EB147" s="273"/>
      <c r="EC147" s="273"/>
      <c r="ED147" s="273"/>
      <c r="EE147" s="273"/>
      <c r="EF147" s="273"/>
      <c r="EG147" s="273"/>
      <c r="EH147" s="273"/>
      <c r="EI147" s="273"/>
      <c r="EJ147" s="273"/>
      <c r="EK147" s="273"/>
      <c r="EL147" s="273"/>
    </row>
    <row r="148" spans="1:142" ht="15">
      <c r="A148" s="130"/>
      <c r="B148" s="131"/>
      <c r="C148" s="132"/>
      <c r="D148" s="273"/>
      <c r="E148" s="273"/>
      <c r="F148" s="273"/>
      <c r="G148" s="273"/>
      <c r="H148" s="273"/>
      <c r="I148" s="273"/>
      <c r="J148" s="273"/>
      <c r="K148" s="273"/>
      <c r="L148" s="273"/>
      <c r="M148" s="273"/>
      <c r="N148" s="273"/>
      <c r="O148" s="273"/>
      <c r="P148" s="273"/>
      <c r="Q148" s="273"/>
      <c r="R148" s="273"/>
      <c r="S148" s="273"/>
      <c r="T148" s="273"/>
      <c r="U148" s="273"/>
      <c r="V148" s="273"/>
      <c r="W148" s="273"/>
      <c r="X148" s="273"/>
      <c r="Y148" s="273"/>
      <c r="Z148" s="273"/>
      <c r="AA148" s="273"/>
      <c r="AB148" s="273"/>
      <c r="AC148" s="273"/>
      <c r="AD148" s="273"/>
      <c r="AE148" s="273"/>
      <c r="AF148" s="273"/>
      <c r="AG148" s="273"/>
      <c r="AH148" s="273"/>
      <c r="AI148" s="273"/>
      <c r="AJ148" s="273"/>
      <c r="AK148" s="273"/>
      <c r="AL148" s="273"/>
      <c r="AM148" s="273"/>
      <c r="AN148" s="273"/>
      <c r="AO148" s="273"/>
      <c r="AP148" s="273"/>
      <c r="AQ148" s="273"/>
      <c r="AR148" s="273"/>
      <c r="AS148" s="273"/>
      <c r="AT148" s="273"/>
      <c r="AU148" s="273"/>
      <c r="AV148" s="273"/>
      <c r="AW148" s="273"/>
      <c r="AX148" s="273"/>
      <c r="AY148" s="273"/>
      <c r="AZ148" s="273"/>
      <c r="BA148" s="273"/>
      <c r="BB148" s="273"/>
      <c r="BC148" s="273"/>
      <c r="BD148" s="273"/>
      <c r="BE148" s="273"/>
      <c r="BF148" s="273"/>
      <c r="BG148" s="273"/>
      <c r="BH148" s="273"/>
      <c r="BI148" s="273"/>
      <c r="BJ148" s="273"/>
      <c r="BK148" s="273"/>
      <c r="BL148" s="273"/>
      <c r="BM148" s="273"/>
      <c r="BN148" s="273"/>
      <c r="BO148" s="273"/>
      <c r="BP148" s="273"/>
      <c r="BQ148" s="273"/>
      <c r="BR148" s="273"/>
      <c r="BS148" s="273"/>
      <c r="BT148" s="273"/>
      <c r="BU148" s="273"/>
      <c r="BV148" s="273"/>
      <c r="BW148" s="273"/>
      <c r="BX148" s="273"/>
      <c r="BY148" s="273"/>
      <c r="BZ148" s="273"/>
      <c r="CA148" s="273"/>
      <c r="CB148" s="273"/>
      <c r="CC148" s="273"/>
      <c r="CD148" s="273"/>
      <c r="CE148" s="273"/>
      <c r="CF148" s="273"/>
      <c r="CG148" s="273"/>
      <c r="CH148" s="273"/>
      <c r="CI148" s="273"/>
      <c r="CJ148" s="273"/>
      <c r="CK148" s="273"/>
      <c r="CL148" s="273"/>
      <c r="CM148" s="273"/>
      <c r="CN148" s="273"/>
      <c r="CO148" s="273"/>
      <c r="CP148" s="273"/>
      <c r="CQ148" s="273"/>
      <c r="CR148" s="273"/>
      <c r="CS148" s="273"/>
      <c r="CT148" s="273"/>
      <c r="CU148" s="273"/>
      <c r="CV148" s="273"/>
      <c r="CW148" s="273"/>
      <c r="CX148" s="273"/>
      <c r="CY148" s="273"/>
      <c r="CZ148" s="273"/>
      <c r="DA148" s="273"/>
      <c r="DB148" s="273"/>
      <c r="DC148" s="273"/>
      <c r="DD148" s="273"/>
      <c r="DE148" s="273"/>
      <c r="DF148" s="273"/>
      <c r="DG148" s="273"/>
      <c r="DH148" s="273"/>
      <c r="DI148" s="273"/>
      <c r="DJ148" s="273"/>
      <c r="DK148" s="273"/>
      <c r="DL148" s="273"/>
      <c r="DM148" s="273"/>
      <c r="DN148" s="273"/>
      <c r="DO148" s="273"/>
      <c r="DP148" s="273"/>
      <c r="DQ148" s="273"/>
      <c r="DR148" s="273"/>
      <c r="DS148" s="273"/>
      <c r="DT148" s="273"/>
      <c r="DU148" s="273"/>
      <c r="DV148" s="273"/>
      <c r="DW148" s="273"/>
      <c r="DX148" s="273"/>
      <c r="DY148" s="273"/>
      <c r="DZ148" s="273"/>
      <c r="EA148" s="273"/>
      <c r="EB148" s="273"/>
      <c r="EC148" s="273"/>
      <c r="ED148" s="273"/>
      <c r="EE148" s="273"/>
      <c r="EF148" s="273"/>
      <c r="EG148" s="273"/>
      <c r="EH148" s="273"/>
      <c r="EI148" s="273"/>
      <c r="EJ148" s="273"/>
      <c r="EK148" s="273"/>
      <c r="EL148" s="273"/>
    </row>
    <row r="149" spans="1:142" ht="15">
      <c r="A149" s="130"/>
      <c r="B149" s="131"/>
      <c r="C149" s="132"/>
      <c r="D149" s="273"/>
      <c r="E149" s="273"/>
      <c r="F149" s="273"/>
      <c r="G149" s="273"/>
      <c r="H149" s="273"/>
      <c r="I149" s="273"/>
      <c r="J149" s="273"/>
      <c r="K149" s="273"/>
      <c r="L149" s="273"/>
      <c r="M149" s="273"/>
      <c r="N149" s="273"/>
      <c r="O149" s="273"/>
      <c r="P149" s="273"/>
      <c r="Q149" s="273"/>
      <c r="R149" s="273"/>
      <c r="S149" s="273"/>
      <c r="T149" s="273"/>
      <c r="U149" s="273"/>
      <c r="V149" s="273"/>
      <c r="W149" s="273"/>
      <c r="X149" s="273"/>
      <c r="Y149" s="273"/>
      <c r="Z149" s="273"/>
      <c r="AA149" s="273"/>
      <c r="AB149" s="273"/>
      <c r="AC149" s="273"/>
      <c r="AD149" s="273"/>
      <c r="AE149" s="273"/>
      <c r="AF149" s="273"/>
      <c r="AG149" s="273"/>
      <c r="AH149" s="273"/>
      <c r="AI149" s="273"/>
      <c r="AJ149" s="273"/>
      <c r="AK149" s="273"/>
      <c r="AL149" s="273"/>
      <c r="AM149" s="273"/>
      <c r="AN149" s="273"/>
      <c r="AO149" s="273"/>
      <c r="AP149" s="273"/>
      <c r="AQ149" s="273"/>
      <c r="AR149" s="273"/>
      <c r="AS149" s="273"/>
      <c r="AT149" s="273"/>
      <c r="AU149" s="273"/>
      <c r="AV149" s="273"/>
      <c r="AW149" s="273"/>
      <c r="AX149" s="273"/>
      <c r="AY149" s="273"/>
      <c r="AZ149" s="273"/>
      <c r="BA149" s="273"/>
      <c r="BB149" s="273"/>
      <c r="BC149" s="273"/>
      <c r="BD149" s="273"/>
      <c r="BE149" s="273"/>
      <c r="BF149" s="273"/>
      <c r="BG149" s="273"/>
      <c r="BH149" s="273"/>
      <c r="BI149" s="273"/>
      <c r="BJ149" s="273"/>
      <c r="BK149" s="273"/>
      <c r="BL149" s="273"/>
      <c r="BM149" s="273"/>
      <c r="BN149" s="273"/>
      <c r="BO149" s="273"/>
      <c r="BP149" s="273"/>
      <c r="BQ149" s="273"/>
      <c r="BR149" s="273"/>
      <c r="BS149" s="273"/>
      <c r="BT149" s="273"/>
      <c r="BU149" s="273"/>
      <c r="BV149" s="273"/>
      <c r="BW149" s="273"/>
      <c r="BX149" s="273"/>
      <c r="BY149" s="273"/>
      <c r="BZ149" s="273"/>
      <c r="CA149" s="273"/>
      <c r="CB149" s="273"/>
      <c r="CC149" s="273"/>
      <c r="CD149" s="273"/>
      <c r="CE149" s="273"/>
      <c r="CF149" s="273"/>
      <c r="CG149" s="273"/>
      <c r="CH149" s="273"/>
      <c r="CI149" s="273"/>
      <c r="CJ149" s="273"/>
      <c r="CK149" s="273"/>
      <c r="CL149" s="273"/>
      <c r="CM149" s="273"/>
      <c r="CN149" s="273"/>
      <c r="CO149" s="273"/>
      <c r="CP149" s="273"/>
      <c r="CQ149" s="273"/>
      <c r="CR149" s="273"/>
      <c r="CS149" s="273"/>
      <c r="CT149" s="273"/>
      <c r="CU149" s="273"/>
      <c r="CV149" s="273"/>
      <c r="CW149" s="273"/>
      <c r="CX149" s="273"/>
      <c r="CY149" s="273"/>
      <c r="CZ149" s="273"/>
      <c r="DA149" s="273"/>
      <c r="DB149" s="273"/>
      <c r="DC149" s="273"/>
      <c r="DD149" s="273"/>
      <c r="DE149" s="273"/>
      <c r="DF149" s="273"/>
      <c r="DG149" s="273"/>
      <c r="DH149" s="273"/>
      <c r="DI149" s="273"/>
      <c r="DJ149" s="273"/>
      <c r="DK149" s="273"/>
      <c r="DL149" s="273"/>
      <c r="DM149" s="273"/>
      <c r="DN149" s="273"/>
      <c r="DO149" s="273"/>
      <c r="DP149" s="273"/>
      <c r="DQ149" s="273"/>
      <c r="DR149" s="273"/>
      <c r="DS149" s="273"/>
      <c r="DT149" s="273"/>
      <c r="DU149" s="273"/>
      <c r="DV149" s="273"/>
      <c r="DW149" s="273"/>
      <c r="DX149" s="273"/>
      <c r="DY149" s="273"/>
      <c r="DZ149" s="273"/>
      <c r="EA149" s="273"/>
      <c r="EB149" s="273"/>
      <c r="EC149" s="273"/>
      <c r="ED149" s="273"/>
      <c r="EE149" s="273"/>
      <c r="EF149" s="273"/>
      <c r="EG149" s="273"/>
      <c r="EH149" s="273"/>
      <c r="EI149" s="273"/>
      <c r="EJ149" s="273"/>
      <c r="EK149" s="273"/>
      <c r="EL149" s="273"/>
    </row>
    <row r="150" spans="1:142" ht="15">
      <c r="A150" s="130"/>
      <c r="B150" s="131"/>
      <c r="C150" s="132"/>
      <c r="D150" s="273"/>
      <c r="E150" s="273"/>
      <c r="F150" s="273"/>
      <c r="G150" s="273"/>
      <c r="H150" s="273"/>
      <c r="I150" s="273"/>
      <c r="J150" s="273"/>
      <c r="K150" s="273"/>
      <c r="L150" s="273"/>
      <c r="M150" s="273"/>
      <c r="N150" s="273"/>
      <c r="O150" s="273"/>
      <c r="P150" s="273"/>
      <c r="Q150" s="273"/>
      <c r="R150" s="273"/>
      <c r="S150" s="273"/>
      <c r="T150" s="273"/>
      <c r="U150" s="273"/>
      <c r="V150" s="273"/>
      <c r="W150" s="273"/>
      <c r="X150" s="273"/>
      <c r="Y150" s="273"/>
      <c r="Z150" s="273"/>
      <c r="AA150" s="273"/>
      <c r="AB150" s="273"/>
      <c r="AC150" s="273"/>
      <c r="AD150" s="273"/>
      <c r="AE150" s="273"/>
      <c r="AF150" s="273"/>
      <c r="AG150" s="273"/>
      <c r="AH150" s="273"/>
      <c r="AI150" s="273"/>
      <c r="AJ150" s="273"/>
      <c r="AK150" s="273"/>
      <c r="AL150" s="273"/>
      <c r="AM150" s="273"/>
      <c r="AN150" s="273"/>
      <c r="AO150" s="273"/>
      <c r="AP150" s="273"/>
      <c r="AQ150" s="273"/>
      <c r="AR150" s="273"/>
      <c r="AS150" s="273"/>
      <c r="AT150" s="273"/>
      <c r="AU150" s="273"/>
      <c r="AV150" s="273"/>
      <c r="AW150" s="273"/>
      <c r="AX150" s="273"/>
      <c r="AY150" s="273"/>
      <c r="AZ150" s="273"/>
      <c r="BA150" s="273"/>
      <c r="BB150" s="273"/>
      <c r="BC150" s="273"/>
      <c r="BD150" s="273"/>
      <c r="BE150" s="273"/>
      <c r="BF150" s="273"/>
      <c r="BG150" s="273"/>
      <c r="BH150" s="273"/>
      <c r="BI150" s="273"/>
      <c r="BJ150" s="273"/>
      <c r="BK150" s="273"/>
      <c r="BL150" s="273"/>
      <c r="BM150" s="273"/>
      <c r="BN150" s="273"/>
      <c r="BO150" s="273"/>
      <c r="BP150" s="273"/>
      <c r="BQ150" s="273"/>
      <c r="BR150" s="273"/>
      <c r="BS150" s="273"/>
      <c r="BT150" s="273"/>
      <c r="BU150" s="273"/>
      <c r="BV150" s="273"/>
      <c r="BW150" s="273"/>
      <c r="BX150" s="273"/>
      <c r="BY150" s="273"/>
      <c r="BZ150" s="273"/>
      <c r="CA150" s="273"/>
      <c r="CB150" s="273"/>
      <c r="CC150" s="273"/>
      <c r="CD150" s="273"/>
      <c r="CE150" s="273"/>
      <c r="CF150" s="273"/>
      <c r="CG150" s="273"/>
      <c r="CH150" s="273"/>
      <c r="CI150" s="273"/>
      <c r="CJ150" s="273"/>
      <c r="CK150" s="273"/>
      <c r="CL150" s="273"/>
      <c r="CM150" s="273"/>
      <c r="CN150" s="273"/>
      <c r="CO150" s="273"/>
      <c r="CP150" s="273"/>
      <c r="CQ150" s="273"/>
      <c r="CR150" s="273"/>
      <c r="CS150" s="273"/>
      <c r="CT150" s="273"/>
      <c r="CU150" s="273"/>
      <c r="CV150" s="273"/>
      <c r="CW150" s="273"/>
      <c r="CX150" s="273"/>
      <c r="CY150" s="273"/>
      <c r="CZ150" s="273"/>
      <c r="DA150" s="273"/>
      <c r="DB150" s="273"/>
      <c r="DC150" s="273"/>
      <c r="DD150" s="273"/>
      <c r="DE150" s="273"/>
      <c r="DF150" s="273"/>
      <c r="DG150" s="273"/>
      <c r="DH150" s="273"/>
      <c r="DI150" s="273"/>
      <c r="DJ150" s="273"/>
      <c r="DK150" s="273"/>
      <c r="DL150" s="273"/>
      <c r="DM150" s="273"/>
      <c r="DN150" s="273"/>
      <c r="DO150" s="273"/>
      <c r="DP150" s="273"/>
      <c r="DQ150" s="273"/>
      <c r="DR150" s="273"/>
      <c r="DS150" s="273"/>
      <c r="DT150" s="273"/>
      <c r="DU150" s="273"/>
      <c r="DV150" s="273"/>
      <c r="DW150" s="273"/>
      <c r="DX150" s="273"/>
      <c r="DY150" s="273"/>
      <c r="DZ150" s="273"/>
      <c r="EA150" s="273"/>
      <c r="EB150" s="273"/>
      <c r="EC150" s="273"/>
      <c r="ED150" s="273"/>
      <c r="EE150" s="273"/>
      <c r="EF150" s="273"/>
      <c r="EG150" s="273"/>
      <c r="EH150" s="273"/>
      <c r="EI150" s="273"/>
      <c r="EJ150" s="273"/>
      <c r="EK150" s="273"/>
      <c r="EL150" s="273"/>
    </row>
    <row r="151" spans="1:142" ht="15">
      <c r="A151" s="130"/>
      <c r="B151" s="131"/>
      <c r="C151" s="132"/>
      <c r="D151" s="273"/>
      <c r="E151" s="273"/>
      <c r="F151" s="273"/>
      <c r="G151" s="273"/>
      <c r="H151" s="273"/>
      <c r="I151" s="273"/>
      <c r="J151" s="273"/>
      <c r="K151" s="273"/>
      <c r="L151" s="273"/>
      <c r="M151" s="273"/>
      <c r="N151" s="273"/>
      <c r="O151" s="273"/>
      <c r="P151" s="273"/>
      <c r="Q151" s="273"/>
      <c r="R151" s="273"/>
      <c r="S151" s="273"/>
      <c r="T151" s="273"/>
      <c r="U151" s="273"/>
      <c r="V151" s="273"/>
      <c r="W151" s="273"/>
      <c r="X151" s="273"/>
      <c r="Y151" s="273"/>
      <c r="Z151" s="273"/>
      <c r="AA151" s="273"/>
      <c r="AB151" s="273"/>
      <c r="AC151" s="273"/>
      <c r="AD151" s="273"/>
      <c r="AE151" s="273"/>
      <c r="AF151" s="273"/>
      <c r="AG151" s="273"/>
      <c r="AH151" s="273"/>
      <c r="AI151" s="273"/>
      <c r="AJ151" s="273"/>
      <c r="AK151" s="273"/>
      <c r="AL151" s="273"/>
      <c r="AM151" s="273"/>
      <c r="AN151" s="273"/>
      <c r="AO151" s="273"/>
      <c r="AP151" s="273"/>
      <c r="AQ151" s="273"/>
      <c r="AR151" s="273"/>
      <c r="AS151" s="273"/>
      <c r="AT151" s="273"/>
      <c r="AU151" s="273"/>
      <c r="AV151" s="273"/>
      <c r="AW151" s="273"/>
      <c r="AX151" s="273"/>
      <c r="AY151" s="273"/>
      <c r="AZ151" s="273"/>
      <c r="BA151" s="273"/>
      <c r="BB151" s="273"/>
      <c r="BC151" s="273"/>
      <c r="BD151" s="273"/>
      <c r="BE151" s="273"/>
      <c r="BF151" s="273"/>
      <c r="BG151" s="273"/>
      <c r="BH151" s="273"/>
      <c r="BI151" s="273"/>
      <c r="BJ151" s="273"/>
      <c r="BK151" s="273"/>
      <c r="BL151" s="273"/>
      <c r="BM151" s="273"/>
      <c r="BN151" s="273"/>
      <c r="BO151" s="273"/>
      <c r="BP151" s="273"/>
      <c r="BQ151" s="273"/>
      <c r="BR151" s="273"/>
      <c r="BS151" s="273"/>
      <c r="BT151" s="273"/>
      <c r="BU151" s="273"/>
      <c r="BV151" s="273"/>
      <c r="BW151" s="273"/>
      <c r="BX151" s="273"/>
      <c r="BY151" s="273"/>
      <c r="BZ151" s="273"/>
      <c r="CA151" s="273"/>
      <c r="CB151" s="273"/>
      <c r="CC151" s="273"/>
      <c r="CD151" s="273"/>
      <c r="CE151" s="273"/>
      <c r="CF151" s="273"/>
      <c r="CG151" s="273"/>
      <c r="CH151" s="273"/>
      <c r="CI151" s="273"/>
      <c r="CJ151" s="273"/>
      <c r="CK151" s="273"/>
      <c r="CL151" s="273"/>
      <c r="CM151" s="273"/>
      <c r="CN151" s="273"/>
      <c r="CO151" s="273"/>
      <c r="CP151" s="273"/>
      <c r="CQ151" s="273"/>
      <c r="CR151" s="273"/>
      <c r="CS151" s="273"/>
      <c r="CT151" s="273"/>
      <c r="CU151" s="273"/>
      <c r="CV151" s="273"/>
      <c r="CW151" s="273"/>
      <c r="CX151" s="273"/>
      <c r="CY151" s="273"/>
      <c r="CZ151" s="273"/>
      <c r="DA151" s="273"/>
      <c r="DB151" s="273"/>
      <c r="DC151" s="273"/>
      <c r="DD151" s="273"/>
      <c r="DE151" s="273"/>
      <c r="DF151" s="273"/>
      <c r="DG151" s="273"/>
      <c r="DH151" s="273"/>
      <c r="DI151" s="273"/>
      <c r="DJ151" s="273"/>
      <c r="DK151" s="273"/>
      <c r="DL151" s="273"/>
      <c r="DM151" s="273"/>
      <c r="DN151" s="273"/>
      <c r="DO151" s="273"/>
      <c r="DP151" s="273"/>
      <c r="DQ151" s="273"/>
      <c r="DR151" s="273"/>
      <c r="DS151" s="273"/>
      <c r="DT151" s="273"/>
      <c r="DU151" s="273"/>
      <c r="DV151" s="273"/>
      <c r="DW151" s="273"/>
      <c r="DX151" s="273"/>
      <c r="DY151" s="273"/>
      <c r="DZ151" s="273"/>
      <c r="EA151" s="273"/>
      <c r="EB151" s="273"/>
      <c r="EC151" s="273"/>
      <c r="ED151" s="273"/>
      <c r="EE151" s="273"/>
      <c r="EF151" s="273"/>
      <c r="EG151" s="273"/>
      <c r="EH151" s="273"/>
      <c r="EI151" s="273"/>
      <c r="EJ151" s="273"/>
      <c r="EK151" s="273"/>
      <c r="EL151" s="273"/>
    </row>
    <row r="152" spans="1:142" ht="15">
      <c r="A152" s="130"/>
      <c r="B152" s="131"/>
      <c r="C152" s="132"/>
      <c r="D152" s="273"/>
      <c r="E152" s="273"/>
      <c r="F152" s="273"/>
      <c r="G152" s="273"/>
      <c r="H152" s="273"/>
      <c r="I152" s="273"/>
      <c r="J152" s="273"/>
      <c r="K152" s="273"/>
      <c r="L152" s="273"/>
      <c r="M152" s="273"/>
      <c r="N152" s="273"/>
      <c r="O152" s="273"/>
      <c r="P152" s="273"/>
      <c r="Q152" s="273"/>
      <c r="R152" s="273"/>
      <c r="S152" s="273"/>
      <c r="T152" s="273"/>
      <c r="U152" s="273"/>
      <c r="V152" s="273"/>
      <c r="W152" s="273"/>
      <c r="X152" s="273"/>
      <c r="Y152" s="273"/>
      <c r="Z152" s="273"/>
      <c r="AA152" s="273"/>
      <c r="AB152" s="273"/>
      <c r="AC152" s="273"/>
      <c r="AD152" s="273"/>
      <c r="AE152" s="273"/>
      <c r="AF152" s="273"/>
      <c r="AG152" s="273"/>
      <c r="AH152" s="273"/>
      <c r="AI152" s="273"/>
      <c r="AJ152" s="273"/>
      <c r="AK152" s="273"/>
      <c r="AL152" s="273"/>
      <c r="AM152" s="273"/>
      <c r="AN152" s="273"/>
      <c r="AO152" s="273"/>
      <c r="AP152" s="273"/>
      <c r="AQ152" s="273"/>
      <c r="AR152" s="273"/>
      <c r="AS152" s="273"/>
      <c r="AT152" s="273"/>
      <c r="AU152" s="273"/>
      <c r="AV152" s="273"/>
      <c r="AW152" s="273"/>
      <c r="AX152" s="273"/>
      <c r="AY152" s="273"/>
      <c r="AZ152" s="273"/>
      <c r="BA152" s="273"/>
      <c r="BB152" s="273"/>
      <c r="BC152" s="273"/>
      <c r="BD152" s="273"/>
      <c r="BE152" s="273"/>
      <c r="BF152" s="273"/>
      <c r="BG152" s="273"/>
      <c r="BH152" s="273"/>
      <c r="BI152" s="273"/>
      <c r="BJ152" s="273"/>
      <c r="BK152" s="273"/>
      <c r="BL152" s="273"/>
      <c r="BM152" s="273"/>
      <c r="BN152" s="273"/>
      <c r="BO152" s="273"/>
      <c r="BP152" s="273"/>
      <c r="BQ152" s="273"/>
      <c r="BR152" s="273"/>
      <c r="BS152" s="273"/>
      <c r="BT152" s="273"/>
      <c r="BU152" s="273"/>
      <c r="BV152" s="273"/>
      <c r="BW152" s="273"/>
      <c r="BX152" s="273"/>
      <c r="BY152" s="273"/>
      <c r="BZ152" s="273"/>
      <c r="CA152" s="273"/>
      <c r="CB152" s="273"/>
      <c r="CC152" s="273"/>
      <c r="CD152" s="273"/>
      <c r="CE152" s="273"/>
      <c r="CF152" s="273"/>
      <c r="CG152" s="273"/>
      <c r="CH152" s="273"/>
      <c r="CI152" s="273"/>
      <c r="CJ152" s="273"/>
      <c r="CK152" s="273"/>
      <c r="CL152" s="273"/>
      <c r="CM152" s="273"/>
      <c r="CN152" s="273"/>
      <c r="CO152" s="273"/>
      <c r="CP152" s="273"/>
      <c r="CQ152" s="273"/>
      <c r="CR152" s="273"/>
      <c r="CS152" s="273"/>
      <c r="CT152" s="273"/>
      <c r="CU152" s="273"/>
      <c r="CV152" s="273"/>
      <c r="CW152" s="273"/>
      <c r="CX152" s="273"/>
      <c r="CY152" s="273"/>
      <c r="CZ152" s="273"/>
      <c r="DA152" s="273"/>
      <c r="DB152" s="273"/>
      <c r="DC152" s="273"/>
      <c r="DD152" s="273"/>
      <c r="DE152" s="273"/>
      <c r="DF152" s="273"/>
      <c r="DG152" s="273"/>
      <c r="DH152" s="273"/>
      <c r="DI152" s="273"/>
      <c r="DJ152" s="273"/>
      <c r="DK152" s="273"/>
      <c r="DL152" s="273"/>
      <c r="DM152" s="273"/>
      <c r="DN152" s="273"/>
      <c r="DO152" s="273"/>
      <c r="DP152" s="273"/>
      <c r="DQ152" s="273"/>
      <c r="DR152" s="273"/>
      <c r="DS152" s="273"/>
      <c r="DT152" s="273"/>
      <c r="DU152" s="273"/>
      <c r="DV152" s="273"/>
      <c r="DW152" s="273"/>
      <c r="DX152" s="273"/>
      <c r="DY152" s="273"/>
      <c r="DZ152" s="273"/>
      <c r="EA152" s="273"/>
      <c r="EB152" s="273"/>
      <c r="EC152" s="273"/>
      <c r="ED152" s="273"/>
      <c r="EE152" s="273"/>
      <c r="EF152" s="273"/>
      <c r="EG152" s="273"/>
      <c r="EH152" s="273"/>
      <c r="EI152" s="273"/>
      <c r="EJ152" s="273"/>
      <c r="EK152" s="273"/>
      <c r="EL152" s="273"/>
    </row>
    <row r="153" spans="1:142" ht="15">
      <c r="A153" s="130"/>
      <c r="B153" s="131"/>
      <c r="C153" s="132"/>
      <c r="D153" s="273"/>
      <c r="E153" s="273"/>
      <c r="F153" s="273"/>
      <c r="G153" s="273"/>
      <c r="H153" s="273"/>
      <c r="I153" s="273"/>
      <c r="J153" s="273"/>
      <c r="K153" s="273"/>
      <c r="L153" s="273"/>
      <c r="M153" s="273"/>
      <c r="N153" s="273"/>
      <c r="O153" s="273"/>
      <c r="P153" s="273"/>
      <c r="Q153" s="273"/>
      <c r="R153" s="273"/>
      <c r="S153" s="273"/>
      <c r="T153" s="273"/>
      <c r="U153" s="273"/>
      <c r="V153" s="273"/>
      <c r="W153" s="273"/>
      <c r="X153" s="273"/>
      <c r="Y153" s="273"/>
      <c r="Z153" s="273"/>
      <c r="AA153" s="273"/>
      <c r="AB153" s="273"/>
      <c r="AC153" s="273"/>
      <c r="AD153" s="273"/>
      <c r="AE153" s="273"/>
      <c r="AF153" s="273"/>
      <c r="AG153" s="273"/>
      <c r="AH153" s="273"/>
      <c r="AI153" s="273"/>
      <c r="AJ153" s="273"/>
      <c r="AK153" s="273"/>
      <c r="AL153" s="273"/>
      <c r="AM153" s="273"/>
      <c r="AN153" s="273"/>
      <c r="AO153" s="273"/>
      <c r="AP153" s="273"/>
      <c r="AQ153" s="273"/>
      <c r="AR153" s="273"/>
      <c r="AS153" s="273"/>
      <c r="AT153" s="273"/>
      <c r="AU153" s="273"/>
      <c r="AV153" s="273"/>
      <c r="AW153" s="273"/>
      <c r="AX153" s="273"/>
      <c r="AY153" s="273"/>
      <c r="AZ153" s="273"/>
      <c r="BA153" s="273"/>
      <c r="BB153" s="273"/>
      <c r="BC153" s="273"/>
      <c r="BD153" s="273"/>
      <c r="BE153" s="273"/>
      <c r="BF153" s="273"/>
      <c r="BG153" s="273"/>
      <c r="BH153" s="273"/>
      <c r="BI153" s="273"/>
      <c r="BJ153" s="273"/>
      <c r="BK153" s="273"/>
      <c r="BL153" s="273"/>
      <c r="BM153" s="273"/>
      <c r="BN153" s="273"/>
      <c r="BO153" s="273"/>
      <c r="BP153" s="273"/>
      <c r="BQ153" s="273"/>
      <c r="BR153" s="273"/>
      <c r="BS153" s="273"/>
      <c r="BT153" s="273"/>
      <c r="BU153" s="273"/>
      <c r="BV153" s="273"/>
      <c r="BW153" s="273"/>
      <c r="BX153" s="273"/>
      <c r="BY153" s="273"/>
      <c r="BZ153" s="273"/>
      <c r="CA153" s="273"/>
      <c r="CB153" s="273"/>
      <c r="CC153" s="273"/>
      <c r="CD153" s="273"/>
      <c r="CE153" s="273"/>
      <c r="CF153" s="273"/>
      <c r="CG153" s="273"/>
      <c r="CH153" s="273"/>
      <c r="CI153" s="273"/>
      <c r="CJ153" s="273"/>
      <c r="CK153" s="273"/>
      <c r="CL153" s="273"/>
      <c r="CM153" s="273"/>
      <c r="CN153" s="273"/>
      <c r="CO153" s="273"/>
      <c r="CP153" s="273"/>
      <c r="CQ153" s="273"/>
      <c r="CR153" s="273"/>
      <c r="CS153" s="273"/>
      <c r="CT153" s="273"/>
      <c r="CU153" s="273"/>
      <c r="CV153" s="273"/>
      <c r="CW153" s="273"/>
      <c r="CX153" s="273"/>
      <c r="CY153" s="273"/>
      <c r="CZ153" s="273"/>
      <c r="DA153" s="273"/>
      <c r="DB153" s="273"/>
      <c r="DC153" s="273"/>
      <c r="DD153" s="273"/>
      <c r="DE153" s="273"/>
      <c r="DF153" s="273"/>
      <c r="DG153" s="273"/>
      <c r="DH153" s="273"/>
      <c r="DI153" s="273"/>
      <c r="DJ153" s="273"/>
      <c r="DK153" s="273"/>
      <c r="DL153" s="273"/>
      <c r="DM153" s="273"/>
      <c r="DN153" s="273"/>
      <c r="DO153" s="273"/>
      <c r="DP153" s="273"/>
      <c r="DQ153" s="273"/>
      <c r="DR153" s="273"/>
      <c r="DS153" s="273"/>
      <c r="DT153" s="273"/>
      <c r="DU153" s="273"/>
      <c r="DV153" s="273"/>
      <c r="DW153" s="273"/>
      <c r="DX153" s="273"/>
      <c r="DY153" s="273"/>
      <c r="DZ153" s="273"/>
      <c r="EA153" s="273"/>
      <c r="EB153" s="273"/>
      <c r="EC153" s="273"/>
      <c r="ED153" s="273"/>
      <c r="EE153" s="273"/>
      <c r="EF153" s="273"/>
      <c r="EG153" s="273"/>
      <c r="EH153" s="273"/>
      <c r="EI153" s="273"/>
      <c r="EJ153" s="273"/>
      <c r="EK153" s="273"/>
      <c r="EL153" s="273"/>
    </row>
    <row r="154" spans="1:142" ht="15">
      <c r="A154" s="130"/>
      <c r="B154" s="131"/>
      <c r="C154" s="132"/>
      <c r="D154" s="273"/>
      <c r="E154" s="273"/>
      <c r="F154" s="273"/>
      <c r="G154" s="273"/>
      <c r="H154" s="273"/>
      <c r="I154" s="273"/>
      <c r="J154" s="273"/>
      <c r="K154" s="273"/>
      <c r="L154" s="273"/>
      <c r="M154" s="273"/>
      <c r="N154" s="273"/>
      <c r="O154" s="273"/>
      <c r="P154" s="273"/>
      <c r="Q154" s="273"/>
      <c r="R154" s="273"/>
      <c r="S154" s="273"/>
      <c r="T154" s="273"/>
      <c r="U154" s="273"/>
      <c r="V154" s="273"/>
      <c r="W154" s="273"/>
      <c r="X154" s="273"/>
      <c r="Y154" s="273"/>
      <c r="Z154" s="273"/>
      <c r="AA154" s="273"/>
      <c r="AB154" s="273"/>
      <c r="AC154" s="273"/>
      <c r="AD154" s="273"/>
      <c r="AE154" s="273"/>
      <c r="AF154" s="273"/>
      <c r="AG154" s="273"/>
      <c r="AH154" s="273"/>
      <c r="AI154" s="273"/>
      <c r="AJ154" s="273"/>
      <c r="AK154" s="273"/>
      <c r="AL154" s="273"/>
      <c r="AM154" s="273"/>
      <c r="AN154" s="273"/>
      <c r="AO154" s="273"/>
      <c r="AP154" s="273"/>
      <c r="AQ154" s="273"/>
      <c r="AR154" s="273"/>
      <c r="AS154" s="273"/>
      <c r="AT154" s="273"/>
      <c r="AU154" s="273"/>
      <c r="AV154" s="273"/>
      <c r="AW154" s="273"/>
      <c r="AX154" s="273"/>
      <c r="AY154" s="273"/>
      <c r="AZ154" s="273"/>
      <c r="BA154" s="273"/>
      <c r="BB154" s="273"/>
      <c r="BC154" s="273"/>
      <c r="BD154" s="273"/>
      <c r="BE154" s="273"/>
      <c r="BF154" s="273"/>
      <c r="BG154" s="273"/>
      <c r="BH154" s="273"/>
      <c r="BI154" s="273"/>
      <c r="BJ154" s="273"/>
      <c r="BK154" s="273"/>
      <c r="BL154" s="273"/>
      <c r="BM154" s="273"/>
      <c r="BN154" s="273"/>
      <c r="BO154" s="273"/>
      <c r="BP154" s="273"/>
      <c r="BQ154" s="273"/>
      <c r="BR154" s="273"/>
      <c r="BS154" s="273"/>
      <c r="BT154" s="273"/>
      <c r="BU154" s="273"/>
      <c r="BV154" s="273"/>
      <c r="BW154" s="273"/>
      <c r="BX154" s="273"/>
      <c r="BY154" s="273"/>
      <c r="BZ154" s="273"/>
      <c r="CA154" s="273"/>
      <c r="CB154" s="273"/>
      <c r="CC154" s="273"/>
      <c r="CD154" s="273"/>
      <c r="CE154" s="273"/>
      <c r="CF154" s="273"/>
      <c r="CG154" s="273"/>
      <c r="CH154" s="273"/>
      <c r="CI154" s="273"/>
      <c r="CJ154" s="273"/>
      <c r="CK154" s="273"/>
      <c r="CL154" s="273"/>
      <c r="CM154" s="273"/>
      <c r="CN154" s="273"/>
      <c r="CO154" s="273"/>
      <c r="CP154" s="273"/>
      <c r="CQ154" s="273"/>
      <c r="CR154" s="273"/>
      <c r="CS154" s="273"/>
      <c r="CT154" s="273"/>
      <c r="CU154" s="273"/>
      <c r="CV154" s="273"/>
      <c r="CW154" s="273"/>
      <c r="CX154" s="273"/>
      <c r="CY154" s="273"/>
      <c r="CZ154" s="273"/>
      <c r="DA154" s="273"/>
      <c r="DB154" s="273"/>
      <c r="DC154" s="273"/>
      <c r="DD154" s="273"/>
      <c r="DE154" s="273"/>
      <c r="DF154" s="273"/>
      <c r="DG154" s="273"/>
      <c r="DH154" s="273"/>
      <c r="DI154" s="273"/>
      <c r="DJ154" s="273"/>
      <c r="DK154" s="273"/>
      <c r="DL154" s="273"/>
      <c r="DM154" s="273"/>
      <c r="DN154" s="273"/>
      <c r="DO154" s="273"/>
      <c r="DP154" s="273"/>
      <c r="DQ154" s="273"/>
      <c r="DR154" s="273"/>
      <c r="DS154" s="273"/>
      <c r="DT154" s="273"/>
      <c r="DU154" s="273"/>
      <c r="DV154" s="273"/>
      <c r="DW154" s="273"/>
      <c r="DX154" s="273"/>
      <c r="DY154" s="273"/>
      <c r="DZ154" s="273"/>
      <c r="EA154" s="273"/>
      <c r="EB154" s="273"/>
      <c r="EC154" s="273"/>
      <c r="ED154" s="273"/>
      <c r="EE154" s="273"/>
      <c r="EF154" s="273"/>
      <c r="EG154" s="273"/>
      <c r="EH154" s="273"/>
      <c r="EI154" s="273"/>
      <c r="EJ154" s="273"/>
      <c r="EK154" s="273"/>
      <c r="EL154" s="273"/>
    </row>
    <row r="155" spans="1:142" ht="15">
      <c r="A155" s="130"/>
      <c r="B155" s="131"/>
      <c r="C155" s="132"/>
      <c r="D155" s="273"/>
      <c r="E155" s="273"/>
      <c r="F155" s="273"/>
      <c r="G155" s="273"/>
      <c r="H155" s="273"/>
      <c r="I155" s="273"/>
      <c r="J155" s="273"/>
      <c r="K155" s="273"/>
      <c r="L155" s="273"/>
      <c r="M155" s="273"/>
      <c r="N155" s="273"/>
      <c r="O155" s="273"/>
      <c r="P155" s="273"/>
      <c r="Q155" s="273"/>
      <c r="R155" s="273"/>
      <c r="S155" s="273"/>
      <c r="T155" s="273"/>
      <c r="U155" s="273"/>
      <c r="V155" s="273"/>
      <c r="W155" s="273"/>
      <c r="X155" s="273"/>
      <c r="Y155" s="273"/>
      <c r="Z155" s="273"/>
      <c r="AA155" s="273"/>
      <c r="AB155" s="273"/>
      <c r="AC155" s="273"/>
      <c r="AD155" s="273"/>
      <c r="AE155" s="273"/>
      <c r="AF155" s="273"/>
      <c r="AG155" s="273"/>
      <c r="AH155" s="273"/>
      <c r="AI155" s="273"/>
      <c r="AJ155" s="273"/>
      <c r="AK155" s="273"/>
      <c r="AL155" s="273"/>
      <c r="AM155" s="273"/>
      <c r="AN155" s="273"/>
      <c r="AO155" s="273"/>
      <c r="AP155" s="273"/>
      <c r="AQ155" s="273"/>
      <c r="AR155" s="273"/>
      <c r="AS155" s="273"/>
      <c r="AT155" s="273"/>
      <c r="AU155" s="273"/>
      <c r="AV155" s="273"/>
      <c r="AW155" s="273"/>
      <c r="AX155" s="273"/>
      <c r="AY155" s="273"/>
      <c r="AZ155" s="273"/>
      <c r="BA155" s="273"/>
      <c r="BB155" s="273"/>
      <c r="BC155" s="273"/>
      <c r="BD155" s="273"/>
      <c r="BE155" s="273"/>
      <c r="BF155" s="273"/>
      <c r="BG155" s="273"/>
      <c r="BH155" s="273"/>
      <c r="BI155" s="273"/>
      <c r="BJ155" s="273"/>
      <c r="BK155" s="273"/>
      <c r="BL155" s="273"/>
      <c r="BM155" s="273"/>
      <c r="BN155" s="273"/>
      <c r="BO155" s="273"/>
      <c r="BP155" s="273"/>
      <c r="BQ155" s="273"/>
      <c r="BR155" s="273"/>
      <c r="BS155" s="273"/>
      <c r="BT155" s="273"/>
      <c r="BU155" s="273"/>
      <c r="BV155" s="273"/>
      <c r="BW155" s="273"/>
      <c r="BX155" s="273"/>
      <c r="BY155" s="273"/>
      <c r="BZ155" s="273"/>
      <c r="CA155" s="273"/>
      <c r="CB155" s="273"/>
      <c r="CC155" s="273"/>
      <c r="CD155" s="273"/>
      <c r="CE155" s="273"/>
      <c r="CF155" s="273"/>
      <c r="CG155" s="273"/>
      <c r="CH155" s="273"/>
      <c r="CI155" s="273"/>
      <c r="CJ155" s="273"/>
      <c r="CK155" s="273"/>
      <c r="CL155" s="273"/>
      <c r="CM155" s="273"/>
      <c r="CN155" s="273"/>
      <c r="CO155" s="273"/>
      <c r="CP155" s="273"/>
      <c r="CQ155" s="273"/>
      <c r="CR155" s="273"/>
      <c r="CS155" s="273"/>
      <c r="CT155" s="273"/>
      <c r="CU155" s="273"/>
      <c r="CV155" s="273"/>
      <c r="CW155" s="273"/>
      <c r="CX155" s="273"/>
      <c r="CY155" s="273"/>
      <c r="CZ155" s="273"/>
      <c r="DA155" s="273"/>
      <c r="DB155" s="273"/>
      <c r="DC155" s="273"/>
      <c r="DD155" s="273"/>
      <c r="DE155" s="273"/>
      <c r="DF155" s="273"/>
      <c r="DG155" s="273"/>
      <c r="DH155" s="273"/>
      <c r="DI155" s="273"/>
      <c r="DJ155" s="273"/>
      <c r="DK155" s="273"/>
      <c r="DL155" s="273"/>
      <c r="DM155" s="273"/>
      <c r="DN155" s="273"/>
      <c r="DO155" s="273"/>
      <c r="DP155" s="273"/>
      <c r="DQ155" s="273"/>
      <c r="DR155" s="273"/>
      <c r="DS155" s="273"/>
      <c r="DT155" s="273"/>
      <c r="DU155" s="273"/>
      <c r="DV155" s="273"/>
      <c r="DW155" s="273"/>
      <c r="DX155" s="273"/>
      <c r="DY155" s="273"/>
      <c r="DZ155" s="273"/>
      <c r="EA155" s="273"/>
      <c r="EB155" s="273"/>
      <c r="EC155" s="273"/>
      <c r="ED155" s="273"/>
      <c r="EE155" s="273"/>
      <c r="EF155" s="273"/>
      <c r="EG155" s="273"/>
      <c r="EH155" s="273"/>
      <c r="EI155" s="273"/>
      <c r="EJ155" s="273"/>
      <c r="EK155" s="273"/>
      <c r="EL155" s="273"/>
    </row>
    <row r="156" spans="1:142" ht="15">
      <c r="A156" s="130"/>
      <c r="B156" s="131"/>
      <c r="C156" s="132"/>
      <c r="D156" s="273"/>
      <c r="E156" s="273"/>
      <c r="F156" s="273"/>
      <c r="G156" s="273"/>
      <c r="H156" s="273"/>
      <c r="I156" s="273"/>
      <c r="J156" s="273"/>
      <c r="K156" s="273"/>
      <c r="L156" s="273"/>
      <c r="M156" s="273"/>
      <c r="N156" s="273"/>
      <c r="O156" s="273"/>
      <c r="P156" s="273"/>
      <c r="Q156" s="273"/>
      <c r="R156" s="273"/>
      <c r="S156" s="273"/>
      <c r="T156" s="273"/>
      <c r="U156" s="273"/>
      <c r="V156" s="273"/>
      <c r="W156" s="273"/>
      <c r="X156" s="273"/>
      <c r="Y156" s="273"/>
      <c r="Z156" s="273"/>
      <c r="AA156" s="273"/>
      <c r="AB156" s="273"/>
      <c r="AC156" s="273"/>
      <c r="AD156" s="273"/>
      <c r="AE156" s="273"/>
      <c r="AF156" s="273"/>
      <c r="AG156" s="273"/>
      <c r="AH156" s="273"/>
      <c r="AI156" s="273"/>
      <c r="AJ156" s="273"/>
      <c r="AK156" s="273"/>
      <c r="AL156" s="273"/>
      <c r="AM156" s="273"/>
      <c r="AN156" s="273"/>
      <c r="AO156" s="273"/>
      <c r="AP156" s="273"/>
      <c r="AQ156" s="273"/>
      <c r="AR156" s="273"/>
      <c r="AS156" s="273"/>
      <c r="AT156" s="273"/>
      <c r="AU156" s="273"/>
      <c r="AV156" s="273"/>
      <c r="AW156" s="273"/>
      <c r="AX156" s="273"/>
      <c r="AY156" s="273"/>
      <c r="AZ156" s="273"/>
      <c r="BA156" s="273"/>
      <c r="BB156" s="273"/>
      <c r="BC156" s="273"/>
      <c r="BD156" s="273"/>
      <c r="BE156" s="273"/>
      <c r="BF156" s="273"/>
      <c r="BG156" s="273"/>
      <c r="BH156" s="273"/>
      <c r="BI156" s="273"/>
      <c r="BJ156" s="273"/>
      <c r="BK156" s="273"/>
      <c r="BL156" s="273"/>
      <c r="BM156" s="273"/>
      <c r="BN156" s="273"/>
      <c r="BO156" s="273"/>
      <c r="BP156" s="273"/>
      <c r="BQ156" s="273"/>
      <c r="BR156" s="273"/>
      <c r="BS156" s="273"/>
      <c r="BT156" s="273"/>
      <c r="BU156" s="273"/>
      <c r="BV156" s="273"/>
      <c r="BW156" s="273"/>
      <c r="BX156" s="273"/>
      <c r="BY156" s="273"/>
      <c r="BZ156" s="273"/>
      <c r="CA156" s="273"/>
      <c r="CB156" s="273"/>
      <c r="CC156" s="273"/>
      <c r="CD156" s="273"/>
      <c r="CE156" s="273"/>
      <c r="CF156" s="273"/>
      <c r="CG156" s="273"/>
      <c r="CH156" s="273"/>
      <c r="CI156" s="273"/>
      <c r="CJ156" s="273"/>
      <c r="CK156" s="273"/>
      <c r="CL156" s="273"/>
      <c r="CM156" s="273"/>
      <c r="CN156" s="273"/>
      <c r="CO156" s="273"/>
      <c r="CP156" s="273"/>
      <c r="CQ156" s="273"/>
      <c r="CR156" s="273"/>
      <c r="CS156" s="273"/>
      <c r="CT156" s="273"/>
      <c r="CU156" s="273"/>
      <c r="CV156" s="273"/>
      <c r="CW156" s="273"/>
      <c r="CX156" s="273"/>
      <c r="CY156" s="273"/>
      <c r="CZ156" s="273"/>
      <c r="DA156" s="273"/>
      <c r="DB156" s="273"/>
      <c r="DC156" s="273"/>
      <c r="DD156" s="273"/>
      <c r="DE156" s="273"/>
      <c r="DF156" s="273"/>
      <c r="DG156" s="273"/>
      <c r="DH156" s="273"/>
      <c r="DI156" s="273"/>
      <c r="DJ156" s="273"/>
      <c r="DK156" s="273"/>
      <c r="DL156" s="273"/>
      <c r="DM156" s="273"/>
      <c r="DN156" s="273"/>
      <c r="DO156" s="273"/>
      <c r="DP156" s="273"/>
      <c r="DQ156" s="273"/>
      <c r="DR156" s="273"/>
      <c r="DS156" s="273"/>
      <c r="DT156" s="273"/>
      <c r="DU156" s="273"/>
      <c r="DV156" s="273"/>
      <c r="DW156" s="273"/>
      <c r="DX156" s="273"/>
      <c r="DY156" s="273"/>
      <c r="DZ156" s="273"/>
      <c r="EA156" s="273"/>
      <c r="EB156" s="273"/>
      <c r="EC156" s="273"/>
      <c r="ED156" s="273"/>
      <c r="EE156" s="273"/>
      <c r="EF156" s="273"/>
      <c r="EG156" s="273"/>
      <c r="EH156" s="273"/>
      <c r="EI156" s="273"/>
      <c r="EJ156" s="273"/>
      <c r="EK156" s="273"/>
      <c r="EL156" s="273"/>
    </row>
    <row r="157" spans="1:142" ht="15">
      <c r="A157" s="130"/>
      <c r="B157" s="131"/>
      <c r="C157" s="132"/>
      <c r="D157" s="273"/>
      <c r="E157" s="273"/>
      <c r="F157" s="273"/>
      <c r="G157" s="273"/>
      <c r="H157" s="273"/>
      <c r="I157" s="273"/>
      <c r="J157" s="273"/>
      <c r="K157" s="273"/>
      <c r="L157" s="273"/>
      <c r="M157" s="273"/>
      <c r="N157" s="273"/>
      <c r="O157" s="273"/>
      <c r="P157" s="273"/>
      <c r="Q157" s="273"/>
      <c r="R157" s="273"/>
      <c r="S157" s="273"/>
      <c r="T157" s="273"/>
      <c r="U157" s="273"/>
      <c r="V157" s="273"/>
      <c r="W157" s="273"/>
      <c r="X157" s="273"/>
      <c r="Y157" s="273"/>
      <c r="Z157" s="273"/>
      <c r="AA157" s="273"/>
      <c r="AB157" s="273"/>
      <c r="AC157" s="273"/>
      <c r="AD157" s="273"/>
      <c r="AE157" s="273"/>
      <c r="AF157" s="273"/>
      <c r="AG157" s="273"/>
      <c r="AH157" s="273"/>
      <c r="AI157" s="273"/>
      <c r="AJ157" s="273"/>
      <c r="AK157" s="273"/>
      <c r="AL157" s="273"/>
      <c r="AM157" s="273"/>
      <c r="AN157" s="273"/>
      <c r="AO157" s="273"/>
      <c r="AP157" s="273"/>
      <c r="AQ157" s="273"/>
      <c r="AR157" s="273"/>
      <c r="AS157" s="273"/>
      <c r="AT157" s="273"/>
      <c r="AU157" s="273"/>
      <c r="AV157" s="273"/>
      <c r="AW157" s="273"/>
      <c r="AX157" s="273"/>
      <c r="AY157" s="273"/>
      <c r="AZ157" s="273"/>
      <c r="BA157" s="273"/>
      <c r="BB157" s="273"/>
      <c r="BC157" s="273"/>
      <c r="BD157" s="273"/>
      <c r="BE157" s="273"/>
      <c r="BF157" s="273"/>
      <c r="BG157" s="273"/>
      <c r="BH157" s="273"/>
      <c r="BI157" s="273"/>
      <c r="BJ157" s="273"/>
      <c r="BK157" s="273"/>
      <c r="BL157" s="273"/>
      <c r="BM157" s="273"/>
      <c r="BN157" s="273"/>
      <c r="BO157" s="273"/>
      <c r="BP157" s="273"/>
      <c r="BQ157" s="273"/>
      <c r="BR157" s="273"/>
      <c r="BS157" s="273"/>
      <c r="BT157" s="273"/>
      <c r="BU157" s="273"/>
      <c r="BV157" s="273"/>
      <c r="BW157" s="273"/>
      <c r="BX157" s="273"/>
      <c r="BY157" s="273"/>
      <c r="BZ157" s="273"/>
      <c r="CA157" s="273"/>
      <c r="CB157" s="273"/>
      <c r="CC157" s="273"/>
      <c r="CD157" s="273"/>
      <c r="CE157" s="273"/>
      <c r="CF157" s="273"/>
      <c r="CG157" s="273"/>
      <c r="CH157" s="273"/>
      <c r="CI157" s="273"/>
      <c r="CJ157" s="273"/>
      <c r="CK157" s="273"/>
      <c r="CL157" s="273"/>
      <c r="CM157" s="273"/>
      <c r="CN157" s="273"/>
      <c r="CO157" s="273"/>
      <c r="CP157" s="273"/>
      <c r="CQ157" s="273"/>
      <c r="CR157" s="273"/>
      <c r="CS157" s="273"/>
      <c r="CT157" s="273"/>
      <c r="CU157" s="273"/>
      <c r="CV157" s="273"/>
      <c r="CW157" s="273"/>
      <c r="CX157" s="273"/>
      <c r="CY157" s="273"/>
      <c r="CZ157" s="273"/>
      <c r="DA157" s="273"/>
      <c r="DB157" s="273"/>
      <c r="DC157" s="273"/>
      <c r="DD157" s="273"/>
      <c r="DE157" s="273"/>
      <c r="DF157" s="273"/>
      <c r="DG157" s="273"/>
      <c r="DH157" s="273"/>
      <c r="DI157" s="273"/>
      <c r="DJ157" s="273"/>
      <c r="DK157" s="273"/>
      <c r="DL157" s="273"/>
      <c r="DM157" s="273"/>
      <c r="DN157" s="273"/>
      <c r="DO157" s="273"/>
      <c r="DP157" s="273"/>
      <c r="DQ157" s="273"/>
      <c r="DR157" s="273"/>
      <c r="DS157" s="273"/>
      <c r="DT157" s="273"/>
      <c r="DU157" s="273"/>
      <c r="DV157" s="273"/>
      <c r="DW157" s="273"/>
      <c r="DX157" s="273"/>
      <c r="DY157" s="273"/>
      <c r="DZ157" s="273"/>
      <c r="EA157" s="273"/>
      <c r="EB157" s="273"/>
      <c r="EC157" s="273"/>
      <c r="ED157" s="273"/>
      <c r="EE157" s="273"/>
      <c r="EF157" s="273"/>
      <c r="EG157" s="273"/>
      <c r="EH157" s="273"/>
      <c r="EI157" s="273"/>
      <c r="EJ157" s="273"/>
      <c r="EK157" s="273"/>
      <c r="EL157" s="273"/>
    </row>
    <row r="158" spans="1:142" ht="15">
      <c r="A158" s="130"/>
      <c r="B158" s="131"/>
      <c r="C158" s="132"/>
      <c r="D158" s="273"/>
      <c r="E158" s="273"/>
      <c r="F158" s="273"/>
      <c r="G158" s="273"/>
      <c r="H158" s="273"/>
      <c r="I158" s="273"/>
      <c r="J158" s="273"/>
      <c r="K158" s="273"/>
      <c r="L158" s="273"/>
      <c r="M158" s="273"/>
      <c r="N158" s="273"/>
      <c r="O158" s="273"/>
      <c r="P158" s="273"/>
      <c r="Q158" s="273"/>
      <c r="R158" s="273"/>
      <c r="S158" s="273"/>
      <c r="T158" s="273"/>
      <c r="U158" s="273"/>
      <c r="V158" s="273"/>
      <c r="W158" s="273"/>
      <c r="X158" s="273"/>
      <c r="Y158" s="273"/>
      <c r="Z158" s="273"/>
      <c r="AA158" s="273"/>
      <c r="AB158" s="273"/>
      <c r="AC158" s="273"/>
      <c r="AD158" s="273"/>
      <c r="AE158" s="273"/>
      <c r="AF158" s="273"/>
      <c r="AG158" s="273"/>
      <c r="AH158" s="273"/>
      <c r="AI158" s="273"/>
      <c r="AJ158" s="273"/>
      <c r="AK158" s="273"/>
      <c r="AL158" s="273"/>
      <c r="AM158" s="273"/>
      <c r="AN158" s="273"/>
      <c r="AO158" s="273"/>
      <c r="AP158" s="273"/>
      <c r="AQ158" s="273"/>
      <c r="AR158" s="273"/>
      <c r="AS158" s="273"/>
      <c r="AT158" s="273"/>
      <c r="AU158" s="273"/>
      <c r="AV158" s="273"/>
      <c r="AW158" s="273"/>
      <c r="AX158" s="273"/>
      <c r="AY158" s="273"/>
      <c r="AZ158" s="273"/>
      <c r="BA158" s="273"/>
      <c r="BB158" s="273"/>
      <c r="BC158" s="273"/>
      <c r="BD158" s="273"/>
      <c r="BE158" s="273"/>
      <c r="BF158" s="273"/>
      <c r="BG158" s="273"/>
      <c r="BH158" s="273"/>
      <c r="BI158" s="273"/>
      <c r="BJ158" s="273"/>
      <c r="BK158" s="273"/>
      <c r="BL158" s="273"/>
      <c r="BM158" s="273"/>
      <c r="BN158" s="273"/>
      <c r="BO158" s="273"/>
      <c r="BP158" s="273"/>
      <c r="BQ158" s="273"/>
      <c r="BR158" s="273"/>
      <c r="BS158" s="273"/>
      <c r="BT158" s="273"/>
      <c r="BU158" s="273"/>
      <c r="BV158" s="273"/>
      <c r="BW158" s="273"/>
      <c r="BX158" s="273"/>
      <c r="BY158" s="273"/>
      <c r="BZ158" s="273"/>
      <c r="CA158" s="273"/>
      <c r="CB158" s="273"/>
      <c r="CC158" s="273"/>
      <c r="CD158" s="273"/>
      <c r="CE158" s="273"/>
      <c r="CF158" s="273"/>
      <c r="CG158" s="273"/>
      <c r="CH158" s="273"/>
      <c r="CI158" s="273"/>
      <c r="CJ158" s="273"/>
      <c r="CK158" s="273"/>
      <c r="CL158" s="273"/>
      <c r="CM158" s="273"/>
      <c r="CN158" s="273"/>
      <c r="CO158" s="273"/>
      <c r="CP158" s="273"/>
      <c r="CQ158" s="273"/>
      <c r="CR158" s="273"/>
      <c r="CS158" s="273"/>
      <c r="CT158" s="273"/>
      <c r="CU158" s="273"/>
      <c r="CV158" s="273"/>
      <c r="CW158" s="273"/>
      <c r="CX158" s="273"/>
      <c r="CY158" s="273"/>
      <c r="CZ158" s="273"/>
      <c r="DA158" s="273"/>
      <c r="DB158" s="273"/>
      <c r="DC158" s="273"/>
      <c r="DD158" s="273"/>
      <c r="DE158" s="273"/>
      <c r="DF158" s="273"/>
      <c r="DG158" s="273"/>
      <c r="DH158" s="273"/>
      <c r="DI158" s="273"/>
      <c r="DJ158" s="273"/>
      <c r="DK158" s="273"/>
      <c r="DL158" s="273"/>
      <c r="DM158" s="273"/>
      <c r="DN158" s="273"/>
      <c r="DO158" s="273"/>
      <c r="DP158" s="273"/>
      <c r="DQ158" s="273"/>
      <c r="DR158" s="273"/>
      <c r="DS158" s="273"/>
      <c r="DT158" s="273"/>
      <c r="DU158" s="273"/>
      <c r="DV158" s="273"/>
      <c r="DW158" s="273"/>
      <c r="DX158" s="273"/>
      <c r="DY158" s="273"/>
      <c r="DZ158" s="273"/>
      <c r="EA158" s="273"/>
      <c r="EB158" s="273"/>
      <c r="EC158" s="273"/>
      <c r="ED158" s="273"/>
      <c r="EE158" s="273"/>
      <c r="EF158" s="273"/>
      <c r="EG158" s="273"/>
      <c r="EH158" s="273"/>
      <c r="EI158" s="273"/>
      <c r="EJ158" s="273"/>
      <c r="EK158" s="273"/>
      <c r="EL158" s="273"/>
    </row>
    <row r="159" spans="1:142" ht="15">
      <c r="A159" s="130"/>
      <c r="B159" s="131"/>
      <c r="C159" s="132"/>
      <c r="D159" s="273"/>
      <c r="E159" s="273"/>
      <c r="F159" s="273"/>
      <c r="G159" s="273"/>
      <c r="H159" s="273"/>
      <c r="I159" s="273"/>
      <c r="J159" s="273"/>
      <c r="K159" s="273"/>
      <c r="L159" s="273"/>
      <c r="M159" s="273"/>
      <c r="N159" s="273"/>
      <c r="O159" s="273"/>
      <c r="P159" s="273"/>
      <c r="Q159" s="273"/>
      <c r="R159" s="273"/>
      <c r="S159" s="273"/>
      <c r="T159" s="273"/>
      <c r="U159" s="273"/>
      <c r="V159" s="273"/>
      <c r="W159" s="273"/>
      <c r="X159" s="273"/>
      <c r="Y159" s="273"/>
      <c r="Z159" s="273"/>
      <c r="AA159" s="273"/>
      <c r="AB159" s="273"/>
      <c r="AC159" s="273"/>
      <c r="AD159" s="273"/>
      <c r="AE159" s="273"/>
      <c r="AF159" s="273"/>
      <c r="AG159" s="273"/>
      <c r="AH159" s="273"/>
      <c r="AI159" s="273"/>
      <c r="AJ159" s="273"/>
      <c r="AK159" s="273"/>
      <c r="AL159" s="273"/>
      <c r="AM159" s="273"/>
      <c r="AN159" s="273"/>
      <c r="AO159" s="273"/>
      <c r="AP159" s="273"/>
      <c r="AQ159" s="273"/>
      <c r="AR159" s="273"/>
      <c r="AS159" s="273"/>
      <c r="AT159" s="273"/>
      <c r="AU159" s="273"/>
      <c r="AV159" s="273"/>
      <c r="AW159" s="273"/>
      <c r="AX159" s="273"/>
      <c r="AY159" s="273"/>
      <c r="AZ159" s="273"/>
      <c r="BA159" s="273"/>
      <c r="BB159" s="273"/>
      <c r="BC159" s="273"/>
      <c r="BD159" s="273"/>
      <c r="BE159" s="273"/>
      <c r="BF159" s="273"/>
      <c r="BG159" s="273"/>
      <c r="BH159" s="273"/>
      <c r="BI159" s="273"/>
      <c r="BJ159" s="273"/>
      <c r="BK159" s="273"/>
      <c r="BL159" s="273"/>
      <c r="BM159" s="273"/>
      <c r="BN159" s="273"/>
      <c r="BO159" s="273"/>
      <c r="BP159" s="273"/>
      <c r="BQ159" s="273"/>
      <c r="BR159" s="273"/>
      <c r="BS159" s="273"/>
      <c r="BT159" s="273"/>
      <c r="BU159" s="273"/>
      <c r="BV159" s="273"/>
      <c r="BW159" s="273"/>
      <c r="BX159" s="273"/>
      <c r="BY159" s="273"/>
      <c r="BZ159" s="273"/>
      <c r="CA159" s="273"/>
      <c r="CB159" s="273"/>
      <c r="CC159" s="273"/>
      <c r="CD159" s="273"/>
      <c r="CE159" s="273"/>
      <c r="CF159" s="273"/>
      <c r="CG159" s="273"/>
      <c r="CH159" s="273"/>
      <c r="CI159" s="273"/>
      <c r="CJ159" s="273"/>
      <c r="CK159" s="273"/>
      <c r="CL159" s="273"/>
      <c r="CM159" s="273"/>
      <c r="CN159" s="273"/>
      <c r="CO159" s="273"/>
      <c r="CP159" s="273"/>
      <c r="CQ159" s="273"/>
      <c r="CR159" s="273"/>
      <c r="CS159" s="273"/>
      <c r="CT159" s="273"/>
      <c r="CU159" s="273"/>
      <c r="CV159" s="273"/>
      <c r="CW159" s="273"/>
      <c r="CX159" s="273"/>
      <c r="CY159" s="273"/>
      <c r="CZ159" s="273"/>
      <c r="DA159" s="273"/>
      <c r="DB159" s="273"/>
      <c r="DC159" s="273"/>
      <c r="DD159" s="273"/>
      <c r="DE159" s="273"/>
      <c r="DF159" s="273"/>
      <c r="DG159" s="273"/>
      <c r="DH159" s="273"/>
      <c r="DI159" s="273"/>
      <c r="DJ159" s="273"/>
      <c r="DK159" s="273"/>
      <c r="DL159" s="273"/>
      <c r="DM159" s="273"/>
      <c r="DN159" s="273"/>
      <c r="DO159" s="273"/>
      <c r="DP159" s="273"/>
      <c r="DQ159" s="273"/>
      <c r="DR159" s="273"/>
      <c r="DS159" s="273"/>
      <c r="DT159" s="273"/>
      <c r="DU159" s="273"/>
      <c r="DV159" s="273"/>
      <c r="DW159" s="273"/>
      <c r="DX159" s="273"/>
      <c r="DY159" s="273"/>
      <c r="DZ159" s="273"/>
      <c r="EA159" s="273"/>
      <c r="EB159" s="273"/>
      <c r="EC159" s="273"/>
      <c r="ED159" s="273"/>
      <c r="EE159" s="273"/>
      <c r="EF159" s="273"/>
      <c r="EG159" s="273"/>
      <c r="EH159" s="273"/>
      <c r="EI159" s="273"/>
      <c r="EJ159" s="273"/>
      <c r="EK159" s="273"/>
      <c r="EL159" s="273"/>
    </row>
    <row r="160" spans="1:142" ht="15">
      <c r="A160" s="130"/>
      <c r="B160" s="131"/>
      <c r="C160" s="132"/>
      <c r="D160" s="273"/>
      <c r="E160" s="273"/>
      <c r="F160" s="273"/>
      <c r="G160" s="273"/>
      <c r="H160" s="273"/>
      <c r="I160" s="273"/>
      <c r="J160" s="273"/>
      <c r="K160" s="273"/>
      <c r="L160" s="273"/>
      <c r="M160" s="273"/>
      <c r="N160" s="273"/>
      <c r="O160" s="273"/>
      <c r="P160" s="273"/>
      <c r="Q160" s="273"/>
      <c r="R160" s="273"/>
      <c r="S160" s="273"/>
      <c r="T160" s="273"/>
      <c r="U160" s="273"/>
      <c r="V160" s="273"/>
      <c r="W160" s="273"/>
      <c r="X160" s="273"/>
      <c r="Y160" s="273"/>
      <c r="Z160" s="273"/>
      <c r="AA160" s="273"/>
      <c r="AB160" s="273"/>
      <c r="AC160" s="273"/>
      <c r="AD160" s="273"/>
      <c r="AE160" s="273"/>
      <c r="AF160" s="273"/>
      <c r="AG160" s="273"/>
      <c r="AH160" s="273"/>
      <c r="AI160" s="273"/>
      <c r="AJ160" s="273"/>
      <c r="AK160" s="273"/>
      <c r="AL160" s="273"/>
      <c r="AM160" s="273"/>
      <c r="AN160" s="273"/>
      <c r="AO160" s="273"/>
      <c r="AP160" s="273"/>
      <c r="AQ160" s="273"/>
      <c r="AR160" s="273"/>
      <c r="AS160" s="273"/>
      <c r="AT160" s="273"/>
      <c r="AU160" s="273"/>
      <c r="AV160" s="273"/>
      <c r="AW160" s="273"/>
      <c r="AX160" s="273"/>
      <c r="AY160" s="273"/>
      <c r="AZ160" s="273"/>
      <c r="BA160" s="273"/>
      <c r="BB160" s="273"/>
      <c r="BC160" s="273"/>
      <c r="BD160" s="273"/>
      <c r="BE160" s="273"/>
      <c r="BF160" s="273"/>
      <c r="BG160" s="273"/>
      <c r="BH160" s="273"/>
      <c r="BI160" s="273"/>
      <c r="BJ160" s="273"/>
      <c r="BK160" s="273"/>
      <c r="BL160" s="273"/>
      <c r="BM160" s="273"/>
      <c r="BN160" s="273"/>
      <c r="BO160" s="273"/>
      <c r="BP160" s="273"/>
      <c r="BQ160" s="273"/>
      <c r="BR160" s="273"/>
      <c r="BS160" s="273"/>
      <c r="BT160" s="273"/>
      <c r="BU160" s="273"/>
      <c r="BV160" s="273"/>
      <c r="BW160" s="273"/>
      <c r="BX160" s="273"/>
      <c r="BY160" s="273"/>
      <c r="BZ160" s="273"/>
      <c r="CA160" s="273"/>
      <c r="CB160" s="273"/>
      <c r="CC160" s="273"/>
      <c r="CD160" s="273"/>
      <c r="CE160" s="273"/>
      <c r="CF160" s="273"/>
      <c r="CG160" s="273"/>
      <c r="CH160" s="273"/>
      <c r="CI160" s="273"/>
      <c r="CJ160" s="273"/>
      <c r="CK160" s="273"/>
      <c r="CL160" s="273"/>
      <c r="CM160" s="273"/>
      <c r="CN160" s="273"/>
      <c r="CO160" s="273"/>
      <c r="CP160" s="273"/>
      <c r="CQ160" s="273"/>
      <c r="CR160" s="273"/>
      <c r="CS160" s="273"/>
      <c r="CT160" s="273"/>
      <c r="CU160" s="273"/>
      <c r="CV160" s="273"/>
      <c r="CW160" s="273"/>
      <c r="CX160" s="273"/>
      <c r="CY160" s="273"/>
      <c r="CZ160" s="273"/>
      <c r="DA160" s="273"/>
      <c r="DB160" s="273"/>
      <c r="DC160" s="273"/>
      <c r="DD160" s="273"/>
      <c r="DE160" s="273"/>
      <c r="DF160" s="273"/>
      <c r="DG160" s="273"/>
      <c r="DH160" s="273"/>
      <c r="DI160" s="273"/>
      <c r="DJ160" s="273"/>
      <c r="DK160" s="273"/>
      <c r="DL160" s="273"/>
      <c r="DM160" s="273"/>
      <c r="DN160" s="273"/>
      <c r="DO160" s="273"/>
      <c r="DP160" s="273"/>
      <c r="DQ160" s="273"/>
      <c r="DR160" s="273"/>
      <c r="DS160" s="273"/>
      <c r="DT160" s="273"/>
      <c r="DU160" s="273"/>
      <c r="DV160" s="273"/>
      <c r="DW160" s="273"/>
      <c r="DX160" s="273"/>
      <c r="DY160" s="273"/>
      <c r="DZ160" s="273"/>
      <c r="EA160" s="273"/>
      <c r="EB160" s="273"/>
      <c r="EC160" s="273"/>
      <c r="ED160" s="273"/>
      <c r="EE160" s="273"/>
      <c r="EF160" s="273"/>
      <c r="EG160" s="273"/>
      <c r="EH160" s="273"/>
      <c r="EI160" s="273"/>
      <c r="EJ160" s="273"/>
      <c r="EK160" s="273"/>
      <c r="EL160" s="273"/>
    </row>
    <row r="161" spans="1:142" ht="15">
      <c r="A161" s="130"/>
      <c r="B161" s="131"/>
      <c r="C161" s="132"/>
      <c r="D161" s="273"/>
      <c r="E161" s="273"/>
      <c r="F161" s="273"/>
      <c r="G161" s="273"/>
      <c r="H161" s="273"/>
      <c r="I161" s="273"/>
      <c r="J161" s="273"/>
      <c r="K161" s="273"/>
      <c r="L161" s="273"/>
      <c r="M161" s="273"/>
      <c r="N161" s="273"/>
      <c r="O161" s="273"/>
      <c r="P161" s="273"/>
      <c r="Q161" s="273"/>
      <c r="R161" s="273"/>
      <c r="S161" s="273"/>
      <c r="T161" s="273"/>
      <c r="U161" s="273"/>
      <c r="V161" s="273"/>
      <c r="W161" s="273"/>
      <c r="X161" s="273"/>
      <c r="Y161" s="273"/>
      <c r="Z161" s="273"/>
      <c r="AA161" s="273"/>
      <c r="AB161" s="273"/>
      <c r="AC161" s="273"/>
      <c r="AD161" s="273"/>
      <c r="AE161" s="273"/>
      <c r="AF161" s="273"/>
      <c r="AG161" s="273"/>
      <c r="AH161" s="273"/>
      <c r="AI161" s="273"/>
      <c r="AJ161" s="273"/>
      <c r="AK161" s="273"/>
      <c r="AL161" s="273"/>
      <c r="AM161" s="273"/>
      <c r="AN161" s="273"/>
      <c r="AO161" s="273"/>
      <c r="AP161" s="273"/>
      <c r="AQ161" s="273"/>
      <c r="AR161" s="273"/>
      <c r="AS161" s="273"/>
      <c r="AT161" s="273"/>
      <c r="AU161" s="273"/>
      <c r="AV161" s="273"/>
      <c r="AW161" s="273"/>
      <c r="AX161" s="273"/>
      <c r="AY161" s="273"/>
      <c r="AZ161" s="273"/>
      <c r="BA161" s="273"/>
      <c r="BB161" s="273"/>
      <c r="BC161" s="273"/>
      <c r="BD161" s="273"/>
      <c r="BE161" s="273"/>
      <c r="BF161" s="273"/>
      <c r="BG161" s="273"/>
      <c r="BH161" s="273"/>
      <c r="BI161" s="273"/>
      <c r="BJ161" s="273"/>
      <c r="BK161" s="273"/>
      <c r="BL161" s="273"/>
      <c r="BM161" s="273"/>
      <c r="BN161" s="273"/>
      <c r="BO161" s="273"/>
      <c r="BP161" s="273"/>
      <c r="BQ161" s="273"/>
      <c r="BR161" s="273"/>
      <c r="BS161" s="273"/>
      <c r="BT161" s="273"/>
      <c r="BU161" s="273"/>
      <c r="BV161" s="273"/>
      <c r="BW161" s="273"/>
      <c r="BX161" s="273"/>
      <c r="BY161" s="273"/>
      <c r="BZ161" s="273"/>
      <c r="CA161" s="273"/>
      <c r="CB161" s="273"/>
      <c r="CC161" s="273"/>
      <c r="CD161" s="273"/>
      <c r="CE161" s="273"/>
      <c r="CF161" s="273"/>
      <c r="CG161" s="273"/>
      <c r="CH161" s="273"/>
      <c r="CI161" s="273"/>
      <c r="CJ161" s="273"/>
      <c r="CK161" s="273"/>
      <c r="CL161" s="273"/>
      <c r="CM161" s="273"/>
      <c r="CN161" s="273"/>
      <c r="CO161" s="273"/>
      <c r="CP161" s="273"/>
      <c r="CQ161" s="273"/>
      <c r="CR161" s="273"/>
      <c r="CS161" s="273"/>
      <c r="CT161" s="273"/>
      <c r="CU161" s="273"/>
      <c r="CV161" s="273"/>
      <c r="CW161" s="273"/>
      <c r="CX161" s="273"/>
      <c r="CY161" s="273"/>
      <c r="CZ161" s="273"/>
      <c r="DA161" s="273"/>
      <c r="DB161" s="273"/>
      <c r="DC161" s="273"/>
      <c r="DD161" s="273"/>
      <c r="DE161" s="273"/>
      <c r="DF161" s="273"/>
      <c r="DG161" s="273"/>
      <c r="DH161" s="273"/>
      <c r="DI161" s="273"/>
      <c r="DJ161" s="273"/>
      <c r="DK161" s="273"/>
      <c r="DL161" s="273"/>
      <c r="DM161" s="273"/>
      <c r="DN161" s="273"/>
      <c r="DO161" s="273"/>
      <c r="DP161" s="273"/>
      <c r="DQ161" s="273"/>
      <c r="DR161" s="273"/>
      <c r="DS161" s="273"/>
      <c r="DT161" s="273"/>
      <c r="DU161" s="273"/>
      <c r="DV161" s="273"/>
      <c r="DW161" s="273"/>
      <c r="DX161" s="273"/>
      <c r="DY161" s="273"/>
      <c r="DZ161" s="273"/>
      <c r="EA161" s="273"/>
      <c r="EB161" s="273"/>
      <c r="EC161" s="273"/>
      <c r="ED161" s="273"/>
      <c r="EE161" s="273"/>
      <c r="EF161" s="273"/>
      <c r="EG161" s="273"/>
      <c r="EH161" s="273"/>
      <c r="EI161" s="273"/>
      <c r="EJ161" s="273"/>
      <c r="EK161" s="273"/>
      <c r="EL161" s="273"/>
    </row>
    <row r="162" spans="1:142" ht="15">
      <c r="A162" s="130"/>
      <c r="B162" s="131"/>
      <c r="C162" s="132"/>
      <c r="D162" s="273"/>
      <c r="E162" s="273"/>
      <c r="F162" s="273"/>
      <c r="G162" s="273"/>
      <c r="H162" s="273"/>
      <c r="I162" s="273"/>
      <c r="J162" s="273"/>
      <c r="K162" s="273"/>
      <c r="L162" s="273"/>
      <c r="M162" s="273"/>
      <c r="N162" s="273"/>
      <c r="O162" s="273"/>
      <c r="P162" s="273"/>
      <c r="Q162" s="273"/>
      <c r="R162" s="273"/>
      <c r="S162" s="273"/>
      <c r="T162" s="273"/>
      <c r="U162" s="273"/>
      <c r="V162" s="273"/>
      <c r="W162" s="273"/>
      <c r="X162" s="273"/>
      <c r="Y162" s="273"/>
      <c r="Z162" s="273"/>
      <c r="AA162" s="273"/>
      <c r="AB162" s="273"/>
      <c r="AC162" s="273"/>
      <c r="AD162" s="273"/>
      <c r="AE162" s="273"/>
      <c r="AF162" s="273"/>
      <c r="AG162" s="273"/>
      <c r="AH162" s="273"/>
      <c r="AI162" s="273"/>
      <c r="AJ162" s="273"/>
      <c r="AK162" s="273"/>
      <c r="AL162" s="273"/>
      <c r="AM162" s="273"/>
      <c r="AN162" s="273"/>
      <c r="AO162" s="273"/>
      <c r="AP162" s="273"/>
      <c r="AQ162" s="273"/>
      <c r="AR162" s="273"/>
      <c r="AS162" s="273"/>
      <c r="AT162" s="273"/>
      <c r="AU162" s="273"/>
      <c r="AV162" s="273"/>
      <c r="AW162" s="273"/>
      <c r="AX162" s="273"/>
      <c r="AY162" s="273"/>
      <c r="AZ162" s="273"/>
      <c r="BA162" s="273"/>
      <c r="BB162" s="273"/>
      <c r="BC162" s="273"/>
      <c r="BD162" s="273"/>
      <c r="BE162" s="273"/>
      <c r="BF162" s="273"/>
      <c r="BG162" s="273"/>
      <c r="BH162" s="273"/>
      <c r="BI162" s="273"/>
      <c r="BJ162" s="273"/>
      <c r="BK162" s="273"/>
      <c r="BL162" s="273"/>
      <c r="BM162" s="273"/>
      <c r="BN162" s="273"/>
      <c r="BO162" s="273"/>
      <c r="BP162" s="273"/>
      <c r="BQ162" s="273"/>
      <c r="BR162" s="273"/>
      <c r="BS162" s="273"/>
      <c r="BT162" s="273"/>
      <c r="BU162" s="273"/>
      <c r="BV162" s="273"/>
      <c r="BW162" s="273"/>
      <c r="BX162" s="273"/>
      <c r="BY162" s="273"/>
      <c r="BZ162" s="273"/>
      <c r="CA162" s="273"/>
      <c r="CB162" s="273"/>
      <c r="CC162" s="273"/>
      <c r="CD162" s="273"/>
      <c r="CE162" s="273"/>
      <c r="CF162" s="273"/>
      <c r="CG162" s="273"/>
      <c r="CH162" s="273"/>
      <c r="CI162" s="273"/>
      <c r="CJ162" s="273"/>
      <c r="CK162" s="273"/>
      <c r="CL162" s="273"/>
      <c r="CM162" s="273"/>
      <c r="CN162" s="273"/>
      <c r="CO162" s="273"/>
      <c r="CP162" s="273"/>
      <c r="CQ162" s="273"/>
      <c r="CR162" s="273"/>
      <c r="CS162" s="273"/>
      <c r="CT162" s="273"/>
      <c r="CU162" s="273"/>
      <c r="CV162" s="273"/>
      <c r="CW162" s="273"/>
      <c r="CX162" s="273"/>
      <c r="CY162" s="273"/>
      <c r="CZ162" s="273"/>
      <c r="DA162" s="273"/>
      <c r="DB162" s="273"/>
      <c r="DC162" s="273"/>
      <c r="DD162" s="273"/>
      <c r="DE162" s="273"/>
      <c r="DF162" s="273"/>
      <c r="DG162" s="273"/>
      <c r="DH162" s="273"/>
      <c r="DI162" s="273"/>
      <c r="DJ162" s="273"/>
      <c r="DK162" s="273"/>
      <c r="DL162" s="273"/>
      <c r="DM162" s="273"/>
      <c r="DN162" s="273"/>
      <c r="DO162" s="273"/>
      <c r="DP162" s="273"/>
      <c r="DQ162" s="273"/>
      <c r="DR162" s="273"/>
      <c r="DS162" s="273"/>
      <c r="DT162" s="273"/>
      <c r="DU162" s="273"/>
      <c r="DV162" s="273"/>
      <c r="DW162" s="273"/>
      <c r="DX162" s="273"/>
      <c r="DY162" s="273"/>
      <c r="DZ162" s="273"/>
      <c r="EA162" s="273"/>
      <c r="EB162" s="273"/>
      <c r="EC162" s="273"/>
      <c r="ED162" s="273"/>
      <c r="EE162" s="273"/>
      <c r="EF162" s="273"/>
      <c r="EG162" s="273"/>
      <c r="EH162" s="273"/>
      <c r="EI162" s="273"/>
      <c r="EJ162" s="273"/>
      <c r="EK162" s="273"/>
      <c r="EL162" s="273"/>
    </row>
    <row r="163" spans="1:142" ht="15">
      <c r="A163" s="130"/>
      <c r="B163" s="131"/>
      <c r="C163" s="132"/>
      <c r="D163" s="273"/>
      <c r="E163" s="273"/>
      <c r="F163" s="273"/>
      <c r="G163" s="273"/>
      <c r="H163" s="273"/>
      <c r="I163" s="273"/>
      <c r="J163" s="273"/>
      <c r="K163" s="273"/>
      <c r="L163" s="273"/>
      <c r="M163" s="273"/>
      <c r="N163" s="273"/>
      <c r="O163" s="273"/>
      <c r="P163" s="273"/>
      <c r="Q163" s="273"/>
      <c r="R163" s="273"/>
      <c r="S163" s="273"/>
      <c r="T163" s="273"/>
      <c r="U163" s="273"/>
      <c r="V163" s="273"/>
      <c r="W163" s="273"/>
      <c r="X163" s="273"/>
      <c r="Y163" s="273"/>
      <c r="Z163" s="273"/>
      <c r="AA163" s="273"/>
      <c r="AB163" s="273"/>
      <c r="AC163" s="273"/>
      <c r="AD163" s="273"/>
      <c r="AE163" s="273"/>
      <c r="AF163" s="273"/>
      <c r="AG163" s="273"/>
      <c r="AH163" s="273"/>
      <c r="AI163" s="273"/>
      <c r="AJ163" s="273"/>
      <c r="AK163" s="273"/>
      <c r="AL163" s="273"/>
      <c r="AM163" s="273"/>
      <c r="AN163" s="273"/>
      <c r="AO163" s="273"/>
      <c r="AP163" s="273"/>
      <c r="AQ163" s="273"/>
      <c r="AR163" s="273"/>
      <c r="AS163" s="273"/>
      <c r="AT163" s="273"/>
      <c r="AU163" s="273"/>
      <c r="AV163" s="273"/>
      <c r="AW163" s="273"/>
      <c r="AX163" s="273"/>
      <c r="AY163" s="273"/>
      <c r="AZ163" s="273"/>
      <c r="BA163" s="273"/>
      <c r="BB163" s="273"/>
      <c r="BC163" s="273"/>
      <c r="BD163" s="273"/>
      <c r="BE163" s="273"/>
      <c r="BF163" s="273"/>
      <c r="BG163" s="273"/>
      <c r="BH163" s="273"/>
      <c r="BI163" s="273"/>
      <c r="BJ163" s="273"/>
      <c r="BK163" s="273"/>
      <c r="BL163" s="273"/>
      <c r="BM163" s="273"/>
      <c r="BN163" s="273"/>
      <c r="BO163" s="273"/>
      <c r="BP163" s="273"/>
      <c r="BQ163" s="273"/>
      <c r="BR163" s="273"/>
      <c r="BS163" s="273"/>
      <c r="BT163" s="273"/>
      <c r="BU163" s="273"/>
      <c r="BV163" s="273"/>
      <c r="BW163" s="273"/>
      <c r="BX163" s="273"/>
      <c r="BY163" s="273"/>
      <c r="BZ163" s="273"/>
      <c r="CA163" s="273"/>
      <c r="CB163" s="273"/>
      <c r="CC163" s="273"/>
      <c r="CD163" s="273"/>
      <c r="CE163" s="273"/>
      <c r="CF163" s="273"/>
      <c r="CG163" s="273"/>
      <c r="CH163" s="273"/>
      <c r="CI163" s="273"/>
      <c r="CJ163" s="273"/>
      <c r="CK163" s="273"/>
      <c r="CL163" s="273"/>
      <c r="CM163" s="273"/>
      <c r="CN163" s="273"/>
      <c r="CO163" s="273"/>
      <c r="CP163" s="273"/>
      <c r="CQ163" s="273"/>
      <c r="CR163" s="273"/>
      <c r="CS163" s="273"/>
      <c r="CT163" s="273"/>
      <c r="CU163" s="273"/>
      <c r="CV163" s="273"/>
      <c r="CW163" s="273"/>
      <c r="CX163" s="273"/>
      <c r="CY163" s="273"/>
      <c r="CZ163" s="273"/>
      <c r="DA163" s="273"/>
      <c r="DB163" s="273"/>
      <c r="DC163" s="273"/>
      <c r="DD163" s="273"/>
      <c r="DE163" s="273"/>
      <c r="DF163" s="273"/>
      <c r="DG163" s="273"/>
      <c r="DH163" s="273"/>
      <c r="DI163" s="273"/>
      <c r="DJ163" s="273"/>
      <c r="DK163" s="273"/>
      <c r="DL163" s="273"/>
      <c r="DM163" s="273"/>
      <c r="DN163" s="273"/>
      <c r="DO163" s="273"/>
      <c r="DP163" s="273"/>
      <c r="DQ163" s="273"/>
      <c r="DR163" s="273"/>
      <c r="DS163" s="273"/>
      <c r="DT163" s="273"/>
      <c r="DU163" s="273"/>
      <c r="DV163" s="273"/>
      <c r="DW163" s="273"/>
      <c r="DX163" s="273"/>
      <c r="DY163" s="273"/>
      <c r="DZ163" s="273"/>
      <c r="EA163" s="273"/>
      <c r="EB163" s="273"/>
      <c r="EC163" s="273"/>
      <c r="ED163" s="273"/>
      <c r="EE163" s="273"/>
      <c r="EF163" s="273"/>
      <c r="EG163" s="273"/>
      <c r="EH163" s="273"/>
      <c r="EI163" s="273"/>
      <c r="EJ163" s="273"/>
      <c r="EK163" s="273"/>
      <c r="EL163" s="273"/>
    </row>
    <row r="164" spans="1:142" ht="15">
      <c r="A164" s="130"/>
      <c r="B164" s="131"/>
      <c r="C164" s="132"/>
      <c r="D164" s="273"/>
      <c r="E164" s="273"/>
      <c r="F164" s="273"/>
      <c r="G164" s="273"/>
      <c r="H164" s="273"/>
      <c r="I164" s="273"/>
      <c r="J164" s="273"/>
      <c r="K164" s="273"/>
      <c r="L164" s="273"/>
      <c r="M164" s="273"/>
      <c r="N164" s="273"/>
      <c r="O164" s="273"/>
      <c r="P164" s="273"/>
      <c r="Q164" s="273"/>
      <c r="R164" s="273"/>
      <c r="S164" s="273"/>
      <c r="T164" s="273"/>
      <c r="U164" s="273"/>
      <c r="V164" s="273"/>
      <c r="W164" s="273"/>
      <c r="X164" s="273"/>
      <c r="Y164" s="273"/>
      <c r="Z164" s="273"/>
      <c r="AA164" s="273"/>
      <c r="AB164" s="273"/>
      <c r="AC164" s="273"/>
      <c r="AD164" s="273"/>
      <c r="AE164" s="273"/>
      <c r="AF164" s="273"/>
      <c r="AG164" s="273"/>
      <c r="AH164" s="273"/>
      <c r="AI164" s="273"/>
      <c r="AJ164" s="273"/>
      <c r="AK164" s="273"/>
      <c r="AL164" s="273"/>
      <c r="AM164" s="273"/>
      <c r="AN164" s="273"/>
      <c r="AO164" s="273"/>
      <c r="AP164" s="273"/>
      <c r="AQ164" s="273"/>
      <c r="AR164" s="273"/>
      <c r="AS164" s="273"/>
      <c r="AT164" s="273"/>
      <c r="AU164" s="273"/>
      <c r="AV164" s="273"/>
      <c r="AW164" s="273"/>
      <c r="AX164" s="273"/>
      <c r="AY164" s="273"/>
      <c r="AZ164" s="273"/>
      <c r="BA164" s="273"/>
      <c r="BB164" s="273"/>
      <c r="BC164" s="273"/>
      <c r="BD164" s="273"/>
      <c r="BE164" s="273"/>
      <c r="BF164" s="273"/>
      <c r="BG164" s="273"/>
      <c r="BH164" s="273"/>
      <c r="BI164" s="273"/>
      <c r="BJ164" s="273"/>
      <c r="BK164" s="273"/>
      <c r="BL164" s="273"/>
      <c r="BM164" s="273"/>
      <c r="BN164" s="273"/>
      <c r="BO164" s="273"/>
      <c r="BP164" s="273"/>
      <c r="BQ164" s="273"/>
      <c r="BR164" s="273"/>
      <c r="BS164" s="273"/>
      <c r="BT164" s="273"/>
      <c r="BU164" s="273"/>
      <c r="BV164" s="273"/>
      <c r="BW164" s="273"/>
      <c r="BX164" s="273"/>
      <c r="BY164" s="273"/>
      <c r="BZ164" s="273"/>
      <c r="CA164" s="273"/>
      <c r="CB164" s="273"/>
      <c r="CC164" s="273"/>
      <c r="CD164" s="273"/>
      <c r="CE164" s="273"/>
      <c r="CF164" s="273"/>
      <c r="CG164" s="273"/>
      <c r="CH164" s="273"/>
      <c r="CI164" s="273"/>
      <c r="CJ164" s="273"/>
      <c r="CK164" s="273"/>
      <c r="CL164" s="273"/>
      <c r="CM164" s="273"/>
      <c r="CN164" s="273"/>
      <c r="CO164" s="273"/>
      <c r="CP164" s="273"/>
      <c r="CQ164" s="273"/>
      <c r="CR164" s="273"/>
      <c r="CS164" s="273"/>
      <c r="CT164" s="273"/>
      <c r="CU164" s="273"/>
      <c r="CV164" s="273"/>
      <c r="CW164" s="273"/>
      <c r="CX164" s="273"/>
      <c r="CY164" s="273"/>
      <c r="CZ164" s="273"/>
      <c r="DA164" s="273"/>
      <c r="DB164" s="273"/>
      <c r="DC164" s="273"/>
      <c r="DD164" s="273"/>
      <c r="DE164" s="273"/>
      <c r="DF164" s="273"/>
      <c r="DG164" s="273"/>
      <c r="DH164" s="273"/>
      <c r="DI164" s="273"/>
      <c r="DJ164" s="273"/>
      <c r="DK164" s="273"/>
      <c r="DL164" s="273"/>
      <c r="DM164" s="273"/>
      <c r="DN164" s="273"/>
      <c r="DO164" s="273"/>
      <c r="DP164" s="273"/>
      <c r="DQ164" s="273"/>
      <c r="DR164" s="273"/>
      <c r="DS164" s="273"/>
      <c r="DT164" s="273"/>
      <c r="DU164" s="273"/>
      <c r="DV164" s="273"/>
      <c r="DW164" s="273"/>
      <c r="DX164" s="273"/>
      <c r="DY164" s="273"/>
      <c r="DZ164" s="273"/>
      <c r="EA164" s="273"/>
      <c r="EB164" s="273"/>
      <c r="EC164" s="273"/>
      <c r="ED164" s="273"/>
      <c r="EE164" s="273"/>
      <c r="EF164" s="273"/>
      <c r="EG164" s="273"/>
      <c r="EH164" s="273"/>
      <c r="EI164" s="273"/>
      <c r="EJ164" s="273"/>
      <c r="EK164" s="273"/>
      <c r="EL164" s="273"/>
    </row>
    <row r="165" spans="1:142" ht="15">
      <c r="A165" s="130"/>
      <c r="B165" s="131"/>
      <c r="C165" s="132"/>
      <c r="D165" s="273"/>
      <c r="E165" s="273"/>
      <c r="F165" s="273"/>
      <c r="G165" s="273"/>
      <c r="H165" s="273"/>
      <c r="I165" s="273"/>
      <c r="J165" s="273"/>
      <c r="K165" s="273"/>
      <c r="L165" s="273"/>
      <c r="M165" s="273"/>
      <c r="N165" s="273"/>
      <c r="O165" s="273"/>
      <c r="P165" s="273"/>
      <c r="Q165" s="273"/>
      <c r="R165" s="273"/>
      <c r="S165" s="273"/>
      <c r="T165" s="273"/>
      <c r="U165" s="273"/>
      <c r="V165" s="273"/>
      <c r="W165" s="273"/>
      <c r="X165" s="273"/>
      <c r="Y165" s="273"/>
      <c r="Z165" s="273"/>
      <c r="AA165" s="273"/>
      <c r="AB165" s="273"/>
      <c r="AC165" s="273"/>
      <c r="AD165" s="273"/>
      <c r="AE165" s="273"/>
      <c r="AF165" s="273"/>
      <c r="AG165" s="273"/>
      <c r="AH165" s="273"/>
      <c r="AI165" s="273"/>
      <c r="AJ165" s="273"/>
      <c r="AK165" s="273"/>
      <c r="AL165" s="273"/>
      <c r="AM165" s="273"/>
      <c r="AN165" s="273"/>
      <c r="AO165" s="273"/>
      <c r="AP165" s="273"/>
      <c r="AQ165" s="273"/>
      <c r="AR165" s="273"/>
      <c r="AS165" s="273"/>
      <c r="AT165" s="273"/>
      <c r="AU165" s="273"/>
      <c r="AV165" s="273"/>
      <c r="AW165" s="273"/>
      <c r="AX165" s="273"/>
      <c r="AY165" s="273"/>
      <c r="AZ165" s="273"/>
      <c r="BA165" s="273"/>
      <c r="BB165" s="273"/>
      <c r="BC165" s="273"/>
      <c r="BD165" s="273"/>
      <c r="BE165" s="273"/>
      <c r="BF165" s="273"/>
      <c r="BG165" s="273"/>
      <c r="BH165" s="273"/>
      <c r="BI165" s="273"/>
      <c r="BJ165" s="273"/>
      <c r="BK165" s="273"/>
      <c r="BL165" s="273"/>
      <c r="BM165" s="273"/>
      <c r="BN165" s="273"/>
      <c r="BO165" s="273"/>
      <c r="BP165" s="273"/>
      <c r="BQ165" s="273"/>
      <c r="BR165" s="273"/>
      <c r="BS165" s="273"/>
      <c r="BT165" s="273"/>
      <c r="BU165" s="273"/>
      <c r="BV165" s="273"/>
      <c r="BW165" s="273"/>
      <c r="BX165" s="273"/>
      <c r="BY165" s="273"/>
      <c r="BZ165" s="273"/>
      <c r="CA165" s="273"/>
      <c r="CB165" s="273"/>
      <c r="CC165" s="273"/>
      <c r="CD165" s="273"/>
      <c r="CE165" s="273"/>
      <c r="CF165" s="273"/>
      <c r="CG165" s="273"/>
      <c r="CH165" s="273"/>
      <c r="CI165" s="273"/>
      <c r="CJ165" s="273"/>
      <c r="CK165" s="273"/>
      <c r="CL165" s="273"/>
      <c r="CM165" s="273"/>
      <c r="CN165" s="273"/>
      <c r="CO165" s="273"/>
      <c r="CP165" s="273"/>
      <c r="CQ165" s="273"/>
      <c r="CR165" s="273"/>
      <c r="CS165" s="273"/>
      <c r="CT165" s="273"/>
      <c r="CU165" s="273"/>
      <c r="CV165" s="273"/>
      <c r="CW165" s="273"/>
      <c r="CX165" s="273"/>
      <c r="CY165" s="273"/>
      <c r="CZ165" s="273"/>
      <c r="DA165" s="273"/>
      <c r="DB165" s="273"/>
      <c r="DC165" s="273"/>
      <c r="DD165" s="273"/>
      <c r="DE165" s="273"/>
      <c r="DF165" s="273"/>
      <c r="DG165" s="273"/>
      <c r="DH165" s="273"/>
      <c r="DI165" s="273"/>
      <c r="DJ165" s="273"/>
      <c r="DK165" s="273"/>
      <c r="DL165" s="273"/>
      <c r="DM165" s="273"/>
      <c r="DN165" s="273"/>
      <c r="DO165" s="273"/>
      <c r="DP165" s="273"/>
      <c r="DQ165" s="273"/>
      <c r="DR165" s="273"/>
      <c r="DS165" s="273"/>
      <c r="DT165" s="273"/>
      <c r="DU165" s="273"/>
      <c r="DV165" s="273"/>
      <c r="DW165" s="273"/>
      <c r="DX165" s="273"/>
      <c r="DY165" s="273"/>
      <c r="DZ165" s="273"/>
      <c r="EA165" s="273"/>
      <c r="EB165" s="273"/>
      <c r="EC165" s="273"/>
      <c r="ED165" s="273"/>
      <c r="EE165" s="273"/>
      <c r="EF165" s="273"/>
      <c r="EG165" s="273"/>
      <c r="EH165" s="273"/>
      <c r="EI165" s="273"/>
      <c r="EJ165" s="273"/>
      <c r="EK165" s="273"/>
      <c r="EL165" s="273"/>
    </row>
    <row r="166" spans="1:142" ht="15">
      <c r="A166" s="130"/>
      <c r="B166" s="131"/>
      <c r="C166" s="132"/>
      <c r="D166" s="273"/>
      <c r="E166" s="273"/>
      <c r="F166" s="273"/>
      <c r="G166" s="273"/>
      <c r="H166" s="273"/>
      <c r="I166" s="273"/>
      <c r="J166" s="273"/>
      <c r="K166" s="273"/>
      <c r="L166" s="273"/>
      <c r="M166" s="273"/>
      <c r="N166" s="273"/>
      <c r="O166" s="273"/>
      <c r="P166" s="273"/>
      <c r="Q166" s="273"/>
      <c r="R166" s="273"/>
      <c r="S166" s="273"/>
      <c r="T166" s="273"/>
      <c r="U166" s="273"/>
      <c r="V166" s="273"/>
      <c r="W166" s="273"/>
      <c r="X166" s="273"/>
      <c r="Y166" s="273"/>
      <c r="Z166" s="273"/>
      <c r="AA166" s="273"/>
      <c r="AB166" s="273"/>
      <c r="AC166" s="273"/>
      <c r="AD166" s="273"/>
      <c r="AE166" s="273"/>
      <c r="AF166" s="273"/>
      <c r="AG166" s="273"/>
      <c r="AH166" s="273"/>
      <c r="AI166" s="273"/>
      <c r="AJ166" s="273"/>
      <c r="AK166" s="273"/>
      <c r="AL166" s="273"/>
      <c r="AM166" s="273"/>
      <c r="AN166" s="273"/>
      <c r="AO166" s="273"/>
      <c r="AP166" s="273"/>
      <c r="AQ166" s="273"/>
      <c r="AR166" s="273"/>
      <c r="AS166" s="273"/>
      <c r="AT166" s="273"/>
      <c r="AU166" s="273"/>
      <c r="AV166" s="273"/>
      <c r="AW166" s="273"/>
      <c r="AX166" s="273"/>
      <c r="AY166" s="273"/>
      <c r="AZ166" s="273"/>
      <c r="BA166" s="273"/>
      <c r="BB166" s="273"/>
      <c r="BC166" s="273"/>
      <c r="BD166" s="273"/>
      <c r="BE166" s="273"/>
      <c r="BF166" s="273"/>
      <c r="BG166" s="273"/>
      <c r="BH166" s="273"/>
      <c r="BI166" s="273"/>
      <c r="BJ166" s="273"/>
      <c r="BK166" s="273"/>
      <c r="BL166" s="273"/>
      <c r="BM166" s="273"/>
      <c r="BN166" s="273"/>
      <c r="BO166" s="273"/>
      <c r="BP166" s="273"/>
      <c r="BQ166" s="273"/>
      <c r="BR166" s="273"/>
      <c r="BS166" s="273"/>
      <c r="BT166" s="273"/>
      <c r="BU166" s="273"/>
      <c r="BV166" s="273"/>
      <c r="BW166" s="273"/>
      <c r="BX166" s="273"/>
      <c r="BY166" s="273"/>
      <c r="BZ166" s="273"/>
      <c r="CA166" s="273"/>
      <c r="CB166" s="273"/>
      <c r="CC166" s="273"/>
      <c r="CD166" s="273"/>
      <c r="CE166" s="273"/>
      <c r="CF166" s="273"/>
      <c r="CG166" s="273"/>
      <c r="CH166" s="273"/>
      <c r="CI166" s="273"/>
      <c r="CJ166" s="273"/>
      <c r="CK166" s="273"/>
      <c r="CL166" s="273"/>
      <c r="CM166" s="273"/>
      <c r="CN166" s="273"/>
      <c r="CO166" s="273"/>
      <c r="CP166" s="273"/>
      <c r="CQ166" s="273"/>
      <c r="CR166" s="273"/>
      <c r="CS166" s="273"/>
      <c r="CT166" s="273"/>
      <c r="CU166" s="273"/>
      <c r="CV166" s="273"/>
      <c r="CW166" s="273"/>
      <c r="CX166" s="273"/>
      <c r="CY166" s="273"/>
      <c r="CZ166" s="273"/>
      <c r="DA166" s="273"/>
      <c r="DB166" s="273"/>
      <c r="DC166" s="273"/>
      <c r="DD166" s="273"/>
      <c r="DE166" s="273"/>
      <c r="DF166" s="273"/>
      <c r="DG166" s="273"/>
      <c r="DH166" s="273"/>
      <c r="DI166" s="273"/>
      <c r="DJ166" s="273"/>
      <c r="DK166" s="273"/>
      <c r="DL166" s="273"/>
      <c r="DM166" s="273"/>
      <c r="DN166" s="273"/>
      <c r="DO166" s="273"/>
      <c r="DP166" s="273"/>
      <c r="DQ166" s="273"/>
      <c r="DR166" s="273"/>
      <c r="DS166" s="273"/>
      <c r="DT166" s="273"/>
      <c r="DU166" s="273"/>
      <c r="DV166" s="273"/>
      <c r="DW166" s="273"/>
      <c r="DX166" s="273"/>
      <c r="DY166" s="273"/>
      <c r="DZ166" s="273"/>
      <c r="EA166" s="273"/>
      <c r="EB166" s="273"/>
      <c r="EC166" s="273"/>
      <c r="ED166" s="273"/>
      <c r="EE166" s="273"/>
      <c r="EF166" s="273"/>
      <c r="EG166" s="273"/>
      <c r="EH166" s="273"/>
      <c r="EI166" s="273"/>
      <c r="EJ166" s="273"/>
      <c r="EK166" s="273"/>
      <c r="EL166" s="273"/>
    </row>
    <row r="167" spans="1:142" ht="15">
      <c r="A167" s="130"/>
      <c r="B167" s="131"/>
      <c r="C167" s="132"/>
      <c r="D167" s="273"/>
      <c r="E167" s="273"/>
      <c r="F167" s="273"/>
      <c r="G167" s="273"/>
      <c r="H167" s="273"/>
      <c r="I167" s="273"/>
      <c r="J167" s="273"/>
      <c r="K167" s="273"/>
      <c r="L167" s="273"/>
      <c r="M167" s="273"/>
      <c r="N167" s="273"/>
      <c r="O167" s="273"/>
      <c r="P167" s="273"/>
      <c r="Q167" s="273"/>
      <c r="R167" s="273"/>
      <c r="S167" s="273"/>
      <c r="T167" s="273"/>
      <c r="U167" s="273"/>
      <c r="V167" s="273"/>
      <c r="W167" s="273"/>
      <c r="X167" s="273"/>
      <c r="Y167" s="273"/>
      <c r="Z167" s="273"/>
      <c r="AA167" s="273"/>
      <c r="AB167" s="273"/>
      <c r="AC167" s="273"/>
      <c r="AD167" s="273"/>
      <c r="AE167" s="273"/>
      <c r="AF167" s="273"/>
      <c r="AG167" s="273"/>
      <c r="AH167" s="273"/>
      <c r="AI167" s="273"/>
      <c r="AJ167" s="273"/>
      <c r="AK167" s="273"/>
      <c r="AL167" s="273"/>
      <c r="AM167" s="273"/>
      <c r="AN167" s="273"/>
      <c r="AO167" s="273"/>
      <c r="AP167" s="273"/>
      <c r="AQ167" s="273"/>
      <c r="AR167" s="273"/>
      <c r="AS167" s="273"/>
      <c r="AT167" s="273"/>
      <c r="AU167" s="273"/>
      <c r="AV167" s="273"/>
      <c r="AW167" s="273"/>
      <c r="AX167" s="273"/>
      <c r="AY167" s="273"/>
      <c r="AZ167" s="273"/>
      <c r="BA167" s="273"/>
      <c r="BB167" s="273"/>
      <c r="BC167" s="273"/>
      <c r="BD167" s="273"/>
      <c r="BE167" s="273"/>
      <c r="BF167" s="273"/>
      <c r="BG167" s="273"/>
      <c r="BH167" s="273"/>
      <c r="BI167" s="273"/>
      <c r="BJ167" s="273"/>
      <c r="BK167" s="273"/>
      <c r="BL167" s="273"/>
      <c r="BM167" s="273"/>
      <c r="BN167" s="273"/>
      <c r="BO167" s="273"/>
      <c r="BP167" s="273"/>
      <c r="BQ167" s="273"/>
      <c r="BR167" s="273"/>
      <c r="BS167" s="273"/>
      <c r="BT167" s="273"/>
      <c r="BU167" s="273"/>
      <c r="BV167" s="273"/>
      <c r="BW167" s="273"/>
      <c r="BX167" s="273"/>
      <c r="BY167" s="273"/>
      <c r="BZ167" s="273"/>
      <c r="CA167" s="273"/>
      <c r="CB167" s="273"/>
      <c r="CC167" s="273"/>
      <c r="CD167" s="273"/>
      <c r="CE167" s="273"/>
      <c r="CF167" s="273"/>
      <c r="CG167" s="273"/>
      <c r="CH167" s="273"/>
      <c r="CI167" s="273"/>
      <c r="CJ167" s="273"/>
      <c r="CK167" s="273"/>
      <c r="CL167" s="273"/>
      <c r="CM167" s="273"/>
      <c r="CN167" s="273"/>
      <c r="CO167" s="273"/>
      <c r="CP167" s="273"/>
      <c r="CQ167" s="273"/>
      <c r="CR167" s="273"/>
      <c r="CS167" s="273"/>
      <c r="CT167" s="273"/>
      <c r="CU167" s="273"/>
      <c r="CV167" s="273"/>
      <c r="CW167" s="273"/>
      <c r="CX167" s="273"/>
      <c r="CY167" s="273"/>
      <c r="CZ167" s="273"/>
      <c r="DA167" s="273"/>
      <c r="DB167" s="273"/>
      <c r="DC167" s="273"/>
      <c r="DD167" s="273"/>
      <c r="DE167" s="273"/>
      <c r="DF167" s="273"/>
      <c r="DG167" s="273"/>
      <c r="DH167" s="273"/>
      <c r="DI167" s="273"/>
      <c r="DJ167" s="273"/>
      <c r="DK167" s="273"/>
      <c r="DL167" s="273"/>
      <c r="DM167" s="273"/>
      <c r="DN167" s="273"/>
      <c r="DO167" s="273"/>
      <c r="DP167" s="273"/>
      <c r="DQ167" s="273"/>
      <c r="DR167" s="273"/>
      <c r="DS167" s="273"/>
      <c r="DT167" s="273"/>
      <c r="DU167" s="273"/>
      <c r="DV167" s="273"/>
      <c r="DW167" s="273"/>
      <c r="DX167" s="273"/>
      <c r="DY167" s="273"/>
      <c r="DZ167" s="273"/>
      <c r="EA167" s="273"/>
      <c r="EB167" s="273"/>
      <c r="EC167" s="273"/>
      <c r="ED167" s="273"/>
      <c r="EE167" s="273"/>
      <c r="EF167" s="273"/>
      <c r="EG167" s="273"/>
      <c r="EH167" s="273"/>
      <c r="EI167" s="273"/>
      <c r="EJ167" s="273"/>
      <c r="EK167" s="273"/>
      <c r="EL167" s="273"/>
    </row>
    <row r="168" spans="1:142" ht="15">
      <c r="A168" s="130"/>
      <c r="B168" s="131"/>
      <c r="C168" s="132"/>
      <c r="D168" s="273"/>
      <c r="E168" s="273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  <c r="R168" s="273"/>
      <c r="S168" s="273"/>
      <c r="T168" s="273"/>
      <c r="U168" s="273"/>
      <c r="V168" s="273"/>
      <c r="W168" s="273"/>
      <c r="X168" s="273"/>
      <c r="Y168" s="273"/>
      <c r="Z168" s="273"/>
      <c r="AA168" s="273"/>
      <c r="AB168" s="273"/>
      <c r="AC168" s="273"/>
      <c r="AD168" s="273"/>
      <c r="AE168" s="273"/>
      <c r="AF168" s="273"/>
      <c r="AG168" s="273"/>
      <c r="AH168" s="273"/>
      <c r="AI168" s="273"/>
      <c r="AJ168" s="273"/>
      <c r="AK168" s="273"/>
      <c r="AL168" s="273"/>
      <c r="AM168" s="273"/>
      <c r="AN168" s="273"/>
      <c r="AO168" s="273"/>
      <c r="AP168" s="273"/>
      <c r="AQ168" s="273"/>
      <c r="AR168" s="273"/>
      <c r="AS168" s="273"/>
      <c r="AT168" s="273"/>
      <c r="AU168" s="273"/>
      <c r="AV168" s="273"/>
      <c r="AW168" s="273"/>
      <c r="AX168" s="273"/>
      <c r="AY168" s="273"/>
      <c r="AZ168" s="273"/>
      <c r="BA168" s="273"/>
      <c r="BB168" s="273"/>
      <c r="BC168" s="273"/>
      <c r="BD168" s="273"/>
      <c r="BE168" s="273"/>
      <c r="BF168" s="273"/>
      <c r="BG168" s="273"/>
      <c r="BH168" s="273"/>
      <c r="BI168" s="273"/>
      <c r="BJ168" s="273"/>
      <c r="BK168" s="273"/>
      <c r="BL168" s="273"/>
      <c r="BM168" s="273"/>
      <c r="BN168" s="273"/>
      <c r="BO168" s="273"/>
      <c r="BP168" s="273"/>
      <c r="BQ168" s="273"/>
      <c r="BR168" s="273"/>
      <c r="BS168" s="273"/>
      <c r="BT168" s="273"/>
      <c r="BU168" s="273"/>
      <c r="BV168" s="273"/>
      <c r="BW168" s="273"/>
      <c r="BX168" s="273"/>
      <c r="BY168" s="273"/>
      <c r="BZ168" s="273"/>
      <c r="CA168" s="273"/>
      <c r="CB168" s="273"/>
      <c r="CC168" s="273"/>
      <c r="CD168" s="273"/>
      <c r="CE168" s="273"/>
      <c r="CF168" s="273"/>
      <c r="CG168" s="273"/>
      <c r="CH168" s="273"/>
      <c r="CI168" s="273"/>
      <c r="CJ168" s="273"/>
      <c r="CK168" s="273"/>
      <c r="CL168" s="273"/>
      <c r="CM168" s="273"/>
      <c r="CN168" s="273"/>
      <c r="CO168" s="273"/>
      <c r="CP168" s="273"/>
      <c r="CQ168" s="273"/>
      <c r="CR168" s="273"/>
      <c r="CS168" s="273"/>
      <c r="CT168" s="273"/>
      <c r="CU168" s="273"/>
      <c r="CV168" s="273"/>
      <c r="CW168" s="273"/>
      <c r="CX168" s="273"/>
      <c r="CY168" s="273"/>
      <c r="CZ168" s="273"/>
      <c r="DA168" s="273"/>
      <c r="DB168" s="273"/>
      <c r="DC168" s="273"/>
      <c r="DD168" s="273"/>
      <c r="DE168" s="273"/>
      <c r="DF168" s="273"/>
      <c r="DG168" s="273"/>
      <c r="DH168" s="273"/>
      <c r="DI168" s="273"/>
      <c r="DJ168" s="273"/>
      <c r="DK168" s="273"/>
      <c r="DL168" s="273"/>
      <c r="DM168" s="273"/>
      <c r="DN168" s="273"/>
      <c r="DO168" s="273"/>
      <c r="DP168" s="273"/>
      <c r="DQ168" s="273"/>
      <c r="DR168" s="273"/>
      <c r="DS168" s="273"/>
      <c r="DT168" s="273"/>
      <c r="DU168" s="273"/>
      <c r="DV168" s="273"/>
      <c r="DW168" s="273"/>
      <c r="DX168" s="273"/>
      <c r="DY168" s="273"/>
      <c r="DZ168" s="273"/>
      <c r="EA168" s="273"/>
      <c r="EB168" s="273"/>
      <c r="EC168" s="273"/>
      <c r="ED168" s="273"/>
      <c r="EE168" s="273"/>
      <c r="EF168" s="273"/>
      <c r="EG168" s="273"/>
      <c r="EH168" s="273"/>
      <c r="EI168" s="273"/>
      <c r="EJ168" s="273"/>
      <c r="EK168" s="273"/>
      <c r="EL168" s="273"/>
    </row>
    <row r="169" spans="1:142" ht="15">
      <c r="A169" s="130"/>
      <c r="B169" s="131"/>
      <c r="C169" s="132"/>
      <c r="D169" s="273"/>
      <c r="E169" s="273"/>
      <c r="F169" s="273"/>
      <c r="G169" s="273"/>
      <c r="H169" s="273"/>
      <c r="I169" s="273"/>
      <c r="J169" s="273"/>
      <c r="K169" s="273"/>
      <c r="L169" s="273"/>
      <c r="M169" s="273"/>
      <c r="N169" s="273"/>
      <c r="O169" s="273"/>
      <c r="P169" s="273"/>
      <c r="Q169" s="273"/>
      <c r="R169" s="273"/>
      <c r="S169" s="273"/>
      <c r="T169" s="273"/>
      <c r="U169" s="273"/>
      <c r="V169" s="273"/>
      <c r="W169" s="273"/>
      <c r="X169" s="273"/>
      <c r="Y169" s="273"/>
      <c r="Z169" s="273"/>
      <c r="AA169" s="273"/>
      <c r="AB169" s="273"/>
      <c r="AC169" s="273"/>
      <c r="AD169" s="273"/>
      <c r="AE169" s="273"/>
      <c r="AF169" s="273"/>
      <c r="AG169" s="273"/>
      <c r="AH169" s="273"/>
      <c r="AI169" s="273"/>
      <c r="AJ169" s="273"/>
      <c r="AK169" s="273"/>
      <c r="AL169" s="273"/>
      <c r="AM169" s="273"/>
      <c r="AN169" s="273"/>
      <c r="AO169" s="273"/>
      <c r="AP169" s="273"/>
      <c r="AQ169" s="273"/>
      <c r="AR169" s="273"/>
      <c r="AS169" s="273"/>
      <c r="AT169" s="273"/>
      <c r="AU169" s="273"/>
      <c r="AV169" s="273"/>
      <c r="AW169" s="273"/>
      <c r="AX169" s="273"/>
      <c r="AY169" s="273"/>
      <c r="AZ169" s="273"/>
      <c r="BA169" s="273"/>
      <c r="BB169" s="273"/>
      <c r="BC169" s="273"/>
      <c r="BD169" s="273"/>
      <c r="BE169" s="273"/>
      <c r="BF169" s="273"/>
      <c r="BG169" s="273"/>
      <c r="BH169" s="273"/>
      <c r="BI169" s="273"/>
      <c r="BJ169" s="273"/>
      <c r="BK169" s="273"/>
      <c r="BL169" s="273"/>
      <c r="BM169" s="273"/>
      <c r="BN169" s="273"/>
      <c r="BO169" s="273"/>
      <c r="BP169" s="273"/>
      <c r="BQ169" s="273"/>
      <c r="BR169" s="273"/>
      <c r="BS169" s="273"/>
      <c r="BT169" s="273"/>
      <c r="BU169" s="273"/>
      <c r="BV169" s="273"/>
      <c r="BW169" s="273"/>
      <c r="BX169" s="273"/>
      <c r="BY169" s="273"/>
      <c r="BZ169" s="273"/>
      <c r="CA169" s="273"/>
      <c r="CB169" s="273"/>
      <c r="CC169" s="273"/>
      <c r="CD169" s="273"/>
      <c r="CE169" s="273"/>
      <c r="CF169" s="273"/>
      <c r="CG169" s="273"/>
      <c r="CH169" s="273"/>
      <c r="CI169" s="273"/>
      <c r="CJ169" s="273"/>
      <c r="CK169" s="273"/>
      <c r="CL169" s="273"/>
      <c r="CM169" s="273"/>
      <c r="CN169" s="273"/>
      <c r="CO169" s="273"/>
      <c r="CP169" s="273"/>
      <c r="CQ169" s="273"/>
      <c r="CR169" s="273"/>
      <c r="CS169" s="273"/>
      <c r="CT169" s="273"/>
      <c r="CU169" s="273"/>
      <c r="CV169" s="273"/>
      <c r="CW169" s="273"/>
      <c r="CX169" s="273"/>
      <c r="CY169" s="273"/>
      <c r="CZ169" s="273"/>
      <c r="DA169" s="273"/>
      <c r="DB169" s="273"/>
      <c r="DC169" s="273"/>
      <c r="DD169" s="273"/>
      <c r="DE169" s="273"/>
      <c r="DF169" s="273"/>
      <c r="DG169" s="273"/>
      <c r="DH169" s="273"/>
      <c r="DI169" s="273"/>
      <c r="DJ169" s="273"/>
      <c r="DK169" s="273"/>
      <c r="DL169" s="273"/>
      <c r="DM169" s="273"/>
      <c r="DN169" s="273"/>
      <c r="DO169" s="273"/>
      <c r="DP169" s="273"/>
      <c r="DQ169" s="273"/>
      <c r="DR169" s="273"/>
      <c r="DS169" s="273"/>
      <c r="DT169" s="273"/>
      <c r="DU169" s="273"/>
      <c r="DV169" s="273"/>
      <c r="DW169" s="273"/>
      <c r="DX169" s="273"/>
      <c r="DY169" s="273"/>
      <c r="DZ169" s="273"/>
      <c r="EA169" s="273"/>
      <c r="EB169" s="273"/>
      <c r="EC169" s="273"/>
      <c r="ED169" s="273"/>
      <c r="EE169" s="273"/>
      <c r="EF169" s="273"/>
      <c r="EG169" s="273"/>
      <c r="EH169" s="273"/>
      <c r="EI169" s="273"/>
      <c r="EJ169" s="273"/>
      <c r="EK169" s="273"/>
      <c r="EL169" s="273"/>
    </row>
    <row r="170" spans="1:142" ht="15">
      <c r="A170" s="130"/>
      <c r="B170" s="131"/>
      <c r="C170" s="132"/>
      <c r="D170" s="273"/>
      <c r="E170" s="273"/>
      <c r="F170" s="273"/>
      <c r="G170" s="273"/>
      <c r="H170" s="273"/>
      <c r="I170" s="273"/>
      <c r="J170" s="273"/>
      <c r="K170" s="273"/>
      <c r="L170" s="273"/>
      <c r="M170" s="273"/>
      <c r="N170" s="273"/>
      <c r="O170" s="273"/>
      <c r="P170" s="273"/>
      <c r="Q170" s="273"/>
      <c r="R170" s="273"/>
      <c r="S170" s="273"/>
      <c r="T170" s="273"/>
      <c r="U170" s="273"/>
      <c r="V170" s="273"/>
      <c r="W170" s="273"/>
      <c r="X170" s="273"/>
      <c r="Y170" s="273"/>
      <c r="Z170" s="273"/>
      <c r="AA170" s="273"/>
      <c r="AB170" s="273"/>
      <c r="AC170" s="273"/>
      <c r="AD170" s="273"/>
      <c r="AE170" s="273"/>
      <c r="AF170" s="273"/>
      <c r="AG170" s="273"/>
      <c r="AH170" s="273"/>
      <c r="AI170" s="273"/>
      <c r="AJ170" s="273"/>
      <c r="AK170" s="273"/>
      <c r="AL170" s="273"/>
      <c r="AM170" s="273"/>
      <c r="AN170" s="273"/>
      <c r="AO170" s="273"/>
      <c r="AP170" s="273"/>
      <c r="AQ170" s="273"/>
      <c r="AR170" s="273"/>
      <c r="AS170" s="273"/>
      <c r="AT170" s="273"/>
      <c r="AU170" s="273"/>
      <c r="AV170" s="273"/>
      <c r="AW170" s="273"/>
      <c r="AX170" s="273"/>
      <c r="AY170" s="273"/>
      <c r="AZ170" s="273"/>
      <c r="BA170" s="273"/>
      <c r="BB170" s="273"/>
      <c r="BC170" s="273"/>
      <c r="BD170" s="273"/>
      <c r="BE170" s="273"/>
      <c r="BF170" s="273"/>
      <c r="BG170" s="273"/>
      <c r="BH170" s="273"/>
      <c r="BI170" s="273"/>
      <c r="BJ170" s="273"/>
      <c r="BK170" s="273"/>
      <c r="BL170" s="273"/>
      <c r="BM170" s="273"/>
      <c r="BN170" s="273"/>
      <c r="BO170" s="273"/>
      <c r="BP170" s="273"/>
      <c r="BQ170" s="273"/>
      <c r="BR170" s="273"/>
      <c r="BS170" s="273"/>
      <c r="BT170" s="273"/>
      <c r="BU170" s="273"/>
      <c r="BV170" s="273"/>
      <c r="BW170" s="273"/>
      <c r="BX170" s="273"/>
      <c r="BY170" s="273"/>
      <c r="BZ170" s="273"/>
      <c r="CA170" s="273"/>
      <c r="CB170" s="273"/>
      <c r="CC170" s="273"/>
      <c r="CD170" s="273"/>
      <c r="CE170" s="273"/>
      <c r="CF170" s="273"/>
      <c r="CG170" s="273"/>
      <c r="CH170" s="273"/>
      <c r="CI170" s="273"/>
      <c r="CJ170" s="273"/>
      <c r="CK170" s="273"/>
      <c r="CL170" s="273"/>
      <c r="CM170" s="273"/>
      <c r="CN170" s="273"/>
      <c r="CO170" s="273"/>
      <c r="CP170" s="273"/>
      <c r="CQ170" s="273"/>
      <c r="CR170" s="273"/>
      <c r="CS170" s="273"/>
      <c r="CT170" s="273"/>
      <c r="CU170" s="273"/>
      <c r="CV170" s="273"/>
      <c r="CW170" s="273"/>
      <c r="CX170" s="273"/>
      <c r="CY170" s="273"/>
      <c r="CZ170" s="273"/>
      <c r="DA170" s="273"/>
      <c r="DB170" s="273"/>
      <c r="DC170" s="273"/>
      <c r="DD170" s="273"/>
      <c r="DE170" s="273"/>
      <c r="DF170" s="273"/>
      <c r="DG170" s="273"/>
      <c r="DH170" s="273"/>
      <c r="DI170" s="273"/>
      <c r="DJ170" s="273"/>
      <c r="DK170" s="273"/>
      <c r="DL170" s="273"/>
      <c r="DM170" s="273"/>
      <c r="DN170" s="273"/>
      <c r="DO170" s="273"/>
      <c r="DP170" s="273"/>
      <c r="DQ170" s="273"/>
      <c r="DR170" s="273"/>
      <c r="DS170" s="273"/>
      <c r="DT170" s="273"/>
      <c r="DU170" s="273"/>
      <c r="DV170" s="273"/>
      <c r="DW170" s="273"/>
      <c r="DX170" s="273"/>
      <c r="DY170" s="273"/>
      <c r="DZ170" s="273"/>
      <c r="EA170" s="273"/>
      <c r="EB170" s="273"/>
      <c r="EC170" s="273"/>
      <c r="ED170" s="273"/>
      <c r="EE170" s="273"/>
      <c r="EF170" s="273"/>
      <c r="EG170" s="273"/>
      <c r="EH170" s="273"/>
      <c r="EI170" s="273"/>
      <c r="EJ170" s="273"/>
      <c r="EK170" s="273"/>
      <c r="EL170" s="273"/>
    </row>
    <row r="171" spans="1:142" ht="15">
      <c r="A171" s="130"/>
      <c r="B171" s="131"/>
      <c r="C171" s="132"/>
      <c r="D171" s="273"/>
      <c r="E171" s="273"/>
      <c r="F171" s="273"/>
      <c r="G171" s="273"/>
      <c r="H171" s="273"/>
      <c r="I171" s="273"/>
      <c r="J171" s="273"/>
      <c r="K171" s="273"/>
      <c r="L171" s="273"/>
      <c r="M171" s="273"/>
      <c r="N171" s="273"/>
      <c r="O171" s="273"/>
      <c r="P171" s="273"/>
      <c r="Q171" s="273"/>
      <c r="R171" s="273"/>
      <c r="S171" s="273"/>
      <c r="T171" s="273"/>
      <c r="U171" s="273"/>
      <c r="V171" s="273"/>
      <c r="W171" s="273"/>
      <c r="X171" s="273"/>
      <c r="Y171" s="273"/>
      <c r="Z171" s="273"/>
      <c r="AA171" s="273"/>
      <c r="AB171" s="273"/>
      <c r="AC171" s="273"/>
      <c r="AD171" s="273"/>
      <c r="AE171" s="273"/>
      <c r="AF171" s="273"/>
      <c r="AG171" s="273"/>
      <c r="AH171" s="273"/>
      <c r="AI171" s="273"/>
      <c r="AJ171" s="273"/>
      <c r="AK171" s="273"/>
      <c r="AL171" s="273"/>
      <c r="AM171" s="273"/>
      <c r="AN171" s="273"/>
      <c r="AO171" s="273"/>
      <c r="AP171" s="273"/>
      <c r="AQ171" s="273"/>
      <c r="AR171" s="273"/>
      <c r="AS171" s="273"/>
      <c r="AT171" s="273"/>
      <c r="AU171" s="273"/>
      <c r="AV171" s="273"/>
      <c r="AW171" s="273"/>
      <c r="AX171" s="273"/>
      <c r="AY171" s="273"/>
      <c r="AZ171" s="273"/>
      <c r="BA171" s="273"/>
      <c r="BB171" s="273"/>
      <c r="BC171" s="273"/>
      <c r="BD171" s="273"/>
      <c r="BE171" s="273"/>
      <c r="BF171" s="273"/>
      <c r="BG171" s="273"/>
      <c r="BH171" s="273"/>
      <c r="BI171" s="273"/>
      <c r="BJ171" s="273"/>
      <c r="BK171" s="273"/>
      <c r="BL171" s="273"/>
      <c r="BM171" s="273"/>
      <c r="BN171" s="273"/>
      <c r="BO171" s="273"/>
      <c r="BP171" s="273"/>
      <c r="BQ171" s="273"/>
      <c r="BR171" s="273"/>
      <c r="BS171" s="273"/>
      <c r="BT171" s="273"/>
      <c r="BU171" s="273"/>
      <c r="BV171" s="273"/>
      <c r="BW171" s="273"/>
      <c r="BX171" s="273"/>
      <c r="BY171" s="273"/>
      <c r="BZ171" s="273"/>
      <c r="CA171" s="273"/>
      <c r="CB171" s="273"/>
      <c r="CC171" s="273"/>
      <c r="CD171" s="273"/>
      <c r="CE171" s="273"/>
      <c r="CF171" s="273"/>
      <c r="CG171" s="273"/>
      <c r="CH171" s="273"/>
      <c r="CI171" s="273"/>
      <c r="CJ171" s="273"/>
      <c r="CK171" s="273"/>
      <c r="CL171" s="273"/>
      <c r="CM171" s="273"/>
      <c r="CN171" s="273"/>
      <c r="CO171" s="273"/>
      <c r="CP171" s="273"/>
      <c r="CQ171" s="273"/>
      <c r="CR171" s="273"/>
      <c r="CS171" s="273"/>
      <c r="CT171" s="273"/>
      <c r="CU171" s="273"/>
      <c r="CV171" s="273"/>
      <c r="CW171" s="273"/>
      <c r="CX171" s="273"/>
      <c r="CY171" s="273"/>
      <c r="CZ171" s="273"/>
      <c r="DA171" s="273"/>
      <c r="DB171" s="273"/>
      <c r="DC171" s="273"/>
      <c r="DD171" s="273"/>
      <c r="DE171" s="273"/>
      <c r="DF171" s="273"/>
      <c r="DG171" s="273"/>
      <c r="DH171" s="273"/>
      <c r="DI171" s="273"/>
      <c r="DJ171" s="273"/>
      <c r="DK171" s="273"/>
      <c r="DL171" s="273"/>
      <c r="DM171" s="273"/>
      <c r="DN171" s="273"/>
      <c r="DO171" s="273"/>
      <c r="DP171" s="273"/>
      <c r="DQ171" s="273"/>
      <c r="DR171" s="273"/>
      <c r="DS171" s="273"/>
      <c r="DT171" s="273"/>
      <c r="DU171" s="273"/>
      <c r="DV171" s="273"/>
      <c r="DW171" s="273"/>
      <c r="DX171" s="273"/>
      <c r="DY171" s="273"/>
      <c r="DZ171" s="273"/>
      <c r="EA171" s="273"/>
      <c r="EB171" s="273"/>
      <c r="EC171" s="273"/>
      <c r="ED171" s="273"/>
      <c r="EE171" s="273"/>
      <c r="EF171" s="273"/>
      <c r="EG171" s="273"/>
      <c r="EH171" s="273"/>
      <c r="EI171" s="273"/>
      <c r="EJ171" s="273"/>
      <c r="EK171" s="273"/>
      <c r="EL171" s="273"/>
    </row>
    <row r="172" spans="1:142" ht="15">
      <c r="A172" s="130"/>
      <c r="B172" s="131"/>
      <c r="C172" s="132"/>
      <c r="D172" s="273"/>
      <c r="E172" s="273"/>
      <c r="F172" s="273"/>
      <c r="G172" s="273"/>
      <c r="H172" s="273"/>
      <c r="I172" s="273"/>
      <c r="J172" s="273"/>
      <c r="K172" s="273"/>
      <c r="L172" s="273"/>
      <c r="M172" s="273"/>
      <c r="N172" s="273"/>
      <c r="O172" s="273"/>
      <c r="P172" s="273"/>
      <c r="Q172" s="273"/>
      <c r="R172" s="273"/>
      <c r="S172" s="273"/>
      <c r="T172" s="273"/>
      <c r="U172" s="273"/>
      <c r="V172" s="273"/>
      <c r="W172" s="273"/>
      <c r="X172" s="273"/>
      <c r="Y172" s="273"/>
      <c r="Z172" s="273"/>
      <c r="AA172" s="273"/>
      <c r="AB172" s="273"/>
      <c r="AC172" s="273"/>
      <c r="AD172" s="273"/>
      <c r="AE172" s="273"/>
      <c r="AF172" s="273"/>
      <c r="AG172" s="273"/>
      <c r="AH172" s="273"/>
      <c r="AI172" s="273"/>
      <c r="AJ172" s="273"/>
      <c r="AK172" s="273"/>
      <c r="AL172" s="273"/>
      <c r="AM172" s="273"/>
      <c r="AN172" s="273"/>
      <c r="AO172" s="273"/>
      <c r="AP172" s="273"/>
      <c r="AQ172" s="273"/>
      <c r="AR172" s="273"/>
      <c r="AS172" s="273"/>
      <c r="AT172" s="273"/>
      <c r="AU172" s="273"/>
      <c r="AV172" s="273"/>
      <c r="AW172" s="273"/>
      <c r="AX172" s="273"/>
      <c r="AY172" s="273"/>
      <c r="AZ172" s="273"/>
      <c r="BA172" s="273"/>
      <c r="BB172" s="273"/>
      <c r="BC172" s="273"/>
      <c r="BD172" s="273"/>
      <c r="BE172" s="273"/>
      <c r="BF172" s="273"/>
      <c r="BG172" s="273"/>
      <c r="BH172" s="273"/>
      <c r="BI172" s="273"/>
      <c r="BJ172" s="273"/>
      <c r="BK172" s="273"/>
      <c r="BL172" s="273"/>
      <c r="BM172" s="273"/>
      <c r="BN172" s="273"/>
      <c r="BO172" s="273"/>
      <c r="BP172" s="273"/>
      <c r="BQ172" s="273"/>
      <c r="BR172" s="273"/>
      <c r="BS172" s="273"/>
      <c r="BT172" s="273"/>
      <c r="BU172" s="273"/>
      <c r="BV172" s="273"/>
      <c r="BW172" s="273"/>
      <c r="BX172" s="273"/>
      <c r="BY172" s="273"/>
      <c r="BZ172" s="273"/>
      <c r="CA172" s="273"/>
      <c r="CB172" s="273"/>
      <c r="CC172" s="273"/>
      <c r="CD172" s="273"/>
      <c r="CE172" s="273"/>
      <c r="CF172" s="273"/>
      <c r="CG172" s="273"/>
      <c r="CH172" s="273"/>
      <c r="CI172" s="273"/>
      <c r="CJ172" s="273"/>
      <c r="CK172" s="273"/>
      <c r="CL172" s="273"/>
      <c r="CM172" s="273"/>
      <c r="CN172" s="273"/>
      <c r="CO172" s="273"/>
      <c r="CP172" s="273"/>
      <c r="CQ172" s="273"/>
      <c r="CR172" s="273"/>
      <c r="CS172" s="273"/>
      <c r="CT172" s="273"/>
      <c r="CU172" s="273"/>
      <c r="CV172" s="273"/>
      <c r="CW172" s="273"/>
      <c r="CX172" s="273"/>
      <c r="CY172" s="273"/>
      <c r="CZ172" s="273"/>
      <c r="DA172" s="273"/>
      <c r="DB172" s="273"/>
      <c r="DC172" s="273"/>
      <c r="DD172" s="273"/>
      <c r="DE172" s="273"/>
      <c r="DF172" s="273"/>
      <c r="DG172" s="273"/>
      <c r="DH172" s="273"/>
      <c r="DI172" s="273"/>
      <c r="DJ172" s="273"/>
      <c r="DK172" s="273"/>
      <c r="DL172" s="273"/>
      <c r="DM172" s="273"/>
      <c r="DN172" s="273"/>
      <c r="DO172" s="273"/>
      <c r="DP172" s="273"/>
      <c r="DQ172" s="273"/>
      <c r="DR172" s="273"/>
      <c r="DS172" s="273"/>
      <c r="DT172" s="273"/>
      <c r="DU172" s="273"/>
      <c r="DV172" s="273"/>
      <c r="DW172" s="273"/>
      <c r="DX172" s="273"/>
      <c r="DY172" s="273"/>
      <c r="DZ172" s="273"/>
      <c r="EA172" s="273"/>
      <c r="EB172" s="273"/>
      <c r="EC172" s="273"/>
      <c r="ED172" s="273"/>
      <c r="EE172" s="273"/>
      <c r="EF172" s="273"/>
      <c r="EG172" s="273"/>
      <c r="EH172" s="273"/>
      <c r="EI172" s="273"/>
      <c r="EJ172" s="273"/>
      <c r="EK172" s="273"/>
      <c r="EL172" s="273"/>
    </row>
    <row r="173" spans="1:142" ht="15">
      <c r="A173" s="130"/>
      <c r="B173" s="131"/>
      <c r="C173" s="132"/>
      <c r="D173" s="273"/>
      <c r="E173" s="273"/>
      <c r="F173" s="273"/>
      <c r="G173" s="273"/>
      <c r="H173" s="273"/>
      <c r="I173" s="273"/>
      <c r="J173" s="273"/>
      <c r="K173" s="273"/>
      <c r="L173" s="273"/>
      <c r="M173" s="273"/>
      <c r="N173" s="273"/>
      <c r="O173" s="273"/>
      <c r="P173" s="273"/>
      <c r="Q173" s="273"/>
      <c r="R173" s="273"/>
      <c r="S173" s="273"/>
      <c r="T173" s="273"/>
      <c r="U173" s="273"/>
      <c r="V173" s="273"/>
      <c r="W173" s="273"/>
      <c r="X173" s="273"/>
      <c r="Y173" s="273"/>
      <c r="Z173" s="273"/>
      <c r="AA173" s="273"/>
      <c r="AB173" s="273"/>
      <c r="AC173" s="273"/>
      <c r="AD173" s="273"/>
      <c r="AE173" s="273"/>
      <c r="AF173" s="273"/>
      <c r="AG173" s="273"/>
      <c r="AH173" s="273"/>
      <c r="AI173" s="273"/>
      <c r="AJ173" s="273"/>
      <c r="AK173" s="273"/>
      <c r="AL173" s="273"/>
      <c r="AM173" s="273"/>
      <c r="AN173" s="273"/>
      <c r="AO173" s="273"/>
      <c r="AP173" s="273"/>
      <c r="AQ173" s="273"/>
      <c r="AR173" s="273"/>
      <c r="AS173" s="273"/>
      <c r="AT173" s="273"/>
      <c r="AU173" s="273"/>
      <c r="AV173" s="273"/>
      <c r="AW173" s="273"/>
      <c r="AX173" s="273"/>
      <c r="AY173" s="273"/>
      <c r="AZ173" s="273"/>
      <c r="BA173" s="273"/>
      <c r="BB173" s="273"/>
      <c r="BC173" s="273"/>
      <c r="BD173" s="273"/>
      <c r="BE173" s="273"/>
      <c r="BF173" s="273"/>
      <c r="BG173" s="273"/>
      <c r="BH173" s="273"/>
      <c r="BI173" s="273"/>
      <c r="BJ173" s="273"/>
      <c r="BK173" s="273"/>
      <c r="BL173" s="273"/>
      <c r="BM173" s="273"/>
      <c r="BN173" s="273"/>
      <c r="BO173" s="273"/>
      <c r="BP173" s="273"/>
      <c r="BQ173" s="273"/>
      <c r="BR173" s="273"/>
      <c r="BS173" s="273"/>
      <c r="BT173" s="273"/>
      <c r="BU173" s="273"/>
      <c r="BV173" s="273"/>
      <c r="BW173" s="273"/>
      <c r="BX173" s="273"/>
      <c r="BY173" s="273"/>
      <c r="BZ173" s="273"/>
      <c r="CA173" s="273"/>
      <c r="CB173" s="273"/>
      <c r="CC173" s="273"/>
      <c r="CD173" s="273"/>
      <c r="CE173" s="273"/>
      <c r="CF173" s="273"/>
      <c r="CG173" s="273"/>
      <c r="CH173" s="273"/>
      <c r="CI173" s="273"/>
      <c r="CJ173" s="273"/>
      <c r="CK173" s="273"/>
      <c r="CL173" s="273"/>
      <c r="CM173" s="273"/>
      <c r="CN173" s="273"/>
      <c r="CO173" s="273"/>
      <c r="CP173" s="273"/>
      <c r="CQ173" s="273"/>
      <c r="CR173" s="273"/>
      <c r="CS173" s="273"/>
      <c r="CT173" s="273"/>
      <c r="CU173" s="273"/>
      <c r="CV173" s="273"/>
      <c r="CW173" s="273"/>
      <c r="CX173" s="273"/>
      <c r="CY173" s="273"/>
      <c r="CZ173" s="273"/>
      <c r="DA173" s="273"/>
      <c r="DB173" s="273"/>
      <c r="DC173" s="273"/>
      <c r="DD173" s="273"/>
      <c r="DE173" s="273"/>
      <c r="DF173" s="273"/>
      <c r="DG173" s="273"/>
      <c r="DH173" s="273"/>
      <c r="DI173" s="273"/>
      <c r="DJ173" s="273"/>
      <c r="DK173" s="273"/>
      <c r="DL173" s="273"/>
      <c r="DM173" s="273"/>
      <c r="DN173" s="273"/>
      <c r="DO173" s="273"/>
      <c r="DP173" s="273"/>
      <c r="DQ173" s="273"/>
      <c r="DR173" s="273"/>
      <c r="DS173" s="273"/>
      <c r="DT173" s="273"/>
      <c r="DU173" s="273"/>
      <c r="DV173" s="273"/>
      <c r="DW173" s="273"/>
      <c r="DX173" s="273"/>
      <c r="DY173" s="273"/>
      <c r="DZ173" s="273"/>
      <c r="EA173" s="273"/>
      <c r="EB173" s="273"/>
      <c r="EC173" s="273"/>
      <c r="ED173" s="273"/>
      <c r="EE173" s="273"/>
      <c r="EF173" s="273"/>
      <c r="EG173" s="273"/>
      <c r="EH173" s="273"/>
      <c r="EI173" s="273"/>
      <c r="EJ173" s="273"/>
      <c r="EK173" s="273"/>
      <c r="EL173" s="273"/>
    </row>
    <row r="174" spans="1:142" ht="15">
      <c r="A174" s="130"/>
      <c r="B174" s="131"/>
      <c r="C174" s="132"/>
      <c r="D174" s="273"/>
      <c r="E174" s="273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  <c r="R174" s="273"/>
      <c r="S174" s="273"/>
      <c r="T174" s="273"/>
      <c r="U174" s="273"/>
      <c r="V174" s="273"/>
      <c r="W174" s="273"/>
      <c r="X174" s="273"/>
      <c r="Y174" s="273"/>
      <c r="Z174" s="273"/>
      <c r="AA174" s="273"/>
      <c r="AB174" s="273"/>
      <c r="AC174" s="273"/>
      <c r="AD174" s="273"/>
      <c r="AE174" s="273"/>
      <c r="AF174" s="273"/>
      <c r="AG174" s="273"/>
      <c r="AH174" s="273"/>
      <c r="AI174" s="273"/>
      <c r="AJ174" s="273"/>
      <c r="AK174" s="273"/>
      <c r="AL174" s="273"/>
      <c r="AM174" s="273"/>
      <c r="AN174" s="273"/>
      <c r="AO174" s="273"/>
      <c r="AP174" s="273"/>
      <c r="AQ174" s="273"/>
      <c r="AR174" s="273"/>
      <c r="AS174" s="273"/>
      <c r="AT174" s="273"/>
      <c r="AU174" s="273"/>
      <c r="AV174" s="273"/>
      <c r="AW174" s="273"/>
      <c r="AX174" s="273"/>
      <c r="AY174" s="273"/>
      <c r="AZ174" s="273"/>
      <c r="BA174" s="273"/>
      <c r="BB174" s="273"/>
      <c r="BC174" s="273"/>
      <c r="BD174" s="273"/>
      <c r="BE174" s="273"/>
      <c r="BF174" s="273"/>
      <c r="BG174" s="273"/>
      <c r="BH174" s="273"/>
      <c r="BI174" s="273"/>
      <c r="BJ174" s="273"/>
      <c r="BK174" s="273"/>
      <c r="BL174" s="273"/>
      <c r="BM174" s="273"/>
      <c r="BN174" s="273"/>
      <c r="BO174" s="273"/>
      <c r="BP174" s="273"/>
      <c r="BQ174" s="273"/>
      <c r="BR174" s="273"/>
      <c r="BS174" s="273"/>
      <c r="BT174" s="273"/>
      <c r="BU174" s="273"/>
      <c r="BV174" s="273"/>
      <c r="BW174" s="273"/>
      <c r="BX174" s="273"/>
      <c r="BY174" s="273"/>
      <c r="BZ174" s="273"/>
      <c r="CA174" s="273"/>
      <c r="CB174" s="273"/>
      <c r="CC174" s="273"/>
      <c r="CD174" s="273"/>
      <c r="CE174" s="273"/>
      <c r="CF174" s="273"/>
      <c r="CG174" s="273"/>
      <c r="CH174" s="273"/>
      <c r="CI174" s="273"/>
      <c r="CJ174" s="273"/>
      <c r="CK174" s="273"/>
      <c r="CL174" s="273"/>
      <c r="CM174" s="273"/>
      <c r="CN174" s="273"/>
      <c r="CO174" s="273"/>
      <c r="CP174" s="273"/>
      <c r="CQ174" s="273"/>
      <c r="CR174" s="273"/>
      <c r="CS174" s="273"/>
      <c r="CT174" s="273"/>
      <c r="CU174" s="273"/>
      <c r="CV174" s="273"/>
      <c r="CW174" s="273"/>
      <c r="CX174" s="273"/>
      <c r="CY174" s="273"/>
      <c r="CZ174" s="273"/>
      <c r="DA174" s="273"/>
      <c r="DB174" s="273"/>
      <c r="DC174" s="273"/>
      <c r="DD174" s="273"/>
      <c r="DE174" s="273"/>
      <c r="DF174" s="273"/>
      <c r="DG174" s="273"/>
      <c r="DH174" s="273"/>
      <c r="DI174" s="273"/>
      <c r="DJ174" s="273"/>
      <c r="DK174" s="273"/>
      <c r="DL174" s="273"/>
      <c r="DM174" s="273"/>
      <c r="DN174" s="273"/>
      <c r="DO174" s="273"/>
      <c r="DP174" s="273"/>
      <c r="DQ174" s="273"/>
      <c r="DR174" s="273"/>
      <c r="DS174" s="273"/>
      <c r="DT174" s="273"/>
      <c r="DU174" s="273"/>
      <c r="DV174" s="273"/>
      <c r="DW174" s="273"/>
      <c r="DX174" s="273"/>
      <c r="DY174" s="273"/>
      <c r="DZ174" s="273"/>
      <c r="EA174" s="273"/>
      <c r="EB174" s="273"/>
      <c r="EC174" s="273"/>
      <c r="ED174" s="273"/>
      <c r="EE174" s="273"/>
      <c r="EF174" s="273"/>
      <c r="EG174" s="273"/>
      <c r="EH174" s="273"/>
      <c r="EI174" s="273"/>
      <c r="EJ174" s="273"/>
      <c r="EK174" s="273"/>
      <c r="EL174" s="273"/>
    </row>
    <row r="175" spans="1:142" ht="15">
      <c r="A175" s="130"/>
      <c r="B175" s="131"/>
      <c r="C175" s="132"/>
      <c r="D175" s="273"/>
      <c r="E175" s="273"/>
      <c r="F175" s="273"/>
      <c r="G175" s="273"/>
      <c r="H175" s="273"/>
      <c r="I175" s="273"/>
      <c r="J175" s="273"/>
      <c r="K175" s="273"/>
      <c r="L175" s="273"/>
      <c r="M175" s="273"/>
      <c r="N175" s="273"/>
      <c r="O175" s="273"/>
      <c r="P175" s="273"/>
      <c r="Q175" s="273"/>
      <c r="R175" s="273"/>
      <c r="S175" s="273"/>
      <c r="T175" s="273"/>
      <c r="U175" s="273"/>
      <c r="V175" s="273"/>
      <c r="W175" s="273"/>
      <c r="X175" s="273"/>
      <c r="Y175" s="273"/>
      <c r="Z175" s="273"/>
      <c r="AA175" s="273"/>
      <c r="AB175" s="273"/>
      <c r="AC175" s="273"/>
      <c r="AD175" s="273"/>
      <c r="AE175" s="273"/>
      <c r="AF175" s="273"/>
      <c r="AG175" s="273"/>
      <c r="AH175" s="273"/>
      <c r="AI175" s="273"/>
      <c r="AJ175" s="273"/>
      <c r="AK175" s="273"/>
      <c r="AL175" s="273"/>
      <c r="AM175" s="273"/>
      <c r="AN175" s="273"/>
      <c r="AO175" s="273"/>
      <c r="AP175" s="273"/>
      <c r="AQ175" s="273"/>
      <c r="AR175" s="273"/>
      <c r="AS175" s="273"/>
      <c r="AT175" s="273"/>
      <c r="AU175" s="273"/>
      <c r="AV175" s="273"/>
      <c r="AW175" s="273"/>
      <c r="AX175" s="273"/>
      <c r="AY175" s="273"/>
      <c r="AZ175" s="273"/>
      <c r="BA175" s="273"/>
      <c r="BB175" s="273"/>
      <c r="BC175" s="273"/>
      <c r="BD175" s="273"/>
      <c r="BE175" s="273"/>
      <c r="BF175" s="273"/>
      <c r="BG175" s="273"/>
      <c r="BH175" s="273"/>
      <c r="BI175" s="273"/>
      <c r="BJ175" s="273"/>
      <c r="BK175" s="273"/>
      <c r="BL175" s="273"/>
      <c r="BM175" s="273"/>
      <c r="BN175" s="273"/>
      <c r="BO175" s="273"/>
      <c r="BP175" s="273"/>
      <c r="BQ175" s="273"/>
      <c r="BR175" s="273"/>
      <c r="BS175" s="273"/>
      <c r="BT175" s="273"/>
      <c r="BU175" s="273"/>
      <c r="BV175" s="273"/>
      <c r="BW175" s="273"/>
      <c r="BX175" s="273"/>
      <c r="BY175" s="273"/>
      <c r="BZ175" s="273"/>
      <c r="CA175" s="273"/>
      <c r="CB175" s="273"/>
      <c r="CC175" s="273"/>
      <c r="CD175" s="273"/>
      <c r="CE175" s="273"/>
      <c r="CF175" s="273"/>
      <c r="CG175" s="273"/>
      <c r="CH175" s="273"/>
      <c r="CI175" s="273"/>
      <c r="CJ175" s="273"/>
      <c r="CK175" s="273"/>
      <c r="CL175" s="273"/>
      <c r="CM175" s="273"/>
      <c r="CN175" s="273"/>
      <c r="CO175" s="273"/>
      <c r="CP175" s="273"/>
      <c r="CQ175" s="273"/>
      <c r="CR175" s="273"/>
      <c r="CS175" s="273"/>
      <c r="CT175" s="273"/>
      <c r="CU175" s="273"/>
      <c r="CV175" s="273"/>
      <c r="CW175" s="273"/>
      <c r="CX175" s="273"/>
      <c r="CY175" s="273"/>
      <c r="CZ175" s="273"/>
      <c r="DA175" s="273"/>
      <c r="DB175" s="273"/>
      <c r="DC175" s="273"/>
      <c r="DD175" s="273"/>
      <c r="DE175" s="273"/>
      <c r="DF175" s="273"/>
      <c r="DG175" s="273"/>
      <c r="DH175" s="273"/>
      <c r="DI175" s="273"/>
      <c r="DJ175" s="273"/>
      <c r="DK175" s="273"/>
      <c r="DL175" s="273"/>
      <c r="DM175" s="273"/>
      <c r="DN175" s="273"/>
      <c r="DO175" s="273"/>
      <c r="DP175" s="273"/>
      <c r="DQ175" s="273"/>
      <c r="DR175" s="273"/>
      <c r="DS175" s="273"/>
      <c r="DT175" s="273"/>
      <c r="DU175" s="273"/>
      <c r="DV175" s="273"/>
      <c r="DW175" s="273"/>
      <c r="DX175" s="273"/>
      <c r="DY175" s="273"/>
      <c r="DZ175" s="273"/>
      <c r="EA175" s="273"/>
      <c r="EB175" s="273"/>
      <c r="EC175" s="273"/>
      <c r="ED175" s="273"/>
      <c r="EE175" s="273"/>
      <c r="EF175" s="273"/>
      <c r="EG175" s="273"/>
      <c r="EH175" s="273"/>
      <c r="EI175" s="273"/>
      <c r="EJ175" s="273"/>
      <c r="EK175" s="273"/>
      <c r="EL175" s="273"/>
    </row>
    <row r="176" spans="1:142" ht="15">
      <c r="A176" s="130"/>
      <c r="B176" s="131"/>
      <c r="C176" s="132"/>
      <c r="D176" s="273"/>
      <c r="E176" s="273"/>
      <c r="F176" s="273"/>
      <c r="G176" s="273"/>
      <c r="H176" s="273"/>
      <c r="I176" s="273"/>
      <c r="J176" s="273"/>
      <c r="K176" s="273"/>
      <c r="L176" s="273"/>
      <c r="M176" s="273"/>
      <c r="N176" s="273"/>
      <c r="O176" s="273"/>
      <c r="P176" s="273"/>
      <c r="Q176" s="273"/>
      <c r="R176" s="273"/>
      <c r="S176" s="273"/>
      <c r="T176" s="273"/>
      <c r="U176" s="273"/>
      <c r="V176" s="273"/>
      <c r="W176" s="273"/>
      <c r="X176" s="273"/>
      <c r="Y176" s="273"/>
      <c r="Z176" s="273"/>
      <c r="AA176" s="273"/>
      <c r="AB176" s="273"/>
      <c r="AC176" s="273"/>
      <c r="AD176" s="273"/>
      <c r="AE176" s="273"/>
      <c r="AF176" s="273"/>
      <c r="AG176" s="273"/>
      <c r="AH176" s="273"/>
      <c r="AI176" s="273"/>
      <c r="AJ176" s="273"/>
      <c r="AK176" s="273"/>
      <c r="AL176" s="273"/>
      <c r="AM176" s="273"/>
      <c r="AN176" s="273"/>
      <c r="AO176" s="273"/>
      <c r="AP176" s="273"/>
      <c r="AQ176" s="273"/>
      <c r="AR176" s="273"/>
      <c r="AS176" s="273"/>
      <c r="AT176" s="273"/>
      <c r="AU176" s="273"/>
      <c r="AV176" s="273"/>
      <c r="AW176" s="273"/>
      <c r="AX176" s="273"/>
      <c r="AY176" s="273"/>
      <c r="AZ176" s="273"/>
      <c r="BA176" s="273"/>
      <c r="BB176" s="273"/>
      <c r="BC176" s="273"/>
      <c r="BD176" s="273"/>
      <c r="BE176" s="273"/>
      <c r="BF176" s="273"/>
      <c r="BG176" s="273"/>
      <c r="BH176" s="273"/>
      <c r="BI176" s="273"/>
      <c r="BJ176" s="273"/>
      <c r="BK176" s="273"/>
      <c r="BL176" s="273"/>
      <c r="BM176" s="273"/>
      <c r="BN176" s="273"/>
      <c r="BO176" s="273"/>
      <c r="BP176" s="273"/>
      <c r="BQ176" s="273"/>
      <c r="BR176" s="273"/>
      <c r="BS176" s="273"/>
      <c r="BT176" s="273"/>
      <c r="BU176" s="273"/>
      <c r="BV176" s="273"/>
      <c r="BW176" s="273"/>
      <c r="BX176" s="273"/>
      <c r="BY176" s="273"/>
      <c r="BZ176" s="273"/>
      <c r="CA176" s="273"/>
      <c r="CB176" s="273"/>
      <c r="CC176" s="273"/>
      <c r="CD176" s="273"/>
      <c r="CE176" s="273"/>
      <c r="CF176" s="273"/>
      <c r="CG176" s="273"/>
      <c r="CH176" s="273"/>
      <c r="CI176" s="273"/>
      <c r="CJ176" s="273"/>
      <c r="CK176" s="273"/>
      <c r="CL176" s="273"/>
      <c r="CM176" s="273"/>
      <c r="CN176" s="273"/>
      <c r="CO176" s="273"/>
      <c r="CP176" s="273"/>
      <c r="CQ176" s="273"/>
      <c r="CR176" s="273"/>
      <c r="CS176" s="273"/>
      <c r="CT176" s="273"/>
      <c r="CU176" s="273"/>
      <c r="CV176" s="273"/>
      <c r="CW176" s="273"/>
      <c r="CX176" s="273"/>
      <c r="CY176" s="273"/>
      <c r="CZ176" s="273"/>
      <c r="DA176" s="273"/>
      <c r="DB176" s="273"/>
      <c r="DC176" s="273"/>
      <c r="DD176" s="273"/>
      <c r="DE176" s="273"/>
      <c r="DF176" s="273"/>
      <c r="DG176" s="273"/>
      <c r="DH176" s="273"/>
      <c r="DI176" s="273"/>
      <c r="DJ176" s="273"/>
      <c r="DK176" s="273"/>
      <c r="DL176" s="273"/>
      <c r="DM176" s="273"/>
      <c r="DN176" s="273"/>
      <c r="DO176" s="273"/>
      <c r="DP176" s="273"/>
      <c r="DQ176" s="273"/>
      <c r="DR176" s="273"/>
      <c r="DS176" s="273"/>
      <c r="DT176" s="273"/>
      <c r="DU176" s="273"/>
      <c r="DV176" s="273"/>
      <c r="DW176" s="273"/>
      <c r="DX176" s="273"/>
      <c r="DY176" s="273"/>
      <c r="DZ176" s="273"/>
      <c r="EA176" s="273"/>
      <c r="EB176" s="273"/>
      <c r="EC176" s="273"/>
      <c r="ED176" s="273"/>
      <c r="EE176" s="273"/>
      <c r="EF176" s="273"/>
      <c r="EG176" s="273"/>
      <c r="EH176" s="273"/>
      <c r="EI176" s="273"/>
      <c r="EJ176" s="273"/>
      <c r="EK176" s="273"/>
      <c r="EL176" s="273"/>
    </row>
    <row r="177" spans="1:142" ht="15">
      <c r="A177" s="130"/>
      <c r="B177" s="131"/>
      <c r="C177" s="132"/>
      <c r="D177" s="273"/>
      <c r="E177" s="273"/>
      <c r="F177" s="273"/>
      <c r="G177" s="273"/>
      <c r="H177" s="273"/>
      <c r="I177" s="273"/>
      <c r="J177" s="273"/>
      <c r="K177" s="273"/>
      <c r="L177" s="273"/>
      <c r="M177" s="273"/>
      <c r="N177" s="273"/>
      <c r="O177" s="273"/>
      <c r="P177" s="273"/>
      <c r="Q177" s="273"/>
      <c r="R177" s="273"/>
      <c r="S177" s="273"/>
      <c r="T177" s="273"/>
      <c r="U177" s="273"/>
      <c r="V177" s="273"/>
      <c r="W177" s="273"/>
      <c r="X177" s="273"/>
      <c r="Y177" s="273"/>
      <c r="Z177" s="273"/>
      <c r="AA177" s="273"/>
      <c r="AB177" s="273"/>
      <c r="AC177" s="273"/>
      <c r="AD177" s="273"/>
      <c r="AE177" s="273"/>
      <c r="AF177" s="273"/>
      <c r="AG177" s="273"/>
      <c r="AH177" s="273"/>
      <c r="AI177" s="273"/>
      <c r="AJ177" s="273"/>
      <c r="AK177" s="273"/>
      <c r="AL177" s="273"/>
      <c r="AM177" s="273"/>
      <c r="AN177" s="273"/>
      <c r="AO177" s="273"/>
      <c r="AP177" s="273"/>
      <c r="AQ177" s="273"/>
      <c r="AR177" s="273"/>
      <c r="AS177" s="273"/>
      <c r="AT177" s="273"/>
      <c r="AU177" s="273"/>
      <c r="AV177" s="273"/>
      <c r="AW177" s="273"/>
      <c r="AX177" s="273"/>
      <c r="AY177" s="273"/>
      <c r="AZ177" s="273"/>
      <c r="BA177" s="273"/>
      <c r="BB177" s="273"/>
      <c r="BC177" s="273"/>
      <c r="BD177" s="273"/>
      <c r="BE177" s="273"/>
      <c r="BF177" s="273"/>
      <c r="BG177" s="273"/>
      <c r="BH177" s="273"/>
      <c r="BI177" s="273"/>
      <c r="BJ177" s="273"/>
      <c r="BK177" s="273"/>
      <c r="BL177" s="273"/>
      <c r="BM177" s="273"/>
      <c r="BN177" s="273"/>
      <c r="BO177" s="273"/>
      <c r="BP177" s="273"/>
      <c r="BQ177" s="273"/>
      <c r="BR177" s="273"/>
      <c r="BS177" s="273"/>
      <c r="BT177" s="273"/>
      <c r="BU177" s="273"/>
      <c r="BV177" s="273"/>
      <c r="BW177" s="273"/>
      <c r="BX177" s="273"/>
      <c r="BY177" s="273"/>
      <c r="BZ177" s="273"/>
      <c r="CA177" s="273"/>
      <c r="CB177" s="273"/>
      <c r="CC177" s="273"/>
      <c r="CD177" s="273"/>
      <c r="CE177" s="273"/>
      <c r="CF177" s="273"/>
      <c r="CG177" s="273"/>
      <c r="CH177" s="273"/>
      <c r="CI177" s="273"/>
      <c r="CJ177" s="273"/>
      <c r="CK177" s="273"/>
      <c r="CL177" s="273"/>
      <c r="CM177" s="273"/>
      <c r="CN177" s="273"/>
      <c r="CO177" s="273"/>
      <c r="CP177" s="273"/>
      <c r="CQ177" s="273"/>
      <c r="CR177" s="273"/>
      <c r="CS177" s="273"/>
      <c r="CT177" s="273"/>
      <c r="CU177" s="273"/>
      <c r="CV177" s="273"/>
      <c r="CW177" s="273"/>
      <c r="CX177" s="273"/>
      <c r="CY177" s="273"/>
      <c r="CZ177" s="273"/>
      <c r="DA177" s="273"/>
      <c r="DB177" s="273"/>
      <c r="DC177" s="273"/>
      <c r="DD177" s="273"/>
      <c r="DE177" s="273"/>
      <c r="DF177" s="273"/>
      <c r="DG177" s="273"/>
      <c r="DH177" s="273"/>
      <c r="DI177" s="273"/>
      <c r="DJ177" s="273"/>
      <c r="DK177" s="273"/>
      <c r="DL177" s="273"/>
      <c r="DM177" s="273"/>
      <c r="DN177" s="273"/>
      <c r="DO177" s="273"/>
      <c r="DP177" s="273"/>
      <c r="DQ177" s="273"/>
      <c r="DR177" s="273"/>
      <c r="DS177" s="273"/>
      <c r="DT177" s="273"/>
      <c r="DU177" s="273"/>
      <c r="DV177" s="273"/>
      <c r="DW177" s="273"/>
      <c r="DX177" s="273"/>
      <c r="DY177" s="273"/>
      <c r="DZ177" s="273"/>
      <c r="EA177" s="273"/>
      <c r="EB177" s="273"/>
      <c r="EC177" s="273"/>
      <c r="ED177" s="273"/>
      <c r="EE177" s="273"/>
      <c r="EF177" s="273"/>
      <c r="EG177" s="273"/>
      <c r="EH177" s="273"/>
      <c r="EI177" s="273"/>
      <c r="EJ177" s="273"/>
      <c r="EK177" s="273"/>
      <c r="EL177" s="273"/>
    </row>
    <row r="178" spans="1:142" ht="15">
      <c r="A178" s="130"/>
      <c r="B178" s="131"/>
      <c r="C178" s="132"/>
      <c r="D178" s="273"/>
      <c r="E178" s="273"/>
      <c r="F178" s="273"/>
      <c r="G178" s="273"/>
      <c r="H178" s="273"/>
      <c r="I178" s="273"/>
      <c r="J178" s="273"/>
      <c r="K178" s="273"/>
      <c r="L178" s="273"/>
      <c r="M178" s="273"/>
      <c r="N178" s="273"/>
      <c r="O178" s="273"/>
      <c r="P178" s="273"/>
      <c r="Q178" s="273"/>
      <c r="R178" s="273"/>
      <c r="S178" s="273"/>
      <c r="T178" s="273"/>
      <c r="U178" s="273"/>
      <c r="V178" s="273"/>
      <c r="W178" s="273"/>
      <c r="X178" s="273"/>
      <c r="Y178" s="273"/>
      <c r="Z178" s="273"/>
      <c r="AA178" s="273"/>
      <c r="AB178" s="273"/>
      <c r="AC178" s="273"/>
      <c r="AD178" s="273"/>
      <c r="AE178" s="273"/>
      <c r="AF178" s="273"/>
      <c r="AG178" s="273"/>
      <c r="AH178" s="273"/>
      <c r="AI178" s="273"/>
      <c r="AJ178" s="273"/>
      <c r="AK178" s="273"/>
      <c r="AL178" s="273"/>
      <c r="AM178" s="273"/>
      <c r="AN178" s="273"/>
      <c r="AO178" s="273"/>
      <c r="AP178" s="273"/>
      <c r="AQ178" s="273"/>
      <c r="AR178" s="273"/>
      <c r="AS178" s="273"/>
      <c r="AT178" s="273"/>
      <c r="AU178" s="273"/>
      <c r="AV178" s="273"/>
      <c r="AW178" s="273"/>
      <c r="AX178" s="273"/>
      <c r="AY178" s="273"/>
      <c r="AZ178" s="273"/>
      <c r="BA178" s="273"/>
      <c r="BB178" s="273"/>
      <c r="BC178" s="273"/>
      <c r="BD178" s="273"/>
      <c r="BE178" s="273"/>
      <c r="BF178" s="273"/>
      <c r="BG178" s="273"/>
      <c r="BH178" s="273"/>
      <c r="BI178" s="273"/>
      <c r="BJ178" s="273"/>
      <c r="BK178" s="273"/>
      <c r="BL178" s="273"/>
      <c r="BM178" s="273"/>
      <c r="BN178" s="273"/>
      <c r="BO178" s="273"/>
      <c r="BP178" s="273"/>
      <c r="BQ178" s="273"/>
      <c r="BR178" s="273"/>
      <c r="BS178" s="273"/>
      <c r="BT178" s="273"/>
      <c r="BU178" s="273"/>
      <c r="BV178" s="273"/>
      <c r="BW178" s="273"/>
      <c r="BX178" s="273"/>
      <c r="BY178" s="273"/>
      <c r="BZ178" s="273"/>
      <c r="CA178" s="273"/>
      <c r="CB178" s="273"/>
      <c r="CC178" s="273"/>
      <c r="CD178" s="273"/>
      <c r="CE178" s="273"/>
      <c r="CF178" s="273"/>
      <c r="CG178" s="273"/>
      <c r="CH178" s="273"/>
      <c r="CI178" s="273"/>
      <c r="CJ178" s="273"/>
      <c r="CK178" s="273"/>
      <c r="CL178" s="273"/>
      <c r="CM178" s="273"/>
      <c r="CN178" s="273"/>
      <c r="CO178" s="273"/>
      <c r="CP178" s="273"/>
      <c r="CQ178" s="273"/>
      <c r="CR178" s="273"/>
      <c r="CS178" s="273"/>
      <c r="CT178" s="273"/>
      <c r="CU178" s="273"/>
      <c r="CV178" s="273"/>
      <c r="CW178" s="273"/>
      <c r="CX178" s="273"/>
      <c r="CY178" s="273"/>
      <c r="CZ178" s="273"/>
      <c r="DA178" s="273"/>
      <c r="DB178" s="273"/>
      <c r="DC178" s="273"/>
      <c r="DD178" s="273"/>
      <c r="DE178" s="273"/>
      <c r="DF178" s="273"/>
      <c r="DG178" s="273"/>
      <c r="DH178" s="273"/>
      <c r="DI178" s="273"/>
      <c r="DJ178" s="273"/>
      <c r="DK178" s="273"/>
      <c r="DL178" s="273"/>
      <c r="DM178" s="273"/>
      <c r="DN178" s="273"/>
      <c r="DO178" s="273"/>
      <c r="DP178" s="273"/>
      <c r="DQ178" s="273"/>
      <c r="DR178" s="273"/>
      <c r="DS178" s="273"/>
      <c r="DT178" s="273"/>
      <c r="DU178" s="273"/>
      <c r="DV178" s="273"/>
      <c r="DW178" s="273"/>
      <c r="DX178" s="273"/>
      <c r="DY178" s="273"/>
      <c r="DZ178" s="273"/>
      <c r="EA178" s="273"/>
      <c r="EB178" s="273"/>
      <c r="EC178" s="273"/>
      <c r="ED178" s="273"/>
      <c r="EE178" s="273"/>
      <c r="EF178" s="273"/>
      <c r="EG178" s="273"/>
      <c r="EH178" s="273"/>
      <c r="EI178" s="273"/>
      <c r="EJ178" s="273"/>
      <c r="EK178" s="273"/>
      <c r="EL178" s="273"/>
    </row>
    <row r="179" spans="1:142" ht="15">
      <c r="A179" s="130"/>
      <c r="B179" s="131"/>
      <c r="C179" s="132"/>
      <c r="D179" s="273"/>
      <c r="E179" s="273"/>
      <c r="F179" s="273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  <c r="R179" s="273"/>
      <c r="S179" s="273"/>
      <c r="T179" s="273"/>
      <c r="U179" s="273"/>
      <c r="V179" s="273"/>
      <c r="W179" s="273"/>
      <c r="X179" s="273"/>
      <c r="Y179" s="273"/>
      <c r="Z179" s="273"/>
      <c r="AA179" s="273"/>
      <c r="AB179" s="273"/>
      <c r="AC179" s="273"/>
      <c r="AD179" s="273"/>
      <c r="AE179" s="273"/>
      <c r="AF179" s="273"/>
      <c r="AG179" s="273"/>
      <c r="AH179" s="273"/>
      <c r="AI179" s="273"/>
      <c r="AJ179" s="273"/>
      <c r="AK179" s="273"/>
      <c r="AL179" s="273"/>
      <c r="AM179" s="273"/>
      <c r="AN179" s="273"/>
      <c r="AO179" s="273"/>
      <c r="AP179" s="273"/>
      <c r="AQ179" s="273"/>
      <c r="AR179" s="273"/>
      <c r="AS179" s="273"/>
      <c r="AT179" s="273"/>
      <c r="AU179" s="273"/>
      <c r="AV179" s="273"/>
      <c r="AW179" s="273"/>
      <c r="AX179" s="273"/>
      <c r="AY179" s="273"/>
      <c r="AZ179" s="273"/>
      <c r="BA179" s="273"/>
      <c r="BB179" s="273"/>
      <c r="BC179" s="273"/>
      <c r="BD179" s="273"/>
      <c r="BE179" s="273"/>
      <c r="BF179" s="273"/>
      <c r="BG179" s="273"/>
      <c r="BH179" s="273"/>
      <c r="BI179" s="273"/>
      <c r="BJ179" s="273"/>
      <c r="BK179" s="273"/>
      <c r="BL179" s="273"/>
      <c r="BM179" s="273"/>
      <c r="BN179" s="273"/>
      <c r="BO179" s="273"/>
      <c r="BP179" s="273"/>
      <c r="BQ179" s="273"/>
      <c r="BR179" s="273"/>
      <c r="BS179" s="273"/>
      <c r="BT179" s="273"/>
      <c r="BU179" s="273"/>
      <c r="BV179" s="273"/>
      <c r="BW179" s="273"/>
      <c r="BX179" s="273"/>
      <c r="BY179" s="273"/>
      <c r="BZ179" s="273"/>
      <c r="CA179" s="273"/>
      <c r="CB179" s="273"/>
      <c r="CC179" s="273"/>
      <c r="CD179" s="273"/>
      <c r="CE179" s="273"/>
      <c r="CF179" s="273"/>
      <c r="CG179" s="273"/>
      <c r="CH179" s="273"/>
      <c r="CI179" s="273"/>
      <c r="CJ179" s="273"/>
      <c r="CK179" s="273"/>
      <c r="CL179" s="273"/>
      <c r="CM179" s="273"/>
      <c r="CN179" s="273"/>
      <c r="CO179" s="273"/>
      <c r="CP179" s="273"/>
      <c r="CQ179" s="273"/>
      <c r="CR179" s="273"/>
      <c r="CS179" s="273"/>
      <c r="CT179" s="273"/>
      <c r="CU179" s="273"/>
      <c r="CV179" s="273"/>
      <c r="CW179" s="273"/>
      <c r="CX179" s="273"/>
      <c r="CY179" s="273"/>
      <c r="CZ179" s="273"/>
      <c r="DA179" s="273"/>
      <c r="DB179" s="273"/>
      <c r="DC179" s="273"/>
      <c r="DD179" s="273"/>
      <c r="DE179" s="273"/>
      <c r="DF179" s="273"/>
      <c r="DG179" s="273"/>
      <c r="DH179" s="273"/>
      <c r="DI179" s="273"/>
      <c r="DJ179" s="273"/>
      <c r="DK179" s="273"/>
      <c r="DL179" s="273"/>
      <c r="DM179" s="273"/>
      <c r="DN179" s="273"/>
      <c r="DO179" s="273"/>
      <c r="DP179" s="273"/>
      <c r="DQ179" s="273"/>
      <c r="DR179" s="273"/>
      <c r="DS179" s="273"/>
      <c r="DT179" s="273"/>
      <c r="DU179" s="273"/>
      <c r="DV179" s="273"/>
      <c r="DW179" s="273"/>
      <c r="DX179" s="273"/>
      <c r="DY179" s="273"/>
      <c r="DZ179" s="273"/>
      <c r="EA179" s="273"/>
      <c r="EB179" s="273"/>
      <c r="EC179" s="273"/>
      <c r="ED179" s="273"/>
      <c r="EE179" s="273"/>
      <c r="EF179" s="273"/>
      <c r="EG179" s="273"/>
      <c r="EH179" s="273"/>
      <c r="EI179" s="273"/>
      <c r="EJ179" s="273"/>
      <c r="EK179" s="273"/>
      <c r="EL179" s="273"/>
    </row>
    <row r="180" spans="1:142" ht="15">
      <c r="A180" s="130"/>
      <c r="B180" s="131"/>
      <c r="C180" s="132"/>
      <c r="D180" s="273"/>
      <c r="E180" s="273"/>
      <c r="F180" s="273"/>
      <c r="G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  <c r="R180" s="273"/>
      <c r="S180" s="273"/>
      <c r="T180" s="273"/>
      <c r="U180" s="273"/>
      <c r="V180" s="273"/>
      <c r="W180" s="273"/>
      <c r="X180" s="273"/>
      <c r="Y180" s="273"/>
      <c r="Z180" s="273"/>
      <c r="AA180" s="273"/>
      <c r="AB180" s="273"/>
      <c r="AC180" s="273"/>
      <c r="AD180" s="273"/>
      <c r="AE180" s="273"/>
      <c r="AF180" s="273"/>
      <c r="AG180" s="273"/>
      <c r="AH180" s="273"/>
      <c r="AI180" s="273"/>
      <c r="AJ180" s="273"/>
      <c r="AK180" s="273"/>
      <c r="AL180" s="273"/>
      <c r="AM180" s="273"/>
      <c r="AN180" s="273"/>
      <c r="AO180" s="273"/>
      <c r="AP180" s="273"/>
      <c r="AQ180" s="273"/>
      <c r="AR180" s="273"/>
      <c r="AS180" s="273"/>
      <c r="AT180" s="273"/>
      <c r="AU180" s="273"/>
      <c r="AV180" s="273"/>
      <c r="AW180" s="273"/>
      <c r="AX180" s="273"/>
      <c r="AY180" s="273"/>
      <c r="AZ180" s="273"/>
      <c r="BA180" s="273"/>
      <c r="BB180" s="273"/>
      <c r="BC180" s="273"/>
      <c r="BD180" s="273"/>
      <c r="BE180" s="273"/>
      <c r="BF180" s="273"/>
      <c r="BG180" s="273"/>
      <c r="BH180" s="273"/>
      <c r="BI180" s="273"/>
      <c r="BJ180" s="273"/>
      <c r="BK180" s="273"/>
      <c r="BL180" s="273"/>
      <c r="BM180" s="273"/>
      <c r="BN180" s="273"/>
      <c r="BO180" s="273"/>
      <c r="BP180" s="273"/>
      <c r="BQ180" s="273"/>
      <c r="BR180" s="273"/>
      <c r="BS180" s="273"/>
      <c r="BT180" s="273"/>
      <c r="BU180" s="273"/>
      <c r="BV180" s="273"/>
      <c r="BW180" s="273"/>
      <c r="BX180" s="273"/>
      <c r="BY180" s="273"/>
      <c r="BZ180" s="273"/>
      <c r="CA180" s="273"/>
      <c r="CB180" s="273"/>
      <c r="CC180" s="273"/>
      <c r="CD180" s="273"/>
      <c r="CE180" s="273"/>
      <c r="CF180" s="273"/>
      <c r="CG180" s="273"/>
      <c r="CH180" s="273"/>
      <c r="CI180" s="273"/>
      <c r="CJ180" s="273"/>
      <c r="CK180" s="273"/>
      <c r="CL180" s="273"/>
      <c r="CM180" s="273"/>
      <c r="CN180" s="273"/>
      <c r="CO180" s="273"/>
      <c r="CP180" s="273"/>
      <c r="CQ180" s="273"/>
      <c r="CR180" s="273"/>
      <c r="CS180" s="273"/>
      <c r="CT180" s="273"/>
      <c r="CU180" s="273"/>
      <c r="CV180" s="273"/>
      <c r="CW180" s="273"/>
      <c r="CX180" s="273"/>
      <c r="CY180" s="273"/>
      <c r="CZ180" s="273"/>
      <c r="DA180" s="273"/>
      <c r="DB180" s="273"/>
      <c r="DC180" s="273"/>
      <c r="DD180" s="273"/>
      <c r="DE180" s="273"/>
      <c r="DF180" s="273"/>
      <c r="DG180" s="273"/>
      <c r="DH180" s="273"/>
      <c r="DI180" s="273"/>
      <c r="DJ180" s="273"/>
      <c r="DK180" s="273"/>
      <c r="DL180" s="273"/>
      <c r="DM180" s="273"/>
      <c r="DN180" s="273"/>
      <c r="DO180" s="273"/>
      <c r="DP180" s="273"/>
      <c r="DQ180" s="273"/>
      <c r="DR180" s="273"/>
      <c r="DS180" s="273"/>
      <c r="DT180" s="273"/>
      <c r="DU180" s="273"/>
      <c r="DV180" s="273"/>
      <c r="DW180" s="273"/>
      <c r="DX180" s="273"/>
      <c r="DY180" s="273"/>
      <c r="DZ180" s="273"/>
      <c r="EA180" s="273"/>
      <c r="EB180" s="273"/>
      <c r="EC180" s="273"/>
      <c r="ED180" s="273"/>
      <c r="EE180" s="273"/>
      <c r="EF180" s="273"/>
      <c r="EG180" s="273"/>
      <c r="EH180" s="273"/>
      <c r="EI180" s="273"/>
      <c r="EJ180" s="273"/>
      <c r="EK180" s="273"/>
      <c r="EL180" s="273"/>
    </row>
    <row r="181" spans="1:142" ht="15">
      <c r="A181" s="130"/>
      <c r="B181" s="131"/>
      <c r="C181" s="132"/>
      <c r="D181" s="273"/>
      <c r="E181" s="273"/>
      <c r="F181" s="273"/>
      <c r="G181" s="273"/>
      <c r="H181" s="273"/>
      <c r="I181" s="273"/>
      <c r="J181" s="273"/>
      <c r="K181" s="273"/>
      <c r="L181" s="273"/>
      <c r="M181" s="273"/>
      <c r="N181" s="273"/>
      <c r="O181" s="273"/>
      <c r="P181" s="273"/>
      <c r="Q181" s="273"/>
      <c r="R181" s="273"/>
      <c r="S181" s="273"/>
      <c r="T181" s="273"/>
      <c r="U181" s="273"/>
      <c r="V181" s="273"/>
      <c r="W181" s="273"/>
      <c r="X181" s="273"/>
      <c r="Y181" s="273"/>
      <c r="Z181" s="273"/>
      <c r="AA181" s="273"/>
      <c r="AB181" s="273"/>
      <c r="AC181" s="273"/>
      <c r="AD181" s="273"/>
      <c r="AE181" s="273"/>
      <c r="AF181" s="273"/>
      <c r="AG181" s="273"/>
      <c r="AH181" s="273"/>
      <c r="AI181" s="273"/>
      <c r="AJ181" s="273"/>
      <c r="AK181" s="273"/>
      <c r="AL181" s="273"/>
      <c r="AM181" s="273"/>
      <c r="AN181" s="273"/>
      <c r="AO181" s="273"/>
      <c r="AP181" s="273"/>
      <c r="AQ181" s="273"/>
      <c r="AR181" s="273"/>
      <c r="AS181" s="273"/>
      <c r="AT181" s="273"/>
      <c r="AU181" s="273"/>
      <c r="AV181" s="273"/>
      <c r="AW181" s="273"/>
      <c r="AX181" s="273"/>
      <c r="AY181" s="273"/>
      <c r="AZ181" s="273"/>
      <c r="BA181" s="273"/>
      <c r="BB181" s="273"/>
      <c r="BC181" s="273"/>
      <c r="BD181" s="273"/>
      <c r="BE181" s="273"/>
      <c r="BF181" s="273"/>
      <c r="BG181" s="273"/>
      <c r="BH181" s="273"/>
      <c r="BI181" s="273"/>
      <c r="BJ181" s="273"/>
      <c r="BK181" s="273"/>
      <c r="BL181" s="273"/>
      <c r="BM181" s="273"/>
      <c r="BN181" s="273"/>
      <c r="BO181" s="273"/>
      <c r="BP181" s="273"/>
      <c r="BQ181" s="273"/>
      <c r="BR181" s="273"/>
      <c r="BS181" s="273"/>
      <c r="BT181" s="273"/>
      <c r="BU181" s="273"/>
      <c r="BV181" s="273"/>
      <c r="BW181" s="273"/>
      <c r="BX181" s="273"/>
      <c r="BY181" s="273"/>
      <c r="BZ181" s="273"/>
      <c r="CA181" s="273"/>
      <c r="CB181" s="273"/>
      <c r="CC181" s="273"/>
      <c r="CD181" s="273"/>
      <c r="CE181" s="273"/>
      <c r="CF181" s="273"/>
      <c r="CG181" s="273"/>
      <c r="CH181" s="273"/>
      <c r="CI181" s="273"/>
      <c r="CJ181" s="273"/>
      <c r="CK181" s="273"/>
      <c r="CL181" s="273"/>
      <c r="CM181" s="273"/>
      <c r="CN181" s="273"/>
      <c r="CO181" s="273"/>
      <c r="CP181" s="273"/>
      <c r="CQ181" s="273"/>
      <c r="CR181" s="273"/>
      <c r="CS181" s="273"/>
      <c r="CT181" s="273"/>
      <c r="CU181" s="273"/>
      <c r="CV181" s="273"/>
      <c r="CW181" s="273"/>
      <c r="CX181" s="273"/>
      <c r="CY181" s="273"/>
      <c r="CZ181" s="273"/>
      <c r="DA181" s="273"/>
      <c r="DB181" s="273"/>
      <c r="DC181" s="273"/>
      <c r="DD181" s="273"/>
      <c r="DE181" s="273"/>
      <c r="DF181" s="273"/>
      <c r="DG181" s="273"/>
      <c r="DH181" s="273"/>
      <c r="DI181" s="273"/>
      <c r="DJ181" s="273"/>
      <c r="DK181" s="273"/>
      <c r="DL181" s="273"/>
      <c r="DM181" s="273"/>
      <c r="DN181" s="273"/>
      <c r="DO181" s="273"/>
      <c r="DP181" s="273"/>
      <c r="DQ181" s="273"/>
      <c r="DR181" s="273"/>
      <c r="DS181" s="273"/>
      <c r="DT181" s="273"/>
      <c r="DU181" s="273"/>
      <c r="DV181" s="273"/>
      <c r="DW181" s="273"/>
      <c r="DX181" s="273"/>
      <c r="DY181" s="273"/>
      <c r="DZ181" s="273"/>
      <c r="EA181" s="273"/>
      <c r="EB181" s="273"/>
      <c r="EC181" s="273"/>
      <c r="ED181" s="273"/>
      <c r="EE181" s="273"/>
      <c r="EF181" s="273"/>
      <c r="EG181" s="273"/>
      <c r="EH181" s="273"/>
      <c r="EI181" s="273"/>
      <c r="EJ181" s="273"/>
      <c r="EK181" s="273"/>
      <c r="EL181" s="273"/>
    </row>
    <row r="182" spans="1:142" ht="15">
      <c r="A182" s="130"/>
      <c r="B182" s="131"/>
      <c r="C182" s="132"/>
      <c r="D182" s="273"/>
      <c r="E182" s="273"/>
      <c r="F182" s="273"/>
      <c r="G182" s="273"/>
      <c r="H182" s="273"/>
      <c r="I182" s="273"/>
      <c r="J182" s="273"/>
      <c r="K182" s="273"/>
      <c r="L182" s="273"/>
      <c r="M182" s="273"/>
      <c r="N182" s="273"/>
      <c r="O182" s="273"/>
      <c r="P182" s="273"/>
      <c r="Q182" s="273"/>
      <c r="R182" s="273"/>
      <c r="S182" s="273"/>
      <c r="T182" s="273"/>
      <c r="U182" s="273"/>
      <c r="V182" s="273"/>
      <c r="W182" s="273"/>
      <c r="X182" s="273"/>
      <c r="Y182" s="273"/>
      <c r="Z182" s="273"/>
      <c r="AA182" s="273"/>
      <c r="AB182" s="273"/>
      <c r="AC182" s="273"/>
      <c r="AD182" s="273"/>
      <c r="AE182" s="273"/>
      <c r="AF182" s="273"/>
      <c r="AG182" s="273"/>
      <c r="AH182" s="273"/>
      <c r="AI182" s="273"/>
      <c r="AJ182" s="273"/>
      <c r="AK182" s="273"/>
      <c r="AL182" s="273"/>
      <c r="AM182" s="273"/>
      <c r="AN182" s="273"/>
      <c r="AO182" s="273"/>
      <c r="AP182" s="273"/>
      <c r="AQ182" s="273"/>
      <c r="AR182" s="273"/>
      <c r="AS182" s="273"/>
      <c r="AT182" s="273"/>
      <c r="AU182" s="273"/>
      <c r="AV182" s="273"/>
      <c r="AW182" s="273"/>
      <c r="AX182" s="273"/>
      <c r="AY182" s="273"/>
      <c r="AZ182" s="273"/>
      <c r="BA182" s="273"/>
      <c r="BB182" s="273"/>
      <c r="BC182" s="273"/>
      <c r="BD182" s="273"/>
      <c r="BE182" s="273"/>
      <c r="BF182" s="273"/>
      <c r="BG182" s="273"/>
      <c r="BH182" s="273"/>
      <c r="BI182" s="273"/>
      <c r="BJ182" s="273"/>
      <c r="BK182" s="273"/>
      <c r="BL182" s="273"/>
      <c r="BM182" s="273"/>
      <c r="BN182" s="273"/>
      <c r="BO182" s="273"/>
      <c r="BP182" s="273"/>
      <c r="BQ182" s="273"/>
      <c r="BR182" s="273"/>
      <c r="BS182" s="273"/>
      <c r="BT182" s="273"/>
      <c r="BU182" s="273"/>
      <c r="BV182" s="273"/>
      <c r="BW182" s="273"/>
      <c r="BX182" s="273"/>
      <c r="BY182" s="273"/>
      <c r="BZ182" s="273"/>
      <c r="CA182" s="273"/>
      <c r="CB182" s="273"/>
      <c r="CC182" s="273"/>
      <c r="CD182" s="273"/>
      <c r="CE182" s="273"/>
      <c r="CF182" s="273"/>
      <c r="CG182" s="273"/>
      <c r="CH182" s="273"/>
      <c r="CI182" s="273"/>
      <c r="CJ182" s="273"/>
      <c r="CK182" s="273"/>
      <c r="CL182" s="273"/>
      <c r="CM182" s="273"/>
      <c r="CN182" s="273"/>
      <c r="CO182" s="273"/>
      <c r="CP182" s="273"/>
      <c r="CQ182" s="273"/>
      <c r="CR182" s="273"/>
      <c r="CS182" s="273"/>
      <c r="CT182" s="273"/>
      <c r="CU182" s="273"/>
      <c r="CV182" s="273"/>
      <c r="CW182" s="273"/>
      <c r="CX182" s="273"/>
      <c r="CY182" s="273"/>
      <c r="CZ182" s="273"/>
      <c r="DA182" s="273"/>
      <c r="DB182" s="273"/>
      <c r="DC182" s="273"/>
      <c r="DD182" s="273"/>
      <c r="DE182" s="273"/>
      <c r="DF182" s="273"/>
      <c r="DG182" s="273"/>
      <c r="DH182" s="273"/>
      <c r="DI182" s="273"/>
      <c r="DJ182" s="273"/>
      <c r="DK182" s="273"/>
      <c r="DL182" s="273"/>
      <c r="DM182" s="273"/>
      <c r="DN182" s="273"/>
      <c r="DO182" s="273"/>
      <c r="DP182" s="273"/>
      <c r="DQ182" s="273"/>
      <c r="DR182" s="273"/>
      <c r="DS182" s="273"/>
      <c r="DT182" s="273"/>
      <c r="DU182" s="273"/>
      <c r="DV182" s="273"/>
      <c r="DW182" s="273"/>
      <c r="DX182" s="273"/>
      <c r="DY182" s="273"/>
      <c r="DZ182" s="273"/>
      <c r="EA182" s="273"/>
      <c r="EB182" s="273"/>
      <c r="EC182" s="273"/>
      <c r="ED182" s="273"/>
      <c r="EE182" s="273"/>
      <c r="EF182" s="273"/>
      <c r="EG182" s="273"/>
      <c r="EH182" s="273"/>
      <c r="EI182" s="273"/>
      <c r="EJ182" s="273"/>
      <c r="EK182" s="273"/>
      <c r="EL182" s="273"/>
    </row>
    <row r="183" spans="1:142" ht="15">
      <c r="A183" s="130"/>
      <c r="B183" s="131"/>
      <c r="C183" s="132"/>
      <c r="D183" s="273"/>
      <c r="E183" s="273"/>
      <c r="F183" s="273"/>
      <c r="G183" s="273"/>
      <c r="H183" s="273"/>
      <c r="I183" s="273"/>
      <c r="J183" s="273"/>
      <c r="K183" s="273"/>
      <c r="L183" s="273"/>
      <c r="M183" s="273"/>
      <c r="N183" s="273"/>
      <c r="O183" s="273"/>
      <c r="P183" s="273"/>
      <c r="Q183" s="273"/>
      <c r="R183" s="273"/>
      <c r="S183" s="273"/>
      <c r="T183" s="273"/>
      <c r="U183" s="273"/>
      <c r="V183" s="273"/>
      <c r="W183" s="273"/>
      <c r="X183" s="273"/>
      <c r="Y183" s="273"/>
      <c r="Z183" s="273"/>
      <c r="AA183" s="273"/>
      <c r="AB183" s="273"/>
      <c r="AC183" s="273"/>
      <c r="AD183" s="273"/>
      <c r="AE183" s="273"/>
      <c r="AF183" s="273"/>
      <c r="AG183" s="273"/>
      <c r="AH183" s="273"/>
      <c r="AI183" s="273"/>
      <c r="AJ183" s="273"/>
      <c r="AK183" s="273"/>
      <c r="AL183" s="273"/>
      <c r="AM183" s="273"/>
      <c r="AN183" s="273"/>
      <c r="AO183" s="273"/>
      <c r="AP183" s="273"/>
      <c r="AQ183" s="273"/>
      <c r="AR183" s="273"/>
      <c r="AS183" s="273"/>
      <c r="AT183" s="273"/>
      <c r="AU183" s="273"/>
      <c r="AV183" s="273"/>
      <c r="AW183" s="273"/>
      <c r="AX183" s="273"/>
      <c r="AY183" s="273"/>
      <c r="AZ183" s="273"/>
      <c r="BA183" s="273"/>
      <c r="BB183" s="273"/>
      <c r="BC183" s="273"/>
      <c r="BD183" s="273"/>
      <c r="BE183" s="273"/>
      <c r="BF183" s="273"/>
      <c r="BG183" s="273"/>
      <c r="BH183" s="273"/>
      <c r="BI183" s="273"/>
      <c r="BJ183" s="273"/>
      <c r="BK183" s="273"/>
      <c r="BL183" s="273"/>
      <c r="BM183" s="273"/>
      <c r="BN183" s="273"/>
      <c r="BO183" s="273"/>
      <c r="BP183" s="273"/>
      <c r="BQ183" s="273"/>
      <c r="BR183" s="273"/>
      <c r="BS183" s="273"/>
      <c r="BT183" s="273"/>
      <c r="BU183" s="273"/>
      <c r="BV183" s="273"/>
      <c r="BW183" s="273"/>
      <c r="BX183" s="273"/>
      <c r="BY183" s="273"/>
      <c r="BZ183" s="273"/>
      <c r="CA183" s="273"/>
      <c r="CB183" s="273"/>
      <c r="CC183" s="273"/>
      <c r="CD183" s="273"/>
      <c r="CE183" s="273"/>
      <c r="CF183" s="273"/>
      <c r="CG183" s="273"/>
      <c r="CH183" s="273"/>
      <c r="CI183" s="273"/>
      <c r="CJ183" s="273"/>
      <c r="CK183" s="273"/>
      <c r="CL183" s="273"/>
      <c r="CM183" s="273"/>
      <c r="CN183" s="273"/>
      <c r="CO183" s="273"/>
      <c r="CP183" s="273"/>
      <c r="CQ183" s="273"/>
      <c r="CR183" s="273"/>
      <c r="CS183" s="273"/>
      <c r="CT183" s="273"/>
      <c r="CU183" s="273"/>
      <c r="CV183" s="273"/>
      <c r="CW183" s="273"/>
      <c r="CX183" s="273"/>
      <c r="CY183" s="273"/>
      <c r="CZ183" s="273"/>
      <c r="DA183" s="273"/>
      <c r="DB183" s="273"/>
      <c r="DC183" s="273"/>
      <c r="DD183" s="273"/>
      <c r="DE183" s="273"/>
      <c r="DF183" s="273"/>
      <c r="DG183" s="273"/>
      <c r="DH183" s="273"/>
      <c r="DI183" s="273"/>
      <c r="DJ183" s="273"/>
      <c r="DK183" s="273"/>
      <c r="DL183" s="273"/>
      <c r="DM183" s="273"/>
      <c r="DN183" s="273"/>
      <c r="DO183" s="273"/>
      <c r="DP183" s="273"/>
      <c r="DQ183" s="273"/>
      <c r="DR183" s="273"/>
      <c r="DS183" s="273"/>
      <c r="DT183" s="273"/>
      <c r="DU183" s="273"/>
      <c r="DV183" s="273"/>
      <c r="DW183" s="273"/>
      <c r="DX183" s="273"/>
      <c r="DY183" s="273"/>
      <c r="DZ183" s="273"/>
      <c r="EA183" s="273"/>
      <c r="EB183" s="273"/>
      <c r="EC183" s="273"/>
      <c r="ED183" s="273"/>
      <c r="EE183" s="273"/>
      <c r="EF183" s="273"/>
      <c r="EG183" s="273"/>
      <c r="EH183" s="273"/>
      <c r="EI183" s="273"/>
      <c r="EJ183" s="273"/>
      <c r="EK183" s="273"/>
      <c r="EL183" s="273"/>
    </row>
    <row r="184" spans="1:142" ht="15">
      <c r="A184" s="130"/>
      <c r="B184" s="131"/>
      <c r="C184" s="132"/>
      <c r="D184" s="273"/>
      <c r="E184" s="273"/>
      <c r="F184" s="273"/>
      <c r="G184" s="273"/>
      <c r="H184" s="273"/>
      <c r="I184" s="273"/>
      <c r="J184" s="273"/>
      <c r="K184" s="273"/>
      <c r="L184" s="273"/>
      <c r="M184" s="273"/>
      <c r="N184" s="273"/>
      <c r="O184" s="273"/>
      <c r="P184" s="273"/>
      <c r="Q184" s="273"/>
      <c r="R184" s="273"/>
      <c r="S184" s="273"/>
      <c r="T184" s="273"/>
      <c r="U184" s="273"/>
      <c r="V184" s="273"/>
      <c r="W184" s="273"/>
      <c r="X184" s="273"/>
      <c r="Y184" s="273"/>
      <c r="Z184" s="273"/>
      <c r="AA184" s="273"/>
      <c r="AB184" s="273"/>
      <c r="AC184" s="273"/>
      <c r="AD184" s="273"/>
      <c r="AE184" s="273"/>
      <c r="AF184" s="273"/>
      <c r="AG184" s="273"/>
      <c r="AH184" s="273"/>
      <c r="AI184" s="273"/>
      <c r="AJ184" s="273"/>
      <c r="AK184" s="273"/>
      <c r="AL184" s="273"/>
      <c r="AM184" s="273"/>
      <c r="AN184" s="273"/>
      <c r="AO184" s="273"/>
      <c r="AP184" s="273"/>
      <c r="AQ184" s="273"/>
      <c r="AR184" s="273"/>
      <c r="AS184" s="273"/>
      <c r="AT184" s="273"/>
      <c r="AU184" s="273"/>
      <c r="AV184" s="273"/>
      <c r="AW184" s="273"/>
      <c r="AX184" s="273"/>
      <c r="AY184" s="273"/>
      <c r="AZ184" s="273"/>
      <c r="BA184" s="273"/>
      <c r="BB184" s="273"/>
      <c r="BC184" s="273"/>
      <c r="BD184" s="273"/>
      <c r="BE184" s="273"/>
      <c r="BF184" s="273"/>
      <c r="BG184" s="273"/>
      <c r="BH184" s="273"/>
      <c r="BI184" s="273"/>
      <c r="BJ184" s="273"/>
      <c r="BK184" s="273"/>
      <c r="BL184" s="273"/>
      <c r="BM184" s="273"/>
      <c r="BN184" s="273"/>
      <c r="BO184" s="273"/>
      <c r="BP184" s="273"/>
      <c r="BQ184" s="273"/>
      <c r="BR184" s="273"/>
      <c r="BS184" s="273"/>
      <c r="BT184" s="273"/>
      <c r="BU184" s="273"/>
      <c r="BV184" s="273"/>
      <c r="BW184" s="273"/>
      <c r="BX184" s="273"/>
      <c r="BY184" s="273"/>
      <c r="BZ184" s="273"/>
      <c r="CA184" s="273"/>
      <c r="CB184" s="273"/>
      <c r="CC184" s="273"/>
      <c r="CD184" s="273"/>
      <c r="CE184" s="273"/>
      <c r="CF184" s="273"/>
      <c r="CG184" s="273"/>
      <c r="CH184" s="273"/>
      <c r="CI184" s="273"/>
      <c r="CJ184" s="273"/>
      <c r="CK184" s="273"/>
      <c r="CL184" s="273"/>
      <c r="CM184" s="273"/>
      <c r="CN184" s="273"/>
      <c r="CO184" s="273"/>
      <c r="CP184" s="273"/>
      <c r="CQ184" s="273"/>
      <c r="CR184" s="273"/>
      <c r="CS184" s="273"/>
      <c r="CT184" s="273"/>
      <c r="CU184" s="273"/>
      <c r="CV184" s="273"/>
      <c r="CW184" s="273"/>
      <c r="CX184" s="273"/>
      <c r="CY184" s="273"/>
      <c r="CZ184" s="273"/>
      <c r="DA184" s="273"/>
      <c r="DB184" s="273"/>
      <c r="DC184" s="273"/>
      <c r="DD184" s="273"/>
      <c r="DE184" s="273"/>
      <c r="DF184" s="273"/>
      <c r="DG184" s="273"/>
      <c r="DH184" s="273"/>
      <c r="DI184" s="273"/>
      <c r="DJ184" s="273"/>
      <c r="DK184" s="273"/>
      <c r="DL184" s="273"/>
      <c r="DM184" s="273"/>
      <c r="DN184" s="273"/>
      <c r="DO184" s="273"/>
      <c r="DP184" s="273"/>
      <c r="DQ184" s="273"/>
      <c r="DR184" s="273"/>
      <c r="DS184" s="273"/>
      <c r="DT184" s="273"/>
      <c r="DU184" s="273"/>
      <c r="DV184" s="273"/>
      <c r="DW184" s="273"/>
      <c r="DX184" s="273"/>
      <c r="DY184" s="273"/>
      <c r="DZ184" s="273"/>
      <c r="EA184" s="273"/>
      <c r="EB184" s="273"/>
      <c r="EC184" s="273"/>
      <c r="ED184" s="273"/>
      <c r="EE184" s="273"/>
      <c r="EF184" s="273"/>
      <c r="EG184" s="273"/>
      <c r="EH184" s="273"/>
      <c r="EI184" s="273"/>
      <c r="EJ184" s="273"/>
      <c r="EK184" s="273"/>
      <c r="EL184" s="273"/>
    </row>
    <row r="185" spans="1:142" ht="15">
      <c r="A185" s="130"/>
      <c r="B185" s="131"/>
      <c r="C185" s="132"/>
      <c r="D185" s="273"/>
      <c r="E185" s="273"/>
      <c r="F185" s="273"/>
      <c r="G185" s="273"/>
      <c r="H185" s="273"/>
      <c r="I185" s="273"/>
      <c r="J185" s="273"/>
      <c r="K185" s="273"/>
      <c r="L185" s="273"/>
      <c r="M185" s="273"/>
      <c r="N185" s="273"/>
      <c r="O185" s="273"/>
      <c r="P185" s="273"/>
      <c r="Q185" s="273"/>
      <c r="R185" s="273"/>
      <c r="S185" s="273"/>
      <c r="T185" s="273"/>
      <c r="U185" s="273"/>
      <c r="V185" s="273"/>
      <c r="W185" s="273"/>
      <c r="X185" s="273"/>
      <c r="Y185" s="273"/>
      <c r="Z185" s="273"/>
      <c r="AA185" s="273"/>
      <c r="AB185" s="273"/>
      <c r="AC185" s="273"/>
      <c r="AD185" s="273"/>
      <c r="AE185" s="273"/>
      <c r="AF185" s="273"/>
      <c r="AG185" s="273"/>
      <c r="AH185" s="273"/>
      <c r="AI185" s="273"/>
      <c r="AJ185" s="273"/>
      <c r="AK185" s="273"/>
      <c r="AL185" s="273"/>
      <c r="AM185" s="273"/>
      <c r="AN185" s="273"/>
      <c r="AO185" s="273"/>
      <c r="AP185" s="273"/>
      <c r="AQ185" s="273"/>
      <c r="AR185" s="273"/>
      <c r="AS185" s="273"/>
      <c r="AT185" s="273"/>
      <c r="AU185" s="273"/>
      <c r="AV185" s="273"/>
      <c r="AW185" s="273"/>
      <c r="AX185" s="273"/>
      <c r="AY185" s="273"/>
      <c r="AZ185" s="273"/>
      <c r="BA185" s="273"/>
      <c r="BB185" s="273"/>
      <c r="BC185" s="273"/>
      <c r="BD185" s="273"/>
      <c r="BE185" s="273"/>
      <c r="BF185" s="273"/>
      <c r="BG185" s="273"/>
      <c r="BH185" s="273"/>
      <c r="BI185" s="273"/>
      <c r="BJ185" s="273"/>
      <c r="BK185" s="273"/>
      <c r="BL185" s="273"/>
      <c r="BM185" s="273"/>
      <c r="BN185" s="273"/>
      <c r="BO185" s="273"/>
      <c r="BP185" s="273"/>
      <c r="BQ185" s="273"/>
      <c r="BR185" s="273"/>
      <c r="BS185" s="273"/>
      <c r="BT185" s="273"/>
      <c r="BU185" s="273"/>
      <c r="BV185" s="273"/>
      <c r="BW185" s="273"/>
      <c r="BX185" s="273"/>
      <c r="BY185" s="273"/>
      <c r="BZ185" s="273"/>
      <c r="CA185" s="273"/>
      <c r="CB185" s="273"/>
      <c r="CC185" s="273"/>
      <c r="CD185" s="273"/>
      <c r="CE185" s="273"/>
      <c r="CF185" s="273"/>
      <c r="CG185" s="273"/>
      <c r="CH185" s="273"/>
      <c r="CI185" s="273"/>
      <c r="CJ185" s="273"/>
      <c r="CK185" s="273"/>
      <c r="CL185" s="273"/>
      <c r="CM185" s="273"/>
      <c r="CN185" s="273"/>
      <c r="CO185" s="273"/>
      <c r="CP185" s="273"/>
      <c r="CQ185" s="273"/>
      <c r="CR185" s="273"/>
      <c r="CS185" s="273"/>
      <c r="CT185" s="273"/>
      <c r="CU185" s="273"/>
      <c r="CV185" s="273"/>
      <c r="CW185" s="273"/>
      <c r="CX185" s="273"/>
      <c r="CY185" s="273"/>
      <c r="CZ185" s="273"/>
      <c r="DA185" s="273"/>
      <c r="DB185" s="273"/>
      <c r="DC185" s="273"/>
      <c r="DD185" s="273"/>
      <c r="DE185" s="273"/>
      <c r="DF185" s="273"/>
      <c r="DG185" s="273"/>
      <c r="DH185" s="273"/>
      <c r="DI185" s="273"/>
      <c r="DJ185" s="273"/>
      <c r="DK185" s="273"/>
      <c r="DL185" s="273"/>
      <c r="DM185" s="273"/>
      <c r="DN185" s="273"/>
      <c r="DO185" s="273"/>
      <c r="DP185" s="273"/>
      <c r="DQ185" s="273"/>
      <c r="DR185" s="273"/>
      <c r="DS185" s="273"/>
      <c r="DT185" s="273"/>
      <c r="DU185" s="273"/>
      <c r="DV185" s="273"/>
      <c r="DW185" s="273"/>
      <c r="DX185" s="273"/>
      <c r="DY185" s="273"/>
      <c r="DZ185" s="273"/>
      <c r="EA185" s="273"/>
      <c r="EB185" s="273"/>
      <c r="EC185" s="273"/>
      <c r="ED185" s="273"/>
      <c r="EE185" s="273"/>
      <c r="EF185" s="273"/>
      <c r="EG185" s="273"/>
      <c r="EH185" s="273"/>
      <c r="EI185" s="273"/>
      <c r="EJ185" s="273"/>
      <c r="EK185" s="273"/>
      <c r="EL185" s="273"/>
    </row>
    <row r="186" spans="1:142" ht="15">
      <c r="A186" s="130"/>
      <c r="B186" s="131"/>
      <c r="C186" s="132"/>
      <c r="D186" s="273"/>
      <c r="E186" s="273"/>
      <c r="F186" s="273"/>
      <c r="G186" s="273"/>
      <c r="H186" s="273"/>
      <c r="I186" s="273"/>
      <c r="J186" s="273"/>
      <c r="K186" s="273"/>
      <c r="L186" s="273"/>
      <c r="M186" s="273"/>
      <c r="N186" s="273"/>
      <c r="O186" s="273"/>
      <c r="P186" s="273"/>
      <c r="Q186" s="273"/>
      <c r="R186" s="273"/>
      <c r="S186" s="273"/>
      <c r="T186" s="273"/>
      <c r="U186" s="273"/>
      <c r="V186" s="273"/>
      <c r="W186" s="273"/>
      <c r="X186" s="273"/>
      <c r="Y186" s="273"/>
      <c r="Z186" s="273"/>
      <c r="AA186" s="273"/>
      <c r="AB186" s="273"/>
      <c r="AC186" s="273"/>
      <c r="AD186" s="273"/>
      <c r="AE186" s="273"/>
      <c r="AF186" s="273"/>
      <c r="AG186" s="273"/>
      <c r="AH186" s="273"/>
      <c r="AI186" s="273"/>
      <c r="AJ186" s="273"/>
      <c r="AK186" s="273"/>
      <c r="AL186" s="273"/>
      <c r="AM186" s="273"/>
      <c r="AN186" s="273"/>
      <c r="AO186" s="273"/>
      <c r="AP186" s="273"/>
      <c r="AQ186" s="273"/>
      <c r="AR186" s="273"/>
      <c r="AS186" s="273"/>
      <c r="AT186" s="273"/>
      <c r="AU186" s="273"/>
      <c r="AV186" s="273"/>
      <c r="AW186" s="273"/>
      <c r="AX186" s="273"/>
      <c r="AY186" s="273"/>
      <c r="AZ186" s="273"/>
      <c r="BA186" s="273"/>
      <c r="BB186" s="273"/>
      <c r="BC186" s="273"/>
      <c r="BD186" s="273"/>
      <c r="BE186" s="273"/>
      <c r="BF186" s="273"/>
      <c r="BG186" s="273"/>
      <c r="BH186" s="273"/>
      <c r="BI186" s="273"/>
      <c r="BJ186" s="273"/>
      <c r="BK186" s="273"/>
      <c r="BL186" s="273"/>
      <c r="BM186" s="273"/>
      <c r="BN186" s="273"/>
      <c r="BO186" s="273"/>
      <c r="BP186" s="273"/>
      <c r="BQ186" s="273"/>
      <c r="BR186" s="273"/>
      <c r="BS186" s="273"/>
      <c r="BT186" s="273"/>
      <c r="BU186" s="273"/>
      <c r="BV186" s="273"/>
      <c r="BW186" s="273"/>
      <c r="BX186" s="273"/>
      <c r="BY186" s="273"/>
      <c r="BZ186" s="273"/>
      <c r="CA186" s="273"/>
      <c r="CB186" s="273"/>
      <c r="CC186" s="273"/>
      <c r="CD186" s="273"/>
      <c r="CE186" s="273"/>
      <c r="CF186" s="273"/>
      <c r="CG186" s="273"/>
      <c r="CH186" s="273"/>
      <c r="CI186" s="273"/>
      <c r="CJ186" s="273"/>
      <c r="CK186" s="273"/>
      <c r="CL186" s="273"/>
      <c r="CM186" s="273"/>
      <c r="CN186" s="273"/>
      <c r="CO186" s="273"/>
      <c r="CP186" s="273"/>
      <c r="CQ186" s="273"/>
      <c r="CR186" s="273"/>
      <c r="CS186" s="273"/>
      <c r="CT186" s="273"/>
      <c r="CU186" s="273"/>
      <c r="CV186" s="273"/>
      <c r="CW186" s="273"/>
      <c r="CX186" s="273"/>
      <c r="CY186" s="273"/>
      <c r="CZ186" s="273"/>
      <c r="DA186" s="273"/>
      <c r="DB186" s="273"/>
      <c r="DC186" s="273"/>
      <c r="DD186" s="273"/>
      <c r="DE186" s="273"/>
      <c r="DF186" s="273"/>
      <c r="DG186" s="273"/>
      <c r="DH186" s="273"/>
      <c r="DI186" s="273"/>
      <c r="DJ186" s="273"/>
      <c r="DK186" s="273"/>
      <c r="DL186" s="273"/>
      <c r="DM186" s="273"/>
      <c r="DN186" s="273"/>
      <c r="DO186" s="273"/>
      <c r="DP186" s="273"/>
      <c r="DQ186" s="273"/>
      <c r="DR186" s="273"/>
      <c r="DS186" s="273"/>
      <c r="DT186" s="273"/>
      <c r="DU186" s="273"/>
      <c r="DV186" s="273"/>
      <c r="DW186" s="273"/>
      <c r="DX186" s="273"/>
      <c r="DY186" s="273"/>
      <c r="DZ186" s="273"/>
      <c r="EA186" s="273"/>
      <c r="EB186" s="273"/>
      <c r="EC186" s="273"/>
      <c r="ED186" s="273"/>
      <c r="EE186" s="273"/>
      <c r="EF186" s="273"/>
      <c r="EG186" s="273"/>
      <c r="EH186" s="273"/>
      <c r="EI186" s="273"/>
      <c r="EJ186" s="273"/>
      <c r="EK186" s="273"/>
      <c r="EL186" s="273"/>
    </row>
    <row r="187" spans="1:142" ht="15">
      <c r="A187" s="130"/>
      <c r="B187" s="131"/>
      <c r="C187" s="132"/>
      <c r="D187" s="273"/>
      <c r="E187" s="273"/>
      <c r="F187" s="273"/>
      <c r="G187" s="273"/>
      <c r="H187" s="273"/>
      <c r="I187" s="273"/>
      <c r="J187" s="273"/>
      <c r="K187" s="273"/>
      <c r="L187" s="273"/>
      <c r="M187" s="273"/>
      <c r="N187" s="273"/>
      <c r="O187" s="273"/>
      <c r="P187" s="273"/>
      <c r="Q187" s="273"/>
      <c r="R187" s="273"/>
      <c r="S187" s="273"/>
      <c r="T187" s="273"/>
      <c r="U187" s="273"/>
      <c r="V187" s="273"/>
      <c r="W187" s="273"/>
      <c r="X187" s="273"/>
      <c r="Y187" s="273"/>
      <c r="Z187" s="273"/>
      <c r="AA187" s="273"/>
      <c r="AB187" s="273"/>
      <c r="AC187" s="273"/>
      <c r="AD187" s="273"/>
      <c r="AE187" s="273"/>
      <c r="AF187" s="273"/>
      <c r="AG187" s="273"/>
      <c r="AH187" s="273"/>
      <c r="AI187" s="273"/>
      <c r="AJ187" s="273"/>
      <c r="AK187" s="273"/>
      <c r="AL187" s="273"/>
      <c r="AM187" s="273"/>
      <c r="AN187" s="273"/>
      <c r="AO187" s="273"/>
      <c r="AP187" s="273"/>
      <c r="AQ187" s="273"/>
      <c r="AR187" s="273"/>
      <c r="AS187" s="273"/>
      <c r="AT187" s="273"/>
      <c r="AU187" s="273"/>
      <c r="AV187" s="273"/>
      <c r="AW187" s="273"/>
      <c r="AX187" s="273"/>
      <c r="AY187" s="273"/>
      <c r="AZ187" s="273"/>
      <c r="BA187" s="273"/>
      <c r="BB187" s="273"/>
      <c r="BC187" s="273"/>
      <c r="BD187" s="273"/>
      <c r="BE187" s="273"/>
      <c r="BF187" s="273"/>
      <c r="BG187" s="273"/>
      <c r="BH187" s="273"/>
      <c r="BI187" s="273"/>
      <c r="BJ187" s="273"/>
      <c r="BK187" s="273"/>
      <c r="BL187" s="273"/>
      <c r="BM187" s="273"/>
      <c r="BN187" s="273"/>
      <c r="BO187" s="273"/>
      <c r="BP187" s="273"/>
      <c r="BQ187" s="273"/>
      <c r="BR187" s="273"/>
      <c r="BS187" s="273"/>
      <c r="BT187" s="273"/>
      <c r="BU187" s="273"/>
      <c r="BV187" s="273"/>
      <c r="BW187" s="273"/>
      <c r="BX187" s="273"/>
      <c r="BY187" s="273"/>
      <c r="BZ187" s="273"/>
      <c r="CA187" s="273"/>
      <c r="CB187" s="273"/>
      <c r="CC187" s="273"/>
      <c r="CD187" s="273"/>
      <c r="CE187" s="273"/>
      <c r="CF187" s="273"/>
      <c r="CG187" s="273"/>
      <c r="CH187" s="273"/>
      <c r="CI187" s="273"/>
      <c r="CJ187" s="273"/>
      <c r="CK187" s="273"/>
      <c r="CL187" s="273"/>
      <c r="CM187" s="273"/>
      <c r="CN187" s="273"/>
      <c r="CO187" s="273"/>
      <c r="CP187" s="273"/>
      <c r="CQ187" s="273"/>
      <c r="CR187" s="273"/>
      <c r="CS187" s="273"/>
      <c r="CT187" s="273"/>
      <c r="CU187" s="273"/>
      <c r="CV187" s="273"/>
      <c r="CW187" s="273"/>
      <c r="CX187" s="273"/>
      <c r="CY187" s="273"/>
      <c r="CZ187" s="273"/>
      <c r="DA187" s="273"/>
      <c r="DB187" s="273"/>
      <c r="DC187" s="273"/>
      <c r="DD187" s="273"/>
      <c r="DE187" s="273"/>
      <c r="DF187" s="273"/>
      <c r="DG187" s="273"/>
      <c r="DH187" s="273"/>
      <c r="DI187" s="273"/>
      <c r="DJ187" s="273"/>
      <c r="DK187" s="273"/>
      <c r="DL187" s="273"/>
      <c r="DM187" s="273"/>
      <c r="DN187" s="273"/>
      <c r="DO187" s="273"/>
      <c r="DP187" s="273"/>
      <c r="DQ187" s="273"/>
      <c r="DR187" s="273"/>
      <c r="DS187" s="273"/>
      <c r="DT187" s="273"/>
      <c r="DU187" s="273"/>
      <c r="DV187" s="273"/>
      <c r="DW187" s="273"/>
      <c r="DX187" s="273"/>
      <c r="DY187" s="273"/>
      <c r="DZ187" s="273"/>
      <c r="EA187" s="273"/>
      <c r="EB187" s="273"/>
      <c r="EC187" s="273"/>
      <c r="ED187" s="273"/>
      <c r="EE187" s="273"/>
      <c r="EF187" s="273"/>
      <c r="EG187" s="273"/>
      <c r="EH187" s="273"/>
      <c r="EI187" s="273"/>
      <c r="EJ187" s="273"/>
      <c r="EK187" s="273"/>
      <c r="EL187" s="273"/>
    </row>
    <row r="188" spans="1:142" ht="15">
      <c r="A188" s="130"/>
      <c r="B188" s="131"/>
      <c r="C188" s="132"/>
      <c r="D188" s="273"/>
      <c r="E188" s="273"/>
      <c r="F188" s="273"/>
      <c r="G188" s="273"/>
      <c r="H188" s="273"/>
      <c r="I188" s="273"/>
      <c r="J188" s="273"/>
      <c r="K188" s="273"/>
      <c r="L188" s="273"/>
      <c r="M188" s="273"/>
      <c r="N188" s="273"/>
      <c r="O188" s="273"/>
      <c r="P188" s="273"/>
      <c r="Q188" s="273"/>
      <c r="R188" s="273"/>
      <c r="S188" s="273"/>
      <c r="T188" s="273"/>
      <c r="U188" s="273"/>
      <c r="V188" s="273"/>
      <c r="W188" s="273"/>
      <c r="X188" s="273"/>
      <c r="Y188" s="273"/>
      <c r="Z188" s="273"/>
      <c r="AA188" s="273"/>
      <c r="AB188" s="273"/>
      <c r="AC188" s="273"/>
      <c r="AD188" s="273"/>
      <c r="AE188" s="273"/>
      <c r="AF188" s="273"/>
      <c r="AG188" s="273"/>
      <c r="AH188" s="273"/>
      <c r="AI188" s="273"/>
      <c r="AJ188" s="273"/>
      <c r="AK188" s="273"/>
      <c r="AL188" s="273"/>
      <c r="AM188" s="273"/>
      <c r="AN188" s="273"/>
      <c r="AO188" s="273"/>
      <c r="AP188" s="273"/>
      <c r="AQ188" s="273"/>
      <c r="AR188" s="273"/>
      <c r="AS188" s="273"/>
      <c r="AT188" s="273"/>
      <c r="AU188" s="273"/>
      <c r="AV188" s="273"/>
      <c r="AW188" s="273"/>
      <c r="AX188" s="273"/>
      <c r="AY188" s="273"/>
      <c r="AZ188" s="273"/>
      <c r="BA188" s="273"/>
      <c r="BB188" s="273"/>
      <c r="BC188" s="273"/>
      <c r="BD188" s="273"/>
      <c r="BE188" s="273"/>
      <c r="BF188" s="273"/>
      <c r="BG188" s="273"/>
      <c r="BH188" s="273"/>
      <c r="BI188" s="273"/>
      <c r="BJ188" s="273"/>
      <c r="BK188" s="273"/>
      <c r="BL188" s="273"/>
      <c r="BM188" s="273"/>
      <c r="BN188" s="273"/>
      <c r="BO188" s="273"/>
      <c r="BP188" s="273"/>
      <c r="BQ188" s="273"/>
      <c r="BR188" s="273"/>
      <c r="BS188" s="273"/>
      <c r="BT188" s="273"/>
      <c r="BU188" s="273"/>
      <c r="BV188" s="273"/>
      <c r="BW188" s="273"/>
      <c r="BX188" s="273"/>
      <c r="BY188" s="273"/>
      <c r="BZ188" s="273"/>
      <c r="CA188" s="273"/>
      <c r="CB188" s="273"/>
      <c r="CC188" s="273"/>
      <c r="CD188" s="273"/>
      <c r="CE188" s="273"/>
      <c r="CF188" s="273"/>
      <c r="CG188" s="273"/>
      <c r="CH188" s="273"/>
      <c r="CI188" s="273"/>
      <c r="CJ188" s="273"/>
      <c r="CK188" s="273"/>
      <c r="CL188" s="273"/>
      <c r="CM188" s="273"/>
      <c r="CN188" s="273"/>
      <c r="CO188" s="273"/>
      <c r="CP188" s="273"/>
      <c r="CQ188" s="273"/>
      <c r="CR188" s="273"/>
      <c r="CS188" s="273"/>
      <c r="CT188" s="273"/>
      <c r="CU188" s="273"/>
      <c r="CV188" s="273"/>
      <c r="CW188" s="273"/>
      <c r="CX188" s="273"/>
      <c r="CY188" s="273"/>
      <c r="CZ188" s="273"/>
      <c r="DA188" s="273"/>
      <c r="DB188" s="273"/>
      <c r="DC188" s="273"/>
      <c r="DD188" s="273"/>
      <c r="DE188" s="273"/>
      <c r="DF188" s="273"/>
      <c r="DG188" s="273"/>
      <c r="DH188" s="273"/>
      <c r="DI188" s="273"/>
      <c r="DJ188" s="273"/>
      <c r="DK188" s="273"/>
      <c r="DL188" s="273"/>
      <c r="DM188" s="273"/>
      <c r="DN188" s="273"/>
      <c r="DO188" s="273"/>
      <c r="DP188" s="273"/>
      <c r="DQ188" s="273"/>
      <c r="DR188" s="273"/>
      <c r="DS188" s="273"/>
      <c r="DT188" s="273"/>
      <c r="DU188" s="273"/>
      <c r="DV188" s="273"/>
      <c r="DW188" s="273"/>
      <c r="DX188" s="273"/>
      <c r="DY188" s="273"/>
      <c r="DZ188" s="273"/>
      <c r="EA188" s="273"/>
      <c r="EB188" s="273"/>
      <c r="EC188" s="273"/>
      <c r="ED188" s="273"/>
      <c r="EE188" s="273"/>
      <c r="EF188" s="273"/>
      <c r="EG188" s="273"/>
      <c r="EH188" s="273"/>
      <c r="EI188" s="273"/>
      <c r="EJ188" s="273"/>
      <c r="EK188" s="273"/>
      <c r="EL188" s="273"/>
    </row>
    <row r="189" spans="1:142" ht="15">
      <c r="A189" s="130"/>
      <c r="B189" s="131"/>
      <c r="C189" s="132"/>
      <c r="D189" s="273"/>
      <c r="E189" s="273"/>
      <c r="F189" s="273"/>
      <c r="G189" s="273"/>
      <c r="H189" s="273"/>
      <c r="I189" s="273"/>
      <c r="J189" s="273"/>
      <c r="K189" s="273"/>
      <c r="L189" s="273"/>
      <c r="M189" s="273"/>
      <c r="N189" s="273"/>
      <c r="O189" s="273"/>
      <c r="P189" s="273"/>
      <c r="Q189" s="273"/>
      <c r="R189" s="273"/>
      <c r="S189" s="273"/>
      <c r="T189" s="273"/>
      <c r="U189" s="273"/>
      <c r="V189" s="273"/>
      <c r="W189" s="273"/>
      <c r="X189" s="273"/>
      <c r="Y189" s="273"/>
      <c r="Z189" s="273"/>
      <c r="AA189" s="273"/>
      <c r="AB189" s="273"/>
      <c r="AC189" s="273"/>
      <c r="AD189" s="273"/>
      <c r="AE189" s="273"/>
      <c r="AF189" s="273"/>
      <c r="AG189" s="273"/>
      <c r="AH189" s="273"/>
      <c r="AI189" s="273"/>
      <c r="AJ189" s="273"/>
      <c r="AK189" s="273"/>
      <c r="AL189" s="273"/>
      <c r="AM189" s="273"/>
      <c r="AN189" s="273"/>
      <c r="AO189" s="273"/>
      <c r="AP189" s="273"/>
      <c r="AQ189" s="273"/>
      <c r="AR189" s="273"/>
      <c r="AS189" s="273"/>
      <c r="AT189" s="273"/>
      <c r="AU189" s="273"/>
      <c r="AV189" s="273"/>
      <c r="AW189" s="273"/>
      <c r="AX189" s="273"/>
      <c r="AY189" s="273"/>
      <c r="AZ189" s="273"/>
      <c r="BA189" s="273"/>
      <c r="BB189" s="273"/>
      <c r="BC189" s="273"/>
      <c r="BD189" s="273"/>
      <c r="BE189" s="273"/>
      <c r="BF189" s="273"/>
      <c r="BG189" s="273"/>
      <c r="BH189" s="273"/>
      <c r="BI189" s="273"/>
      <c r="BJ189" s="273"/>
      <c r="BK189" s="273"/>
      <c r="BL189" s="273"/>
      <c r="BM189" s="273"/>
      <c r="BN189" s="273"/>
      <c r="BO189" s="273"/>
      <c r="BP189" s="273"/>
      <c r="BQ189" s="273"/>
      <c r="BR189" s="273"/>
      <c r="BS189" s="273"/>
      <c r="BT189" s="273"/>
      <c r="BU189" s="273"/>
      <c r="BV189" s="273"/>
      <c r="BW189" s="273"/>
      <c r="BX189" s="273"/>
      <c r="BY189" s="273"/>
      <c r="BZ189" s="273"/>
      <c r="CA189" s="273"/>
      <c r="CB189" s="273"/>
      <c r="CC189" s="273"/>
      <c r="CD189" s="273"/>
      <c r="CE189" s="273"/>
      <c r="CF189" s="273"/>
      <c r="CG189" s="273"/>
      <c r="CH189" s="273"/>
      <c r="CI189" s="273"/>
      <c r="CJ189" s="273"/>
      <c r="CK189" s="273"/>
      <c r="CL189" s="273"/>
      <c r="CM189" s="273"/>
      <c r="CN189" s="273"/>
      <c r="CO189" s="273"/>
      <c r="CP189" s="273"/>
      <c r="CQ189" s="273"/>
      <c r="CR189" s="273"/>
      <c r="CS189" s="273"/>
      <c r="CT189" s="273"/>
      <c r="CU189" s="273"/>
      <c r="CV189" s="273"/>
      <c r="CW189" s="273"/>
      <c r="CX189" s="273"/>
      <c r="CY189" s="273"/>
      <c r="CZ189" s="273"/>
      <c r="DA189" s="273"/>
      <c r="DB189" s="273"/>
      <c r="DC189" s="273"/>
      <c r="DD189" s="273"/>
      <c r="DE189" s="273"/>
      <c r="DF189" s="273"/>
      <c r="DG189" s="273"/>
      <c r="DH189" s="273"/>
      <c r="DI189" s="273"/>
      <c r="DJ189" s="273"/>
      <c r="DK189" s="273"/>
      <c r="DL189" s="273"/>
      <c r="DM189" s="273"/>
      <c r="DN189" s="273"/>
      <c r="DO189" s="273"/>
      <c r="DP189" s="273"/>
      <c r="DQ189" s="273"/>
      <c r="DR189" s="273"/>
      <c r="DS189" s="273"/>
      <c r="DT189" s="273"/>
      <c r="DU189" s="273"/>
      <c r="DV189" s="273"/>
      <c r="DW189" s="273"/>
      <c r="DX189" s="273"/>
      <c r="DY189" s="273"/>
      <c r="DZ189" s="273"/>
      <c r="EA189" s="273"/>
      <c r="EB189" s="273"/>
      <c r="EC189" s="273"/>
      <c r="ED189" s="273"/>
      <c r="EE189" s="273"/>
      <c r="EF189" s="273"/>
      <c r="EG189" s="273"/>
      <c r="EH189" s="273"/>
      <c r="EI189" s="273"/>
      <c r="EJ189" s="273"/>
      <c r="EK189" s="273"/>
      <c r="EL189" s="273"/>
    </row>
    <row r="190" spans="1:142" ht="15">
      <c r="A190" s="130"/>
      <c r="B190" s="131"/>
      <c r="C190" s="132"/>
      <c r="D190" s="273"/>
      <c r="E190" s="273"/>
      <c r="F190" s="273"/>
      <c r="G190" s="273"/>
      <c r="H190" s="273"/>
      <c r="I190" s="273"/>
      <c r="J190" s="273"/>
      <c r="K190" s="273"/>
      <c r="L190" s="273"/>
      <c r="M190" s="273"/>
      <c r="N190" s="273"/>
      <c r="O190" s="273"/>
      <c r="P190" s="273"/>
      <c r="Q190" s="273"/>
      <c r="R190" s="273"/>
      <c r="S190" s="273"/>
      <c r="T190" s="273"/>
      <c r="U190" s="273"/>
      <c r="V190" s="273"/>
      <c r="W190" s="273"/>
      <c r="X190" s="273"/>
      <c r="Y190" s="273"/>
      <c r="Z190" s="273"/>
      <c r="AA190" s="273"/>
      <c r="AB190" s="273"/>
      <c r="AC190" s="273"/>
      <c r="AD190" s="273"/>
      <c r="AE190" s="273"/>
      <c r="AF190" s="273"/>
      <c r="AG190" s="273"/>
      <c r="AH190" s="273"/>
      <c r="AI190" s="273"/>
      <c r="AJ190" s="273"/>
      <c r="AK190" s="273"/>
      <c r="AL190" s="273"/>
      <c r="AM190" s="273"/>
      <c r="AN190" s="273"/>
      <c r="AO190" s="273"/>
      <c r="AP190" s="273"/>
      <c r="AQ190" s="273"/>
      <c r="AR190" s="273"/>
      <c r="AS190" s="273"/>
      <c r="AT190" s="273"/>
      <c r="AU190" s="273"/>
      <c r="AV190" s="273"/>
      <c r="AW190" s="273"/>
      <c r="AX190" s="273"/>
      <c r="AY190" s="273"/>
      <c r="AZ190" s="273"/>
      <c r="BA190" s="273"/>
      <c r="BB190" s="273"/>
      <c r="BC190" s="273"/>
      <c r="BD190" s="273"/>
      <c r="BE190" s="273"/>
      <c r="BF190" s="273"/>
      <c r="BG190" s="273"/>
      <c r="BH190" s="273"/>
      <c r="BI190" s="273"/>
      <c r="BJ190" s="273"/>
      <c r="BK190" s="273"/>
      <c r="BL190" s="273"/>
      <c r="BM190" s="273"/>
      <c r="BN190" s="273"/>
      <c r="BO190" s="273"/>
      <c r="BP190" s="273"/>
      <c r="BQ190" s="273"/>
      <c r="BR190" s="273"/>
      <c r="BS190" s="273"/>
      <c r="BT190" s="273"/>
      <c r="BU190" s="273"/>
      <c r="BV190" s="273"/>
      <c r="BW190" s="273"/>
      <c r="BX190" s="273"/>
      <c r="BY190" s="273"/>
      <c r="BZ190" s="273"/>
      <c r="CA190" s="273"/>
      <c r="CB190" s="273"/>
      <c r="CC190" s="273"/>
      <c r="CD190" s="273"/>
      <c r="CE190" s="273"/>
      <c r="CF190" s="273"/>
      <c r="CG190" s="273"/>
      <c r="CH190" s="273"/>
      <c r="CI190" s="273"/>
      <c r="CJ190" s="273"/>
      <c r="CK190" s="273"/>
      <c r="CL190" s="273"/>
      <c r="CM190" s="273"/>
      <c r="CN190" s="273"/>
      <c r="CO190" s="273"/>
      <c r="CP190" s="273"/>
      <c r="CQ190" s="273"/>
      <c r="CR190" s="273"/>
      <c r="CS190" s="273"/>
      <c r="CT190" s="273"/>
      <c r="CU190" s="273"/>
      <c r="CV190" s="273"/>
      <c r="CW190" s="273"/>
      <c r="CX190" s="273"/>
      <c r="CY190" s="273"/>
      <c r="CZ190" s="273"/>
      <c r="DA190" s="273"/>
      <c r="DB190" s="273"/>
      <c r="DC190" s="273"/>
      <c r="DD190" s="273"/>
      <c r="DE190" s="273"/>
      <c r="DF190" s="273"/>
      <c r="DG190" s="273"/>
      <c r="DH190" s="273"/>
      <c r="DI190" s="273"/>
      <c r="DJ190" s="273"/>
      <c r="DK190" s="273"/>
      <c r="DL190" s="273"/>
      <c r="DM190" s="273"/>
      <c r="DN190" s="273"/>
      <c r="DO190" s="273"/>
      <c r="DP190" s="273"/>
      <c r="DQ190" s="273"/>
      <c r="DR190" s="273"/>
      <c r="DS190" s="273"/>
      <c r="DT190" s="273"/>
      <c r="DU190" s="273"/>
      <c r="DV190" s="273"/>
      <c r="DW190" s="273"/>
      <c r="DX190" s="273"/>
      <c r="DY190" s="273"/>
      <c r="DZ190" s="273"/>
      <c r="EA190" s="273"/>
      <c r="EB190" s="273"/>
      <c r="EC190" s="273"/>
      <c r="ED190" s="273"/>
      <c r="EE190" s="273"/>
      <c r="EF190" s="273"/>
      <c r="EG190" s="273"/>
      <c r="EH190" s="273"/>
      <c r="EI190" s="273"/>
      <c r="EJ190" s="273"/>
      <c r="EK190" s="273"/>
      <c r="EL190" s="273"/>
    </row>
    <row r="191" spans="1:142" ht="15">
      <c r="A191" s="130"/>
      <c r="B191" s="131"/>
      <c r="C191" s="132"/>
      <c r="D191" s="273"/>
      <c r="E191" s="273"/>
      <c r="F191" s="273"/>
      <c r="G191" s="273"/>
      <c r="H191" s="273"/>
      <c r="I191" s="273"/>
      <c r="J191" s="273"/>
      <c r="K191" s="273"/>
      <c r="L191" s="273"/>
      <c r="M191" s="273"/>
      <c r="N191" s="273"/>
      <c r="O191" s="273"/>
      <c r="P191" s="273"/>
      <c r="Q191" s="273"/>
      <c r="R191" s="273"/>
      <c r="S191" s="273"/>
      <c r="T191" s="273"/>
      <c r="U191" s="273"/>
      <c r="V191" s="273"/>
      <c r="W191" s="273"/>
      <c r="X191" s="273"/>
      <c r="Y191" s="273"/>
      <c r="Z191" s="273"/>
      <c r="AA191" s="273"/>
      <c r="AB191" s="273"/>
      <c r="AC191" s="273"/>
      <c r="AD191" s="273"/>
      <c r="AE191" s="273"/>
      <c r="AF191" s="273"/>
      <c r="AG191" s="273"/>
      <c r="AH191" s="273"/>
      <c r="AI191" s="273"/>
      <c r="AJ191" s="273"/>
      <c r="AK191" s="273"/>
      <c r="AL191" s="273"/>
      <c r="AM191" s="273"/>
      <c r="AN191" s="273"/>
      <c r="AO191" s="273"/>
      <c r="AP191" s="273"/>
      <c r="AQ191" s="273"/>
      <c r="AR191" s="273"/>
      <c r="AS191" s="273"/>
      <c r="AT191" s="273"/>
      <c r="AU191" s="273"/>
      <c r="AV191" s="273"/>
      <c r="AW191" s="273"/>
      <c r="AX191" s="273"/>
      <c r="AY191" s="273"/>
      <c r="AZ191" s="273"/>
      <c r="BA191" s="273"/>
      <c r="BB191" s="273"/>
      <c r="BC191" s="273"/>
      <c r="BD191" s="273"/>
      <c r="BE191" s="273"/>
      <c r="BF191" s="273"/>
      <c r="BG191" s="273"/>
      <c r="BH191" s="273"/>
      <c r="BI191" s="273"/>
      <c r="BJ191" s="273"/>
      <c r="BK191" s="273"/>
      <c r="BL191" s="273"/>
      <c r="BM191" s="273"/>
      <c r="BN191" s="273"/>
      <c r="BO191" s="273"/>
      <c r="BP191" s="273"/>
      <c r="BQ191" s="273"/>
      <c r="BR191" s="273"/>
      <c r="BS191" s="273"/>
      <c r="BT191" s="273"/>
      <c r="BU191" s="273"/>
      <c r="BV191" s="273"/>
      <c r="BW191" s="273"/>
      <c r="BX191" s="273"/>
      <c r="BY191" s="273"/>
      <c r="BZ191" s="273"/>
      <c r="CA191" s="273"/>
      <c r="CB191" s="273"/>
      <c r="CC191" s="273"/>
      <c r="CD191" s="273"/>
      <c r="CE191" s="273"/>
      <c r="CF191" s="273"/>
      <c r="CG191" s="273"/>
      <c r="CH191" s="273"/>
      <c r="CI191" s="273"/>
      <c r="CJ191" s="273"/>
      <c r="CK191" s="273"/>
      <c r="CL191" s="273"/>
      <c r="CM191" s="273"/>
      <c r="CN191" s="273"/>
      <c r="CO191" s="273"/>
      <c r="CP191" s="273"/>
      <c r="CQ191" s="273"/>
      <c r="CR191" s="273"/>
      <c r="CS191" s="273"/>
      <c r="CT191" s="273"/>
      <c r="CU191" s="273"/>
      <c r="CV191" s="273"/>
      <c r="CW191" s="273"/>
      <c r="CX191" s="273"/>
      <c r="CY191" s="273"/>
      <c r="CZ191" s="273"/>
      <c r="DA191" s="273"/>
      <c r="DB191" s="273"/>
      <c r="DC191" s="273"/>
      <c r="DD191" s="273"/>
      <c r="DE191" s="273"/>
      <c r="DF191" s="273"/>
      <c r="DG191" s="273"/>
      <c r="DH191" s="273"/>
      <c r="DI191" s="273"/>
      <c r="DJ191" s="273"/>
      <c r="DK191" s="273"/>
      <c r="DL191" s="273"/>
      <c r="DM191" s="273"/>
      <c r="DN191" s="273"/>
      <c r="DO191" s="273"/>
      <c r="DP191" s="273"/>
      <c r="DQ191" s="273"/>
      <c r="DR191" s="273"/>
      <c r="DS191" s="273"/>
      <c r="DT191" s="273"/>
      <c r="DU191" s="273"/>
      <c r="DV191" s="273"/>
      <c r="DW191" s="273"/>
      <c r="DX191" s="273"/>
      <c r="DY191" s="273"/>
      <c r="DZ191" s="273"/>
      <c r="EA191" s="273"/>
      <c r="EB191" s="273"/>
      <c r="EC191" s="273"/>
      <c r="ED191" s="273"/>
      <c r="EE191" s="273"/>
      <c r="EF191" s="273"/>
      <c r="EG191" s="273"/>
      <c r="EH191" s="273"/>
      <c r="EI191" s="273"/>
      <c r="EJ191" s="273"/>
      <c r="EK191" s="273"/>
      <c r="EL191" s="273"/>
    </row>
    <row r="192" spans="1:142" ht="15">
      <c r="A192" s="130"/>
      <c r="B192" s="131"/>
      <c r="C192" s="132"/>
      <c r="D192" s="273"/>
      <c r="E192" s="273"/>
      <c r="F192" s="273"/>
      <c r="G192" s="273"/>
      <c r="H192" s="273"/>
      <c r="I192" s="273"/>
      <c r="J192" s="273"/>
      <c r="K192" s="273"/>
      <c r="L192" s="273"/>
      <c r="M192" s="273"/>
      <c r="N192" s="273"/>
      <c r="O192" s="273"/>
      <c r="P192" s="273"/>
      <c r="Q192" s="273"/>
      <c r="R192" s="273"/>
      <c r="S192" s="273"/>
      <c r="T192" s="273"/>
      <c r="U192" s="273"/>
      <c r="V192" s="273"/>
      <c r="W192" s="273"/>
      <c r="X192" s="273"/>
      <c r="Y192" s="273"/>
      <c r="Z192" s="273"/>
      <c r="AA192" s="273"/>
      <c r="AB192" s="273"/>
      <c r="AC192" s="273"/>
      <c r="AD192" s="273"/>
      <c r="AE192" s="273"/>
      <c r="AF192" s="273"/>
      <c r="AG192" s="273"/>
      <c r="AH192" s="273"/>
      <c r="AI192" s="273"/>
      <c r="AJ192" s="273"/>
      <c r="AK192" s="273"/>
      <c r="AL192" s="273"/>
      <c r="AM192" s="273"/>
      <c r="AN192" s="273"/>
      <c r="AO192" s="273"/>
      <c r="AP192" s="273"/>
      <c r="AQ192" s="273"/>
      <c r="AR192" s="273"/>
      <c r="AS192" s="273"/>
      <c r="AT192" s="273"/>
      <c r="AU192" s="273"/>
      <c r="AV192" s="273"/>
      <c r="AW192" s="273"/>
      <c r="AX192" s="273"/>
      <c r="AY192" s="273"/>
      <c r="AZ192" s="273"/>
      <c r="BA192" s="273"/>
      <c r="BB192" s="273"/>
      <c r="BC192" s="273"/>
      <c r="BD192" s="273"/>
      <c r="BE192" s="273"/>
      <c r="BF192" s="273"/>
      <c r="BG192" s="273"/>
      <c r="BH192" s="273"/>
      <c r="BI192" s="273"/>
      <c r="BJ192" s="273"/>
      <c r="BK192" s="273"/>
      <c r="BL192" s="273"/>
      <c r="BM192" s="273"/>
      <c r="BN192" s="273"/>
      <c r="BO192" s="273"/>
      <c r="BP192" s="273"/>
      <c r="BQ192" s="273"/>
      <c r="BR192" s="273"/>
      <c r="BS192" s="273"/>
      <c r="BT192" s="273"/>
      <c r="BU192" s="273"/>
      <c r="BV192" s="273"/>
      <c r="BW192" s="273"/>
      <c r="BX192" s="273"/>
      <c r="BY192" s="273"/>
      <c r="BZ192" s="273"/>
      <c r="CA192" s="273"/>
      <c r="CB192" s="273"/>
      <c r="CC192" s="273"/>
      <c r="CD192" s="273"/>
      <c r="CE192" s="273"/>
      <c r="CF192" s="273"/>
      <c r="CG192" s="273"/>
      <c r="CH192" s="273"/>
      <c r="CI192" s="273"/>
      <c r="CJ192" s="273"/>
      <c r="CK192" s="273"/>
      <c r="CL192" s="273"/>
      <c r="CM192" s="273"/>
      <c r="CN192" s="273"/>
      <c r="CO192" s="273"/>
      <c r="CP192" s="273"/>
      <c r="CQ192" s="273"/>
      <c r="CR192" s="273"/>
      <c r="CS192" s="273"/>
      <c r="CT192" s="273"/>
      <c r="CU192" s="273"/>
      <c r="CV192" s="273"/>
      <c r="CW192" s="273"/>
      <c r="CX192" s="273"/>
      <c r="CY192" s="273"/>
      <c r="CZ192" s="273"/>
      <c r="DA192" s="273"/>
      <c r="DB192" s="273"/>
      <c r="DC192" s="273"/>
      <c r="DD192" s="273"/>
      <c r="DE192" s="273"/>
      <c r="DF192" s="273"/>
      <c r="DG192" s="273"/>
      <c r="DH192" s="273"/>
      <c r="DI192" s="273"/>
      <c r="DJ192" s="273"/>
      <c r="DK192" s="273"/>
      <c r="DL192" s="273"/>
      <c r="DM192" s="273"/>
      <c r="DN192" s="273"/>
      <c r="DO192" s="273"/>
      <c r="DP192" s="273"/>
      <c r="DQ192" s="273"/>
      <c r="DR192" s="273"/>
      <c r="DS192" s="273"/>
      <c r="DT192" s="273"/>
      <c r="DU192" s="273"/>
      <c r="DV192" s="273"/>
      <c r="DW192" s="273"/>
      <c r="DX192" s="273"/>
      <c r="DY192" s="273"/>
      <c r="DZ192" s="273"/>
      <c r="EA192" s="273"/>
      <c r="EB192" s="273"/>
      <c r="EC192" s="273"/>
      <c r="ED192" s="273"/>
      <c r="EE192" s="273"/>
      <c r="EF192" s="273"/>
      <c r="EG192" s="273"/>
      <c r="EH192" s="273"/>
      <c r="EI192" s="273"/>
      <c r="EJ192" s="273"/>
      <c r="EK192" s="273"/>
      <c r="EL192" s="273"/>
    </row>
    <row r="193" spans="1:142" ht="15">
      <c r="A193" s="130"/>
      <c r="B193" s="131"/>
      <c r="C193" s="132"/>
      <c r="D193" s="273"/>
      <c r="E193" s="273"/>
      <c r="F193" s="273"/>
      <c r="G193" s="273"/>
      <c r="H193" s="273"/>
      <c r="I193" s="273"/>
      <c r="J193" s="273"/>
      <c r="K193" s="273"/>
      <c r="L193" s="273"/>
      <c r="M193" s="273"/>
      <c r="N193" s="273"/>
      <c r="O193" s="273"/>
      <c r="P193" s="273"/>
      <c r="Q193" s="273"/>
      <c r="R193" s="273"/>
      <c r="S193" s="273"/>
      <c r="T193" s="273"/>
      <c r="U193" s="273"/>
      <c r="V193" s="273"/>
      <c r="W193" s="273"/>
      <c r="X193" s="273"/>
      <c r="Y193" s="273"/>
      <c r="Z193" s="273"/>
      <c r="AA193" s="273"/>
      <c r="AB193" s="273"/>
      <c r="AC193" s="273"/>
      <c r="AD193" s="273"/>
      <c r="AE193" s="273"/>
      <c r="AF193" s="273"/>
      <c r="AG193" s="273"/>
      <c r="AH193" s="273"/>
      <c r="AI193" s="273"/>
      <c r="AJ193" s="273"/>
      <c r="AK193" s="273"/>
      <c r="AL193" s="273"/>
      <c r="AM193" s="273"/>
      <c r="AN193" s="273"/>
      <c r="AO193" s="273"/>
      <c r="AP193" s="273"/>
      <c r="AQ193" s="273"/>
      <c r="AR193" s="273"/>
      <c r="AS193" s="273"/>
      <c r="AT193" s="273"/>
      <c r="AU193" s="273"/>
      <c r="AV193" s="273"/>
      <c r="AW193" s="273"/>
      <c r="AX193" s="273"/>
      <c r="AY193" s="273"/>
      <c r="AZ193" s="273"/>
      <c r="BA193" s="273"/>
      <c r="BB193" s="273"/>
      <c r="BC193" s="273"/>
      <c r="BD193" s="273"/>
      <c r="BE193" s="273"/>
      <c r="BF193" s="273"/>
      <c r="BG193" s="273"/>
      <c r="BH193" s="273"/>
      <c r="BI193" s="273"/>
      <c r="BJ193" s="273"/>
      <c r="BK193" s="273"/>
      <c r="BL193" s="273"/>
      <c r="BM193" s="273"/>
      <c r="BN193" s="273"/>
      <c r="BO193" s="273"/>
      <c r="BP193" s="273"/>
      <c r="BQ193" s="273"/>
      <c r="BR193" s="273"/>
      <c r="BS193" s="273"/>
      <c r="BT193" s="273"/>
      <c r="BU193" s="273"/>
      <c r="BV193" s="273"/>
      <c r="BW193" s="273"/>
      <c r="BX193" s="273"/>
      <c r="BY193" s="273"/>
      <c r="BZ193" s="273"/>
      <c r="CA193" s="273"/>
      <c r="CB193" s="273"/>
      <c r="CC193" s="273"/>
      <c r="CD193" s="273"/>
      <c r="CE193" s="273"/>
      <c r="CF193" s="273"/>
      <c r="CG193" s="273"/>
      <c r="CH193" s="273"/>
      <c r="CI193" s="273"/>
      <c r="CJ193" s="273"/>
      <c r="CK193" s="273"/>
      <c r="CL193" s="273"/>
      <c r="CM193" s="273"/>
      <c r="CN193" s="273"/>
      <c r="CO193" s="273"/>
      <c r="CP193" s="273"/>
      <c r="CQ193" s="273"/>
      <c r="CR193" s="273"/>
      <c r="CS193" s="273"/>
      <c r="CT193" s="273"/>
      <c r="CU193" s="273"/>
      <c r="CV193" s="273"/>
      <c r="CW193" s="273"/>
      <c r="CX193" s="273"/>
      <c r="CY193" s="273"/>
      <c r="CZ193" s="273"/>
      <c r="DA193" s="273"/>
      <c r="DB193" s="273"/>
      <c r="DC193" s="273"/>
      <c r="DD193" s="273"/>
      <c r="DE193" s="273"/>
      <c r="DF193" s="273"/>
      <c r="DG193" s="273"/>
      <c r="DH193" s="273"/>
      <c r="DI193" s="273"/>
      <c r="DJ193" s="273"/>
      <c r="DK193" s="273"/>
      <c r="DL193" s="273"/>
      <c r="DM193" s="273"/>
      <c r="DN193" s="273"/>
      <c r="DO193" s="273"/>
      <c r="DP193" s="273"/>
      <c r="DQ193" s="273"/>
      <c r="DR193" s="273"/>
      <c r="DS193" s="273"/>
      <c r="DT193" s="273"/>
      <c r="DU193" s="273"/>
      <c r="DV193" s="273"/>
      <c r="DW193" s="273"/>
      <c r="DX193" s="273"/>
      <c r="DY193" s="273"/>
      <c r="DZ193" s="273"/>
      <c r="EA193" s="273"/>
      <c r="EB193" s="273"/>
      <c r="EC193" s="273"/>
      <c r="ED193" s="273"/>
      <c r="EE193" s="273"/>
      <c r="EF193" s="273"/>
      <c r="EG193" s="273"/>
      <c r="EH193" s="273"/>
      <c r="EI193" s="273"/>
      <c r="EJ193" s="273"/>
      <c r="EK193" s="273"/>
      <c r="EL193" s="273"/>
    </row>
    <row r="194" spans="1:142" ht="15">
      <c r="A194" s="130"/>
      <c r="B194" s="131"/>
      <c r="C194" s="132"/>
      <c r="D194" s="273"/>
      <c r="E194" s="273"/>
      <c r="F194" s="273"/>
      <c r="G194" s="273"/>
      <c r="H194" s="273"/>
      <c r="I194" s="273"/>
      <c r="J194" s="273"/>
      <c r="K194" s="273"/>
      <c r="L194" s="273"/>
      <c r="M194" s="273"/>
      <c r="N194" s="273"/>
      <c r="O194" s="273"/>
      <c r="P194" s="273"/>
      <c r="Q194" s="273"/>
      <c r="R194" s="273"/>
      <c r="S194" s="273"/>
      <c r="T194" s="273"/>
      <c r="U194" s="273"/>
      <c r="V194" s="273"/>
      <c r="W194" s="273"/>
      <c r="X194" s="273"/>
      <c r="Y194" s="273"/>
      <c r="Z194" s="273"/>
      <c r="AA194" s="273"/>
      <c r="AB194" s="273"/>
      <c r="AC194" s="273"/>
      <c r="AD194" s="273"/>
      <c r="AE194" s="273"/>
      <c r="AF194" s="273"/>
      <c r="AG194" s="273"/>
      <c r="AH194" s="273"/>
      <c r="AI194" s="273"/>
      <c r="AJ194" s="273"/>
      <c r="AK194" s="273"/>
      <c r="AL194" s="273"/>
      <c r="AM194" s="273"/>
      <c r="AN194" s="273"/>
      <c r="AO194" s="273"/>
      <c r="AP194" s="273"/>
      <c r="AQ194" s="273"/>
      <c r="AR194" s="273"/>
      <c r="AS194" s="273"/>
      <c r="AT194" s="273"/>
      <c r="AU194" s="273"/>
      <c r="AV194" s="273"/>
      <c r="AW194" s="273"/>
      <c r="AX194" s="273"/>
      <c r="AY194" s="273"/>
      <c r="AZ194" s="273"/>
      <c r="BA194" s="273"/>
      <c r="BB194" s="273"/>
      <c r="BC194" s="273"/>
      <c r="BD194" s="273"/>
      <c r="BE194" s="273"/>
      <c r="BF194" s="273"/>
      <c r="BG194" s="273"/>
      <c r="BH194" s="273"/>
      <c r="BI194" s="273"/>
      <c r="BJ194" s="273"/>
      <c r="BK194" s="273"/>
      <c r="BL194" s="273"/>
      <c r="BM194" s="273"/>
      <c r="BN194" s="273"/>
      <c r="BO194" s="273"/>
      <c r="BP194" s="273"/>
      <c r="BQ194" s="273"/>
      <c r="BR194" s="273"/>
      <c r="BS194" s="273"/>
      <c r="BT194" s="273"/>
      <c r="BU194" s="273"/>
      <c r="BV194" s="273"/>
      <c r="BW194" s="273"/>
      <c r="BX194" s="273"/>
      <c r="BY194" s="273"/>
      <c r="BZ194" s="273"/>
      <c r="CA194" s="273"/>
      <c r="CB194" s="273"/>
      <c r="CC194" s="273"/>
      <c r="CD194" s="273"/>
      <c r="CE194" s="273"/>
      <c r="CF194" s="273"/>
      <c r="CG194" s="273"/>
      <c r="CH194" s="273"/>
      <c r="CI194" s="273"/>
      <c r="CJ194" s="273"/>
      <c r="CK194" s="273"/>
      <c r="CL194" s="273"/>
      <c r="CM194" s="273"/>
      <c r="CN194" s="273"/>
      <c r="CO194" s="273"/>
      <c r="CP194" s="273"/>
      <c r="CQ194" s="273"/>
      <c r="CR194" s="273"/>
      <c r="CS194" s="273"/>
      <c r="CT194" s="273"/>
      <c r="CU194" s="273"/>
      <c r="CV194" s="273"/>
      <c r="CW194" s="273"/>
      <c r="CX194" s="273"/>
      <c r="CY194" s="273"/>
      <c r="CZ194" s="273"/>
      <c r="DA194" s="273"/>
      <c r="DB194" s="273"/>
      <c r="DC194" s="273"/>
      <c r="DD194" s="273"/>
      <c r="DE194" s="273"/>
      <c r="DF194" s="273"/>
      <c r="DG194" s="273"/>
      <c r="DH194" s="273"/>
      <c r="DI194" s="273"/>
      <c r="DJ194" s="273"/>
      <c r="DK194" s="273"/>
      <c r="DL194" s="273"/>
      <c r="DM194" s="273"/>
      <c r="DN194" s="273"/>
      <c r="DO194" s="273"/>
      <c r="DP194" s="273"/>
      <c r="DQ194" s="273"/>
      <c r="DR194" s="273"/>
      <c r="DS194" s="273"/>
      <c r="DT194" s="273"/>
      <c r="DU194" s="273"/>
      <c r="DV194" s="273"/>
      <c r="DW194" s="273"/>
      <c r="DX194" s="273"/>
      <c r="DY194" s="273"/>
      <c r="DZ194" s="273"/>
      <c r="EA194" s="273"/>
      <c r="EB194" s="273"/>
      <c r="EC194" s="273"/>
      <c r="ED194" s="273"/>
      <c r="EE194" s="273"/>
      <c r="EF194" s="273"/>
      <c r="EG194" s="273"/>
      <c r="EH194" s="273"/>
      <c r="EI194" s="273"/>
      <c r="EJ194" s="273"/>
      <c r="EK194" s="273"/>
      <c r="EL194" s="273"/>
    </row>
    <row r="195" spans="1:142" ht="15">
      <c r="A195" s="130"/>
      <c r="B195" s="131"/>
      <c r="C195" s="132"/>
      <c r="D195" s="273"/>
      <c r="E195" s="273"/>
      <c r="F195" s="273"/>
      <c r="G195" s="273"/>
      <c r="H195" s="273"/>
      <c r="I195" s="273"/>
      <c r="J195" s="273"/>
      <c r="K195" s="273"/>
      <c r="L195" s="273"/>
      <c r="M195" s="273"/>
      <c r="N195" s="273"/>
      <c r="O195" s="273"/>
      <c r="P195" s="273"/>
      <c r="Q195" s="273"/>
      <c r="R195" s="273"/>
      <c r="S195" s="273"/>
      <c r="T195" s="273"/>
      <c r="U195" s="273"/>
      <c r="V195" s="273"/>
      <c r="W195" s="273"/>
      <c r="X195" s="273"/>
      <c r="Y195" s="273"/>
      <c r="Z195" s="273"/>
      <c r="AA195" s="273"/>
      <c r="AB195" s="273"/>
      <c r="AC195" s="273"/>
      <c r="AD195" s="273"/>
      <c r="AE195" s="273"/>
      <c r="AF195" s="273"/>
      <c r="AG195" s="273"/>
      <c r="AH195" s="273"/>
      <c r="AI195" s="273"/>
      <c r="AJ195" s="273"/>
      <c r="AK195" s="273"/>
      <c r="AL195" s="273"/>
      <c r="AM195" s="273"/>
      <c r="AN195" s="273"/>
      <c r="AO195" s="273"/>
      <c r="AP195" s="273"/>
      <c r="AQ195" s="273"/>
      <c r="AR195" s="273"/>
      <c r="AS195" s="273"/>
      <c r="AT195" s="273"/>
      <c r="AU195" s="273"/>
      <c r="AV195" s="273"/>
      <c r="AW195" s="273"/>
      <c r="AX195" s="273"/>
      <c r="AY195" s="273"/>
      <c r="AZ195" s="273"/>
      <c r="BA195" s="273"/>
      <c r="BB195" s="273"/>
      <c r="BC195" s="273"/>
      <c r="BD195" s="273"/>
      <c r="BE195" s="273"/>
      <c r="BF195" s="273"/>
      <c r="BG195" s="273"/>
      <c r="BH195" s="273"/>
      <c r="BI195" s="273"/>
      <c r="BJ195" s="273"/>
      <c r="BK195" s="273"/>
      <c r="BL195" s="273"/>
      <c r="BM195" s="273"/>
      <c r="BN195" s="273"/>
      <c r="BO195" s="273"/>
      <c r="BP195" s="273"/>
      <c r="BQ195" s="273"/>
      <c r="BR195" s="273"/>
      <c r="BS195" s="273"/>
      <c r="BT195" s="273"/>
      <c r="BU195" s="273"/>
      <c r="BV195" s="273"/>
      <c r="BW195" s="273"/>
      <c r="BX195" s="273"/>
      <c r="BY195" s="273"/>
      <c r="BZ195" s="273"/>
      <c r="CA195" s="273"/>
      <c r="CB195" s="273"/>
      <c r="CC195" s="273"/>
      <c r="CD195" s="273"/>
      <c r="CE195" s="273"/>
      <c r="CF195" s="273"/>
      <c r="CG195" s="273"/>
      <c r="CH195" s="273"/>
      <c r="CI195" s="273"/>
      <c r="CJ195" s="273"/>
      <c r="CK195" s="273"/>
      <c r="CL195" s="273"/>
      <c r="CM195" s="273"/>
      <c r="CN195" s="273"/>
      <c r="CO195" s="273"/>
      <c r="CP195" s="273"/>
      <c r="CQ195" s="273"/>
      <c r="CR195" s="273"/>
      <c r="CS195" s="273"/>
      <c r="CT195" s="273"/>
      <c r="CU195" s="273"/>
      <c r="CV195" s="273"/>
      <c r="CW195" s="273"/>
      <c r="CX195" s="273"/>
      <c r="CY195" s="273"/>
      <c r="CZ195" s="273"/>
      <c r="DA195" s="273"/>
      <c r="DB195" s="273"/>
      <c r="DC195" s="273"/>
      <c r="DD195" s="273"/>
      <c r="DE195" s="273"/>
      <c r="DF195" s="273"/>
      <c r="DG195" s="273"/>
      <c r="DH195" s="273"/>
      <c r="DI195" s="273"/>
      <c r="DJ195" s="273"/>
      <c r="DK195" s="273"/>
      <c r="DL195" s="273"/>
      <c r="DM195" s="273"/>
      <c r="DN195" s="273"/>
      <c r="DO195" s="273"/>
      <c r="DP195" s="273"/>
      <c r="DQ195" s="273"/>
      <c r="DR195" s="273"/>
      <c r="DS195" s="273"/>
      <c r="DT195" s="273"/>
      <c r="DU195" s="273"/>
      <c r="DV195" s="273"/>
      <c r="DW195" s="273"/>
      <c r="DX195" s="273"/>
      <c r="DY195" s="273"/>
      <c r="DZ195" s="273"/>
      <c r="EA195" s="273"/>
      <c r="EB195" s="273"/>
      <c r="EC195" s="273"/>
      <c r="ED195" s="273"/>
      <c r="EE195" s="273"/>
      <c r="EF195" s="273"/>
      <c r="EG195" s="273"/>
      <c r="EH195" s="273"/>
      <c r="EI195" s="273"/>
      <c r="EJ195" s="273"/>
      <c r="EK195" s="273"/>
      <c r="EL195" s="273"/>
    </row>
    <row r="196" spans="1:142" ht="15">
      <c r="A196" s="130"/>
      <c r="B196" s="131"/>
      <c r="C196" s="132"/>
      <c r="D196" s="273"/>
      <c r="E196" s="273"/>
      <c r="F196" s="273"/>
      <c r="G196" s="273"/>
      <c r="H196" s="273"/>
      <c r="I196" s="273"/>
      <c r="J196" s="273"/>
      <c r="K196" s="273"/>
      <c r="L196" s="273"/>
      <c r="M196" s="273"/>
      <c r="N196" s="273"/>
      <c r="O196" s="273"/>
      <c r="P196" s="273"/>
      <c r="Q196" s="273"/>
      <c r="R196" s="273"/>
      <c r="S196" s="273"/>
      <c r="T196" s="273"/>
      <c r="U196" s="273"/>
      <c r="V196" s="273"/>
      <c r="W196" s="273"/>
      <c r="X196" s="273"/>
      <c r="Y196" s="273"/>
      <c r="Z196" s="273"/>
      <c r="AA196" s="273"/>
      <c r="AB196" s="273"/>
      <c r="AC196" s="273"/>
      <c r="AD196" s="273"/>
      <c r="AE196" s="273"/>
      <c r="AF196" s="273"/>
      <c r="AG196" s="273"/>
      <c r="AH196" s="273"/>
      <c r="AI196" s="273"/>
      <c r="AJ196" s="273"/>
      <c r="AK196" s="273"/>
      <c r="AL196" s="273"/>
      <c r="AM196" s="273"/>
      <c r="AN196" s="273"/>
      <c r="AO196" s="273"/>
      <c r="AP196" s="273"/>
      <c r="AQ196" s="273"/>
      <c r="AR196" s="273"/>
      <c r="AS196" s="273"/>
      <c r="AT196" s="273"/>
      <c r="AU196" s="273"/>
      <c r="AV196" s="273"/>
      <c r="AW196" s="273"/>
      <c r="AX196" s="273"/>
      <c r="AY196" s="273"/>
      <c r="AZ196" s="273"/>
      <c r="BA196" s="273"/>
      <c r="BB196" s="273"/>
      <c r="BC196" s="273"/>
      <c r="BD196" s="273"/>
      <c r="BE196" s="273"/>
      <c r="BF196" s="273"/>
      <c r="BG196" s="273"/>
      <c r="BH196" s="273"/>
      <c r="BI196" s="273"/>
      <c r="BJ196" s="273"/>
      <c r="BK196" s="273"/>
      <c r="BL196" s="273"/>
      <c r="BM196" s="273"/>
      <c r="BN196" s="273"/>
      <c r="BO196" s="273"/>
      <c r="BP196" s="273"/>
      <c r="BQ196" s="273"/>
      <c r="BR196" s="273"/>
      <c r="BS196" s="273"/>
      <c r="BT196" s="273"/>
      <c r="BU196" s="273"/>
      <c r="BV196" s="273"/>
      <c r="BW196" s="273"/>
      <c r="BX196" s="273"/>
      <c r="BY196" s="273"/>
      <c r="BZ196" s="273"/>
      <c r="CA196" s="273"/>
      <c r="CB196" s="273"/>
      <c r="CC196" s="273"/>
      <c r="CD196" s="273"/>
      <c r="CE196" s="273"/>
      <c r="CF196" s="273"/>
      <c r="CG196" s="273"/>
      <c r="CH196" s="273"/>
      <c r="CI196" s="273"/>
      <c r="CJ196" s="273"/>
      <c r="CK196" s="273"/>
      <c r="CL196" s="273"/>
      <c r="CM196" s="273"/>
      <c r="CN196" s="273"/>
      <c r="CO196" s="273"/>
      <c r="CP196" s="273"/>
      <c r="CQ196" s="273"/>
      <c r="CR196" s="273"/>
      <c r="CS196" s="273"/>
      <c r="CT196" s="273"/>
      <c r="CU196" s="273"/>
      <c r="CV196" s="273"/>
      <c r="CW196" s="273"/>
      <c r="CX196" s="273"/>
      <c r="CY196" s="273"/>
      <c r="CZ196" s="273"/>
      <c r="DA196" s="273"/>
      <c r="DB196" s="273"/>
      <c r="DC196" s="273"/>
      <c r="DD196" s="273"/>
      <c r="DE196" s="273"/>
      <c r="DF196" s="273"/>
      <c r="DG196" s="273"/>
      <c r="DH196" s="273"/>
      <c r="DI196" s="273"/>
      <c r="DJ196" s="273"/>
      <c r="DK196" s="273"/>
      <c r="DL196" s="273"/>
      <c r="DM196" s="273"/>
      <c r="DN196" s="273"/>
      <c r="DO196" s="273"/>
      <c r="DP196" s="273"/>
      <c r="DQ196" s="273"/>
      <c r="DR196" s="273"/>
      <c r="DS196" s="273"/>
      <c r="DT196" s="273"/>
      <c r="DU196" s="273"/>
      <c r="DV196" s="273"/>
      <c r="DW196" s="273"/>
      <c r="DX196" s="273"/>
      <c r="DY196" s="273"/>
      <c r="DZ196" s="273"/>
      <c r="EA196" s="273"/>
      <c r="EB196" s="273"/>
      <c r="EC196" s="273"/>
      <c r="ED196" s="273"/>
      <c r="EE196" s="273"/>
      <c r="EF196" s="273"/>
      <c r="EG196" s="273"/>
      <c r="EH196" s="273"/>
      <c r="EI196" s="273"/>
      <c r="EJ196" s="273"/>
      <c r="EK196" s="273"/>
      <c r="EL196" s="273"/>
    </row>
    <row r="197" spans="1:142" ht="15">
      <c r="A197" s="130"/>
      <c r="B197" s="131"/>
      <c r="C197" s="132"/>
      <c r="D197" s="273"/>
      <c r="E197" s="273"/>
      <c r="F197" s="273"/>
      <c r="G197" s="273"/>
      <c r="H197" s="273"/>
      <c r="I197" s="273"/>
      <c r="J197" s="273"/>
      <c r="K197" s="273"/>
      <c r="L197" s="273"/>
      <c r="M197" s="273"/>
      <c r="N197" s="273"/>
      <c r="O197" s="273"/>
      <c r="P197" s="273"/>
      <c r="Q197" s="273"/>
      <c r="R197" s="273"/>
      <c r="S197" s="273"/>
      <c r="T197" s="273"/>
      <c r="U197" s="273"/>
      <c r="V197" s="273"/>
      <c r="W197" s="273"/>
      <c r="X197" s="273"/>
      <c r="Y197" s="273"/>
      <c r="Z197" s="273"/>
      <c r="AA197" s="273"/>
      <c r="AB197" s="273"/>
      <c r="AC197" s="273"/>
      <c r="AD197" s="273"/>
      <c r="AE197" s="273"/>
      <c r="AF197" s="273"/>
      <c r="AG197" s="273"/>
      <c r="AH197" s="273"/>
      <c r="AI197" s="273"/>
      <c r="AJ197" s="273"/>
      <c r="AK197" s="273"/>
      <c r="AL197" s="273"/>
      <c r="AM197" s="273"/>
      <c r="AN197" s="273"/>
      <c r="AO197" s="273"/>
      <c r="AP197" s="273"/>
      <c r="AQ197" s="273"/>
      <c r="AR197" s="273"/>
      <c r="AS197" s="273"/>
      <c r="AT197" s="273"/>
      <c r="AU197" s="273"/>
      <c r="AV197" s="273"/>
      <c r="AW197" s="273"/>
      <c r="AX197" s="273"/>
      <c r="AY197" s="273"/>
      <c r="AZ197" s="273"/>
      <c r="BA197" s="273"/>
      <c r="BB197" s="273"/>
      <c r="BC197" s="273"/>
      <c r="BD197" s="273"/>
      <c r="BE197" s="273"/>
      <c r="BF197" s="273"/>
      <c r="BG197" s="273"/>
      <c r="BH197" s="273"/>
      <c r="BI197" s="273"/>
      <c r="BJ197" s="273"/>
      <c r="BK197" s="273"/>
      <c r="BL197" s="273"/>
      <c r="BM197" s="273"/>
      <c r="BN197" s="273"/>
      <c r="BO197" s="273"/>
      <c r="BP197" s="273"/>
      <c r="BQ197" s="273"/>
      <c r="BR197" s="273"/>
      <c r="BS197" s="273"/>
      <c r="BT197" s="273"/>
      <c r="BU197" s="273"/>
      <c r="BV197" s="273"/>
      <c r="BW197" s="273"/>
      <c r="BX197" s="273"/>
      <c r="BY197" s="273"/>
      <c r="BZ197" s="273"/>
      <c r="CA197" s="273"/>
      <c r="CB197" s="273"/>
      <c r="CC197" s="273"/>
      <c r="CD197" s="273"/>
      <c r="CE197" s="273"/>
      <c r="CF197" s="273"/>
      <c r="CG197" s="273"/>
      <c r="CH197" s="273"/>
      <c r="CI197" s="273"/>
      <c r="CJ197" s="273"/>
      <c r="CK197" s="273"/>
      <c r="CL197" s="273"/>
      <c r="CM197" s="273"/>
      <c r="CN197" s="273"/>
      <c r="CO197" s="273"/>
      <c r="CP197" s="273"/>
      <c r="CQ197" s="273"/>
      <c r="CR197" s="273"/>
      <c r="CS197" s="273"/>
      <c r="CT197" s="273"/>
      <c r="CU197" s="273"/>
      <c r="CV197" s="273"/>
      <c r="CW197" s="273"/>
      <c r="CX197" s="273"/>
      <c r="CY197" s="273"/>
      <c r="CZ197" s="273"/>
      <c r="DA197" s="273"/>
      <c r="DB197" s="273"/>
      <c r="DC197" s="273"/>
      <c r="DD197" s="273"/>
      <c r="DE197" s="273"/>
      <c r="DF197" s="273"/>
      <c r="DG197" s="273"/>
      <c r="DH197" s="273"/>
      <c r="DI197" s="273"/>
      <c r="DJ197" s="273"/>
      <c r="DK197" s="273"/>
      <c r="DL197" s="273"/>
      <c r="DM197" s="273"/>
      <c r="DN197" s="273"/>
      <c r="DO197" s="273"/>
      <c r="DP197" s="273"/>
      <c r="DQ197" s="273"/>
      <c r="DR197" s="273"/>
      <c r="DS197" s="273"/>
      <c r="DT197" s="273"/>
      <c r="DU197" s="273"/>
      <c r="DV197" s="273"/>
      <c r="DW197" s="273"/>
      <c r="DX197" s="273"/>
      <c r="DY197" s="273"/>
      <c r="DZ197" s="273"/>
      <c r="EA197" s="273"/>
      <c r="EB197" s="273"/>
      <c r="EC197" s="273"/>
      <c r="ED197" s="273"/>
      <c r="EE197" s="273"/>
      <c r="EF197" s="273"/>
      <c r="EG197" s="273"/>
      <c r="EH197" s="273"/>
      <c r="EI197" s="273"/>
      <c r="EJ197" s="273"/>
      <c r="EK197" s="273"/>
      <c r="EL197" s="273"/>
    </row>
    <row r="198" spans="1:142" ht="15">
      <c r="A198" s="130"/>
      <c r="B198" s="131"/>
      <c r="C198" s="132"/>
      <c r="D198" s="273"/>
      <c r="E198" s="273"/>
      <c r="F198" s="273"/>
      <c r="G198" s="273"/>
      <c r="H198" s="273"/>
      <c r="I198" s="273"/>
      <c r="J198" s="273"/>
      <c r="K198" s="273"/>
      <c r="L198" s="273"/>
      <c r="M198" s="273"/>
      <c r="N198" s="273"/>
      <c r="O198" s="273"/>
      <c r="P198" s="273"/>
      <c r="Q198" s="273"/>
      <c r="R198" s="273"/>
      <c r="S198" s="273"/>
      <c r="T198" s="273"/>
      <c r="U198" s="273"/>
      <c r="V198" s="273"/>
      <c r="W198" s="273"/>
      <c r="X198" s="273"/>
      <c r="Y198" s="273"/>
      <c r="Z198" s="273"/>
      <c r="AA198" s="273"/>
      <c r="AB198" s="273"/>
      <c r="AC198" s="273"/>
      <c r="AD198" s="273"/>
      <c r="AE198" s="273"/>
      <c r="AF198" s="273"/>
      <c r="AG198" s="273"/>
      <c r="AH198" s="273"/>
      <c r="AI198" s="273"/>
      <c r="AJ198" s="273"/>
      <c r="AK198" s="273"/>
      <c r="AL198" s="273"/>
      <c r="AM198" s="273"/>
      <c r="AN198" s="273"/>
      <c r="AO198" s="273"/>
      <c r="AP198" s="273"/>
      <c r="AQ198" s="273"/>
      <c r="AR198" s="273"/>
      <c r="AS198" s="273"/>
      <c r="AT198" s="273"/>
      <c r="AU198" s="273"/>
      <c r="AV198" s="273"/>
      <c r="AW198" s="273"/>
      <c r="AX198" s="273"/>
      <c r="AY198" s="273"/>
      <c r="AZ198" s="273"/>
      <c r="BA198" s="273"/>
      <c r="BB198" s="273"/>
      <c r="BC198" s="273"/>
      <c r="BD198" s="273"/>
      <c r="BE198" s="273"/>
      <c r="BF198" s="273"/>
      <c r="BG198" s="273"/>
      <c r="BH198" s="273"/>
      <c r="BI198" s="273"/>
      <c r="BJ198" s="273"/>
      <c r="BK198" s="273"/>
      <c r="BL198" s="273"/>
      <c r="BM198" s="273"/>
      <c r="BN198" s="273"/>
      <c r="BO198" s="273"/>
      <c r="BP198" s="273"/>
      <c r="BQ198" s="273"/>
      <c r="BR198" s="273"/>
      <c r="BS198" s="273"/>
      <c r="BT198" s="273"/>
      <c r="BU198" s="273"/>
      <c r="BV198" s="273"/>
      <c r="BW198" s="273"/>
      <c r="BX198" s="273"/>
      <c r="BY198" s="273"/>
      <c r="BZ198" s="273"/>
      <c r="CA198" s="273"/>
      <c r="CB198" s="273"/>
      <c r="CC198" s="273"/>
      <c r="CD198" s="273"/>
      <c r="CE198" s="273"/>
      <c r="CF198" s="273"/>
      <c r="CG198" s="273"/>
      <c r="CH198" s="273"/>
      <c r="CI198" s="273"/>
      <c r="CJ198" s="273"/>
      <c r="CK198" s="273"/>
      <c r="CL198" s="273"/>
      <c r="CM198" s="273"/>
      <c r="CN198" s="273"/>
      <c r="CO198" s="273"/>
      <c r="CP198" s="273"/>
      <c r="CQ198" s="273"/>
      <c r="CR198" s="273"/>
      <c r="CS198" s="273"/>
      <c r="CT198" s="273"/>
      <c r="CU198" s="273"/>
      <c r="CV198" s="273"/>
      <c r="CW198" s="273"/>
      <c r="CX198" s="273"/>
      <c r="CY198" s="273"/>
      <c r="CZ198" s="273"/>
      <c r="DA198" s="273"/>
      <c r="DB198" s="273"/>
      <c r="DC198" s="273"/>
      <c r="DD198" s="273"/>
      <c r="DE198" s="273"/>
      <c r="DF198" s="273"/>
      <c r="DG198" s="273"/>
      <c r="DH198" s="273"/>
      <c r="DI198" s="273"/>
      <c r="DJ198" s="273"/>
      <c r="DK198" s="273"/>
      <c r="DL198" s="273"/>
      <c r="DM198" s="273"/>
      <c r="DN198" s="273"/>
      <c r="DO198" s="273"/>
      <c r="DP198" s="273"/>
      <c r="DQ198" s="273"/>
      <c r="DR198" s="273"/>
      <c r="DS198" s="273"/>
      <c r="DT198" s="273"/>
      <c r="DU198" s="273"/>
      <c r="DV198" s="273"/>
      <c r="DW198" s="273"/>
      <c r="DX198" s="273"/>
      <c r="DY198" s="273"/>
      <c r="DZ198" s="273"/>
      <c r="EA198" s="273"/>
      <c r="EB198" s="273"/>
      <c r="EC198" s="273"/>
      <c r="ED198" s="273"/>
      <c r="EE198" s="273"/>
      <c r="EF198" s="273"/>
      <c r="EG198" s="273"/>
      <c r="EH198" s="273"/>
      <c r="EI198" s="273"/>
      <c r="EJ198" s="273"/>
      <c r="EK198" s="273"/>
      <c r="EL198" s="273"/>
    </row>
    <row r="199" spans="1:142" ht="15">
      <c r="A199" s="130"/>
      <c r="B199" s="131"/>
      <c r="C199" s="132"/>
      <c r="D199" s="273"/>
      <c r="E199" s="273"/>
      <c r="F199" s="273"/>
      <c r="G199" s="273"/>
      <c r="H199" s="273"/>
      <c r="I199" s="273"/>
      <c r="J199" s="273"/>
      <c r="K199" s="273"/>
      <c r="L199" s="273"/>
      <c r="M199" s="273"/>
      <c r="N199" s="273"/>
      <c r="O199" s="273"/>
      <c r="P199" s="273"/>
      <c r="Q199" s="273"/>
      <c r="R199" s="273"/>
      <c r="S199" s="273"/>
      <c r="T199" s="273"/>
      <c r="U199" s="273"/>
      <c r="V199" s="273"/>
      <c r="W199" s="273"/>
      <c r="X199" s="273"/>
      <c r="Y199" s="273"/>
      <c r="Z199" s="273"/>
      <c r="AA199" s="273"/>
      <c r="AB199" s="273"/>
      <c r="AC199" s="273"/>
      <c r="AD199" s="273"/>
      <c r="AE199" s="273"/>
      <c r="AF199" s="273"/>
      <c r="AG199" s="273"/>
      <c r="AH199" s="273"/>
      <c r="AI199" s="273"/>
      <c r="AJ199" s="273"/>
      <c r="AK199" s="273"/>
      <c r="AL199" s="273"/>
      <c r="AM199" s="273"/>
      <c r="AN199" s="273"/>
      <c r="AO199" s="273"/>
      <c r="AP199" s="273"/>
      <c r="AQ199" s="273"/>
      <c r="AR199" s="273"/>
      <c r="AS199" s="273"/>
      <c r="AT199" s="273"/>
      <c r="AU199" s="273"/>
      <c r="AV199" s="273"/>
      <c r="AW199" s="273"/>
      <c r="AX199" s="273"/>
      <c r="AY199" s="273"/>
      <c r="AZ199" s="273"/>
      <c r="BA199" s="273"/>
      <c r="BB199" s="273"/>
      <c r="BC199" s="273"/>
      <c r="BD199" s="273"/>
      <c r="BE199" s="273"/>
      <c r="BF199" s="273"/>
      <c r="BG199" s="273"/>
      <c r="BH199" s="273"/>
      <c r="BI199" s="273"/>
      <c r="BJ199" s="273"/>
      <c r="BK199" s="273"/>
      <c r="BL199" s="273"/>
      <c r="BM199" s="273"/>
      <c r="BN199" s="273"/>
      <c r="BO199" s="273"/>
      <c r="BP199" s="273"/>
      <c r="BQ199" s="273"/>
      <c r="BR199" s="273"/>
      <c r="BS199" s="273"/>
      <c r="BT199" s="273"/>
      <c r="BU199" s="273"/>
      <c r="BV199" s="273"/>
      <c r="BW199" s="273"/>
      <c r="BX199" s="273"/>
      <c r="BY199" s="273"/>
      <c r="BZ199" s="273"/>
      <c r="CA199" s="273"/>
      <c r="CB199" s="273"/>
      <c r="CC199" s="273"/>
      <c r="CD199" s="273"/>
      <c r="CE199" s="273"/>
      <c r="CF199" s="273"/>
      <c r="CG199" s="273"/>
      <c r="CH199" s="273"/>
      <c r="CI199" s="273"/>
      <c r="CJ199" s="273"/>
      <c r="CK199" s="273"/>
      <c r="CL199" s="273"/>
      <c r="CM199" s="273"/>
      <c r="CN199" s="273"/>
      <c r="CO199" s="273"/>
      <c r="CP199" s="273"/>
      <c r="CQ199" s="273"/>
      <c r="CR199" s="273"/>
      <c r="CS199" s="273"/>
      <c r="CT199" s="273"/>
      <c r="CU199" s="273"/>
      <c r="CV199" s="273"/>
      <c r="CW199" s="273"/>
      <c r="CX199" s="273"/>
      <c r="CY199" s="273"/>
      <c r="CZ199" s="273"/>
      <c r="DA199" s="273"/>
      <c r="DB199" s="273"/>
      <c r="DC199" s="273"/>
      <c r="DD199" s="273"/>
      <c r="DE199" s="273"/>
      <c r="DF199" s="273"/>
      <c r="DG199" s="273"/>
      <c r="DH199" s="273"/>
      <c r="DI199" s="273"/>
      <c r="DJ199" s="273"/>
      <c r="DK199" s="273"/>
      <c r="DL199" s="273"/>
      <c r="DM199" s="273"/>
      <c r="DN199" s="273"/>
      <c r="DO199" s="273"/>
      <c r="DP199" s="273"/>
      <c r="DQ199" s="273"/>
      <c r="DR199" s="273"/>
      <c r="DS199" s="273"/>
      <c r="DT199" s="273"/>
      <c r="DU199" s="273"/>
      <c r="DV199" s="273"/>
      <c r="DW199" s="273"/>
      <c r="DX199" s="273"/>
      <c r="DY199" s="273"/>
      <c r="DZ199" s="273"/>
      <c r="EA199" s="273"/>
      <c r="EB199" s="273"/>
      <c r="EC199" s="273"/>
      <c r="ED199" s="273"/>
      <c r="EE199" s="273"/>
      <c r="EF199" s="273"/>
      <c r="EG199" s="273"/>
      <c r="EH199" s="273"/>
      <c r="EI199" s="273"/>
      <c r="EJ199" s="273"/>
      <c r="EK199" s="273"/>
      <c r="EL199" s="273"/>
    </row>
    <row r="200" spans="1:142" ht="15">
      <c r="A200" s="130"/>
      <c r="B200" s="131"/>
      <c r="C200" s="132"/>
      <c r="D200" s="273"/>
      <c r="E200" s="273"/>
      <c r="F200" s="273"/>
      <c r="G200" s="273"/>
      <c r="H200" s="273"/>
      <c r="I200" s="273"/>
      <c r="J200" s="273"/>
      <c r="K200" s="273"/>
      <c r="L200" s="273"/>
      <c r="M200" s="273"/>
      <c r="N200" s="273"/>
      <c r="O200" s="273"/>
      <c r="P200" s="273"/>
      <c r="Q200" s="273"/>
      <c r="R200" s="273"/>
      <c r="S200" s="273"/>
      <c r="T200" s="273"/>
      <c r="U200" s="273"/>
      <c r="V200" s="273"/>
      <c r="W200" s="273"/>
      <c r="X200" s="273"/>
      <c r="Y200" s="273"/>
      <c r="Z200" s="273"/>
      <c r="AA200" s="273"/>
      <c r="AB200" s="273"/>
      <c r="AC200" s="273"/>
      <c r="AD200" s="273"/>
      <c r="AE200" s="273"/>
      <c r="AF200" s="273"/>
      <c r="AG200" s="273"/>
      <c r="AH200" s="273"/>
      <c r="AI200" s="273"/>
      <c r="AJ200" s="273"/>
      <c r="AK200" s="273"/>
      <c r="AL200" s="273"/>
      <c r="AM200" s="273"/>
      <c r="AN200" s="273"/>
      <c r="AO200" s="273"/>
      <c r="AP200" s="273"/>
      <c r="AQ200" s="273"/>
      <c r="AR200" s="273"/>
      <c r="AS200" s="273"/>
      <c r="AT200" s="273"/>
      <c r="AU200" s="273"/>
      <c r="AV200" s="273"/>
      <c r="AW200" s="273"/>
      <c r="AX200" s="273"/>
      <c r="AY200" s="273"/>
      <c r="AZ200" s="273"/>
      <c r="BA200" s="273"/>
      <c r="BB200" s="273"/>
      <c r="BC200" s="273"/>
      <c r="BD200" s="273"/>
      <c r="BE200" s="273"/>
      <c r="BF200" s="273"/>
      <c r="BG200" s="273"/>
      <c r="BH200" s="273"/>
      <c r="BI200" s="273"/>
      <c r="BJ200" s="273"/>
      <c r="BK200" s="273"/>
      <c r="BL200" s="273"/>
      <c r="BM200" s="273"/>
      <c r="BN200" s="273"/>
      <c r="BO200" s="273"/>
      <c r="BP200" s="273"/>
      <c r="BQ200" s="273"/>
      <c r="BR200" s="273"/>
      <c r="BS200" s="273"/>
      <c r="BT200" s="273"/>
      <c r="BU200" s="273"/>
      <c r="BV200" s="273"/>
      <c r="BW200" s="273"/>
      <c r="BX200" s="273"/>
      <c r="BY200" s="273"/>
      <c r="BZ200" s="273"/>
      <c r="CA200" s="273"/>
      <c r="CB200" s="273"/>
      <c r="CC200" s="273"/>
      <c r="CD200" s="273"/>
      <c r="CE200" s="273"/>
      <c r="CF200" s="273"/>
      <c r="CG200" s="273"/>
      <c r="CH200" s="273"/>
      <c r="CI200" s="273"/>
      <c r="CJ200" s="273"/>
      <c r="CK200" s="273"/>
      <c r="CL200" s="273"/>
      <c r="CM200" s="273"/>
      <c r="CN200" s="273"/>
      <c r="CO200" s="273"/>
      <c r="CP200" s="273"/>
      <c r="CQ200" s="273"/>
      <c r="CR200" s="273"/>
      <c r="CS200" s="273"/>
      <c r="CT200" s="273"/>
      <c r="CU200" s="273"/>
      <c r="CV200" s="273"/>
      <c r="CW200" s="273"/>
      <c r="CX200" s="273"/>
      <c r="CY200" s="273"/>
      <c r="CZ200" s="273"/>
      <c r="DA200" s="273"/>
      <c r="DB200" s="273"/>
      <c r="DC200" s="273"/>
      <c r="DD200" s="273"/>
      <c r="DE200" s="273"/>
      <c r="DF200" s="273"/>
      <c r="DG200" s="273"/>
      <c r="DH200" s="273"/>
      <c r="DI200" s="273"/>
      <c r="DJ200" s="273"/>
      <c r="DK200" s="273"/>
      <c r="DL200" s="273"/>
      <c r="DM200" s="273"/>
      <c r="DN200" s="273"/>
      <c r="DO200" s="273"/>
      <c r="DP200" s="273"/>
      <c r="DQ200" s="273"/>
      <c r="DR200" s="273"/>
      <c r="DS200" s="273"/>
      <c r="DT200" s="273"/>
      <c r="DU200" s="273"/>
      <c r="DV200" s="273"/>
      <c r="DW200" s="273"/>
      <c r="DX200" s="273"/>
      <c r="DY200" s="273"/>
      <c r="DZ200" s="273"/>
      <c r="EA200" s="273"/>
      <c r="EB200" s="273"/>
      <c r="EC200" s="273"/>
      <c r="ED200" s="273"/>
      <c r="EE200" s="273"/>
      <c r="EF200" s="273"/>
      <c r="EG200" s="273"/>
      <c r="EH200" s="273"/>
      <c r="EI200" s="273"/>
      <c r="EJ200" s="273"/>
      <c r="EK200" s="273"/>
      <c r="EL200" s="273"/>
    </row>
    <row r="201" spans="1:142" ht="15">
      <c r="A201" s="130"/>
      <c r="B201" s="131"/>
      <c r="C201" s="132"/>
      <c r="D201" s="273"/>
      <c r="E201" s="273"/>
      <c r="F201" s="273"/>
      <c r="G201" s="273"/>
      <c r="H201" s="273"/>
      <c r="I201" s="273"/>
      <c r="J201" s="273"/>
      <c r="K201" s="273"/>
      <c r="L201" s="273"/>
      <c r="M201" s="273"/>
      <c r="N201" s="273"/>
      <c r="O201" s="273"/>
      <c r="P201" s="273"/>
      <c r="Q201" s="273"/>
      <c r="R201" s="273"/>
      <c r="S201" s="273"/>
      <c r="T201" s="273"/>
      <c r="U201" s="273"/>
      <c r="V201" s="273"/>
      <c r="W201" s="273"/>
      <c r="X201" s="273"/>
      <c r="Y201" s="273"/>
      <c r="Z201" s="273"/>
      <c r="AA201" s="273"/>
      <c r="AB201" s="273"/>
      <c r="AC201" s="273"/>
      <c r="AD201" s="273"/>
      <c r="AE201" s="273"/>
      <c r="AF201" s="273"/>
      <c r="AG201" s="273"/>
      <c r="AH201" s="273"/>
      <c r="AI201" s="273"/>
      <c r="AJ201" s="273"/>
      <c r="AK201" s="273"/>
      <c r="AL201" s="273"/>
      <c r="AM201" s="273"/>
      <c r="AN201" s="273"/>
      <c r="AO201" s="273"/>
      <c r="AP201" s="273"/>
      <c r="AQ201" s="273"/>
      <c r="AR201" s="273"/>
      <c r="AS201" s="273"/>
      <c r="AT201" s="273"/>
      <c r="AU201" s="273"/>
      <c r="AV201" s="273"/>
      <c r="AW201" s="273"/>
      <c r="AX201" s="273"/>
      <c r="AY201" s="273"/>
      <c r="AZ201" s="273"/>
      <c r="BA201" s="273"/>
      <c r="BB201" s="273"/>
      <c r="BC201" s="273"/>
      <c r="BD201" s="273"/>
      <c r="BE201" s="273"/>
      <c r="BF201" s="273"/>
      <c r="BG201" s="273"/>
      <c r="BH201" s="273"/>
      <c r="BI201" s="273"/>
      <c r="BJ201" s="273"/>
      <c r="BK201" s="273"/>
      <c r="BL201" s="273"/>
      <c r="BM201" s="273"/>
      <c r="BN201" s="273"/>
      <c r="BO201" s="273"/>
      <c r="BP201" s="273"/>
      <c r="BQ201" s="273"/>
      <c r="BR201" s="273"/>
      <c r="BS201" s="273"/>
      <c r="BT201" s="273"/>
      <c r="BU201" s="273"/>
      <c r="BV201" s="273"/>
      <c r="BW201" s="273"/>
      <c r="BX201" s="273"/>
      <c r="BY201" s="273"/>
      <c r="BZ201" s="273"/>
      <c r="CA201" s="273"/>
      <c r="CB201" s="273"/>
      <c r="CC201" s="273"/>
      <c r="CD201" s="273"/>
      <c r="CE201" s="273"/>
      <c r="CF201" s="273"/>
      <c r="CG201" s="273"/>
      <c r="CH201" s="273"/>
      <c r="CI201" s="273"/>
      <c r="CJ201" s="273"/>
      <c r="CK201" s="273"/>
      <c r="CL201" s="273"/>
      <c r="CM201" s="273"/>
      <c r="CN201" s="273"/>
      <c r="CO201" s="273"/>
      <c r="CP201" s="273"/>
      <c r="CQ201" s="273"/>
      <c r="CR201" s="273"/>
      <c r="CS201" s="273"/>
      <c r="CT201" s="273"/>
      <c r="CU201" s="273"/>
      <c r="CV201" s="273"/>
      <c r="CW201" s="273"/>
      <c r="CX201" s="273"/>
      <c r="CY201" s="273"/>
      <c r="CZ201" s="273"/>
      <c r="DA201" s="273"/>
      <c r="DB201" s="273"/>
      <c r="DC201" s="273"/>
      <c r="DD201" s="273"/>
      <c r="DE201" s="273"/>
      <c r="DF201" s="273"/>
      <c r="DG201" s="273"/>
      <c r="DH201" s="273"/>
      <c r="DI201" s="273"/>
      <c r="DJ201" s="273"/>
      <c r="DK201" s="273"/>
      <c r="DL201" s="273"/>
      <c r="DM201" s="273"/>
      <c r="DN201" s="273"/>
      <c r="DO201" s="273"/>
      <c r="DP201" s="273"/>
      <c r="DQ201" s="273"/>
      <c r="DR201" s="273"/>
      <c r="DS201" s="273"/>
      <c r="DT201" s="273"/>
      <c r="DU201" s="273"/>
      <c r="DV201" s="273"/>
      <c r="DW201" s="273"/>
      <c r="DX201" s="273"/>
      <c r="DY201" s="273"/>
      <c r="DZ201" s="273"/>
      <c r="EA201" s="273"/>
      <c r="EB201" s="273"/>
      <c r="EC201" s="273"/>
      <c r="ED201" s="273"/>
      <c r="EE201" s="273"/>
      <c r="EF201" s="273"/>
      <c r="EG201" s="273"/>
      <c r="EH201" s="273"/>
      <c r="EI201" s="273"/>
      <c r="EJ201" s="273"/>
      <c r="EK201" s="273"/>
      <c r="EL201" s="273"/>
    </row>
    <row r="202" spans="1:142" ht="15">
      <c r="A202" s="130"/>
      <c r="B202" s="131"/>
      <c r="C202" s="132"/>
      <c r="D202" s="273"/>
      <c r="E202" s="273"/>
      <c r="F202" s="273"/>
      <c r="G202" s="273"/>
      <c r="H202" s="273"/>
      <c r="I202" s="273"/>
      <c r="J202" s="273"/>
      <c r="K202" s="273"/>
      <c r="L202" s="273"/>
      <c r="M202" s="273"/>
      <c r="N202" s="273"/>
      <c r="O202" s="273"/>
      <c r="P202" s="273"/>
      <c r="Q202" s="273"/>
      <c r="R202" s="273"/>
      <c r="S202" s="273"/>
      <c r="T202" s="273"/>
      <c r="U202" s="273"/>
      <c r="V202" s="273"/>
      <c r="W202" s="273"/>
      <c r="X202" s="273"/>
      <c r="Y202" s="273"/>
      <c r="Z202" s="273"/>
      <c r="AA202" s="273"/>
      <c r="AB202" s="273"/>
      <c r="AC202" s="273"/>
      <c r="AD202" s="273"/>
      <c r="AE202" s="273"/>
      <c r="AF202" s="273"/>
      <c r="AG202" s="273"/>
      <c r="AH202" s="273"/>
      <c r="AI202" s="273"/>
      <c r="AJ202" s="273"/>
      <c r="AK202" s="273"/>
      <c r="AL202" s="273"/>
      <c r="AM202" s="273"/>
      <c r="AN202" s="273"/>
      <c r="AO202" s="273"/>
      <c r="AP202" s="273"/>
      <c r="AQ202" s="273"/>
      <c r="AR202" s="273"/>
      <c r="AS202" s="273"/>
      <c r="AT202" s="273"/>
      <c r="AU202" s="273"/>
      <c r="AV202" s="273"/>
      <c r="AW202" s="273"/>
      <c r="AX202" s="273"/>
      <c r="AY202" s="273"/>
      <c r="AZ202" s="273"/>
      <c r="BA202" s="273"/>
      <c r="BB202" s="273"/>
      <c r="BC202" s="273"/>
      <c r="BD202" s="273"/>
      <c r="BE202" s="273"/>
      <c r="BF202" s="273"/>
      <c r="BG202" s="273"/>
      <c r="BH202" s="273"/>
      <c r="BI202" s="273"/>
      <c r="BJ202" s="273"/>
      <c r="BK202" s="273"/>
      <c r="BL202" s="273"/>
      <c r="BM202" s="273"/>
      <c r="BN202" s="273"/>
      <c r="BO202" s="273"/>
      <c r="BP202" s="273"/>
      <c r="BQ202" s="273"/>
      <c r="BR202" s="273"/>
      <c r="BS202" s="273"/>
      <c r="BT202" s="273"/>
      <c r="BU202" s="273"/>
      <c r="BV202" s="273"/>
      <c r="BW202" s="273"/>
      <c r="BX202" s="273"/>
      <c r="BY202" s="273"/>
      <c r="BZ202" s="273"/>
      <c r="CA202" s="273"/>
      <c r="CB202" s="273"/>
      <c r="CC202" s="273"/>
      <c r="CD202" s="273"/>
      <c r="CE202" s="273"/>
      <c r="CF202" s="273"/>
      <c r="CG202" s="273"/>
      <c r="CH202" s="273"/>
      <c r="CI202" s="273"/>
      <c r="CJ202" s="273"/>
      <c r="CK202" s="273"/>
      <c r="CL202" s="273"/>
      <c r="CM202" s="273"/>
      <c r="CN202" s="273"/>
      <c r="CO202" s="273"/>
      <c r="CP202" s="273"/>
      <c r="CQ202" s="273"/>
      <c r="CR202" s="273"/>
      <c r="CS202" s="273"/>
      <c r="CT202" s="273"/>
      <c r="CU202" s="273"/>
      <c r="CV202" s="273"/>
      <c r="CW202" s="273"/>
      <c r="CX202" s="273"/>
      <c r="CY202" s="273"/>
      <c r="CZ202" s="273"/>
      <c r="DA202" s="273"/>
      <c r="DB202" s="273"/>
      <c r="DC202" s="273"/>
      <c r="DD202" s="273"/>
      <c r="DE202" s="273"/>
      <c r="DF202" s="273"/>
      <c r="DG202" s="273"/>
      <c r="DH202" s="273"/>
      <c r="DI202" s="273"/>
      <c r="DJ202" s="273"/>
      <c r="DK202" s="273"/>
      <c r="DL202" s="273"/>
      <c r="DM202" s="273"/>
      <c r="DN202" s="273"/>
      <c r="DO202" s="273"/>
      <c r="DP202" s="273"/>
      <c r="DQ202" s="273"/>
      <c r="DR202" s="273"/>
      <c r="DS202" s="273"/>
      <c r="DT202" s="273"/>
      <c r="DU202" s="273"/>
      <c r="DV202" s="273"/>
      <c r="DW202" s="273"/>
      <c r="DX202" s="273"/>
      <c r="DY202" s="273"/>
      <c r="DZ202" s="273"/>
      <c r="EA202" s="273"/>
      <c r="EB202" s="273"/>
      <c r="EC202" s="273"/>
      <c r="ED202" s="273"/>
      <c r="EE202" s="273"/>
      <c r="EF202" s="273"/>
      <c r="EG202" s="273"/>
      <c r="EH202" s="273"/>
      <c r="EI202" s="273"/>
      <c r="EJ202" s="273"/>
      <c r="EK202" s="273"/>
      <c r="EL202" s="273"/>
    </row>
    <row r="203" spans="1:142" ht="15">
      <c r="A203" s="130"/>
      <c r="B203" s="131"/>
      <c r="C203" s="132"/>
      <c r="D203" s="273"/>
      <c r="E203" s="273"/>
      <c r="F203" s="273"/>
      <c r="G203" s="273"/>
      <c r="H203" s="273"/>
      <c r="I203" s="273"/>
      <c r="J203" s="273"/>
      <c r="K203" s="273"/>
      <c r="L203" s="273"/>
      <c r="M203" s="273"/>
      <c r="N203" s="273"/>
      <c r="O203" s="273"/>
      <c r="P203" s="273"/>
      <c r="Q203" s="273"/>
      <c r="R203" s="273"/>
      <c r="S203" s="273"/>
      <c r="T203" s="273"/>
      <c r="U203" s="273"/>
      <c r="V203" s="273"/>
      <c r="W203" s="273"/>
      <c r="X203" s="273"/>
      <c r="Y203" s="273"/>
      <c r="Z203" s="273"/>
      <c r="AA203" s="273"/>
      <c r="AB203" s="273"/>
      <c r="AC203" s="273"/>
      <c r="AD203" s="273"/>
      <c r="AE203" s="273"/>
      <c r="AF203" s="273"/>
      <c r="AG203" s="273"/>
      <c r="AH203" s="273"/>
      <c r="AI203" s="273"/>
      <c r="AJ203" s="273"/>
      <c r="AK203" s="273"/>
      <c r="AL203" s="273"/>
      <c r="AM203" s="273"/>
      <c r="AN203" s="273"/>
      <c r="AO203" s="273"/>
      <c r="AP203" s="273"/>
      <c r="AQ203" s="273"/>
      <c r="AR203" s="273"/>
      <c r="AS203" s="273"/>
      <c r="AT203" s="273"/>
      <c r="AU203" s="273"/>
      <c r="AV203" s="273"/>
      <c r="AW203" s="273"/>
      <c r="AX203" s="273"/>
      <c r="AY203" s="273"/>
      <c r="AZ203" s="273"/>
      <c r="BA203" s="273"/>
      <c r="BB203" s="273"/>
      <c r="BC203" s="273"/>
      <c r="BD203" s="273"/>
      <c r="BE203" s="273"/>
      <c r="BF203" s="273"/>
      <c r="BG203" s="273"/>
      <c r="BH203" s="273"/>
      <c r="BI203" s="273"/>
      <c r="BJ203" s="273"/>
      <c r="BK203" s="273"/>
      <c r="BL203" s="273"/>
      <c r="BM203" s="273"/>
      <c r="BN203" s="273"/>
      <c r="BO203" s="273"/>
      <c r="BP203" s="273"/>
      <c r="BQ203" s="273"/>
      <c r="BR203" s="273"/>
      <c r="BS203" s="273"/>
      <c r="BT203" s="273"/>
      <c r="BU203" s="273"/>
      <c r="BV203" s="273"/>
      <c r="BW203" s="273"/>
      <c r="BX203" s="273"/>
      <c r="BY203" s="273"/>
      <c r="BZ203" s="273"/>
      <c r="CA203" s="273"/>
      <c r="CB203" s="273"/>
      <c r="CC203" s="273"/>
      <c r="CD203" s="273"/>
      <c r="CE203" s="273"/>
      <c r="CF203" s="273"/>
      <c r="CG203" s="273"/>
      <c r="CH203" s="273"/>
      <c r="CI203" s="273"/>
      <c r="CJ203" s="273"/>
      <c r="CK203" s="273"/>
      <c r="CL203" s="273"/>
      <c r="CM203" s="273"/>
      <c r="CN203" s="273"/>
      <c r="CO203" s="273"/>
      <c r="CP203" s="273"/>
      <c r="CQ203" s="273"/>
      <c r="CR203" s="273"/>
      <c r="CS203" s="273"/>
      <c r="CT203" s="273"/>
      <c r="CU203" s="273"/>
      <c r="CV203" s="273"/>
      <c r="CW203" s="273"/>
      <c r="CX203" s="273"/>
      <c r="CY203" s="273"/>
      <c r="CZ203" s="273"/>
      <c r="DA203" s="273"/>
      <c r="DB203" s="273"/>
      <c r="DC203" s="273"/>
      <c r="DD203" s="273"/>
      <c r="DE203" s="273"/>
      <c r="DF203" s="273"/>
      <c r="DG203" s="273"/>
      <c r="DH203" s="273"/>
      <c r="DI203" s="273"/>
      <c r="DJ203" s="273"/>
      <c r="DK203" s="273"/>
      <c r="DL203" s="273"/>
      <c r="DM203" s="273"/>
      <c r="DN203" s="273"/>
      <c r="DO203" s="273"/>
      <c r="DP203" s="273"/>
      <c r="DQ203" s="273"/>
      <c r="DR203" s="273"/>
      <c r="DS203" s="273"/>
      <c r="DT203" s="273"/>
      <c r="DU203" s="273"/>
      <c r="DV203" s="273"/>
      <c r="DW203" s="273"/>
      <c r="DX203" s="273"/>
      <c r="DY203" s="273"/>
      <c r="DZ203" s="273"/>
      <c r="EA203" s="273"/>
      <c r="EB203" s="273"/>
      <c r="EC203" s="273"/>
      <c r="ED203" s="273"/>
      <c r="EE203" s="273"/>
      <c r="EF203" s="273"/>
      <c r="EG203" s="273"/>
      <c r="EH203" s="273"/>
      <c r="EI203" s="273"/>
      <c r="EJ203" s="273"/>
      <c r="EK203" s="273"/>
      <c r="EL203" s="273"/>
    </row>
    <row r="204" spans="1:142" ht="15">
      <c r="A204" s="130"/>
      <c r="B204" s="131"/>
      <c r="C204" s="132"/>
      <c r="D204" s="273"/>
      <c r="E204" s="273"/>
      <c r="F204" s="273"/>
      <c r="G204" s="273"/>
      <c r="H204" s="273"/>
      <c r="I204" s="273"/>
      <c r="J204" s="273"/>
      <c r="K204" s="273"/>
      <c r="L204" s="273"/>
      <c r="M204" s="273"/>
      <c r="N204" s="273"/>
      <c r="O204" s="273"/>
      <c r="P204" s="273"/>
      <c r="Q204" s="273"/>
      <c r="R204" s="273"/>
      <c r="S204" s="273"/>
      <c r="T204" s="273"/>
      <c r="U204" s="273"/>
      <c r="V204" s="273"/>
      <c r="W204" s="273"/>
      <c r="X204" s="273"/>
      <c r="Y204" s="273"/>
      <c r="Z204" s="273"/>
      <c r="AA204" s="273"/>
      <c r="AB204" s="273"/>
      <c r="AC204" s="273"/>
      <c r="AD204" s="273"/>
      <c r="AE204" s="273"/>
      <c r="AF204" s="273"/>
      <c r="AG204" s="273"/>
      <c r="AH204" s="273"/>
      <c r="AI204" s="273"/>
      <c r="AJ204" s="273"/>
      <c r="AK204" s="273"/>
      <c r="AL204" s="273"/>
      <c r="AM204" s="273"/>
      <c r="AN204" s="273"/>
      <c r="AO204" s="273"/>
      <c r="AP204" s="273"/>
      <c r="AQ204" s="273"/>
      <c r="AR204" s="273"/>
      <c r="AS204" s="273"/>
      <c r="AT204" s="273"/>
      <c r="AU204" s="273"/>
      <c r="AV204" s="273"/>
      <c r="AW204" s="273"/>
      <c r="AX204" s="273"/>
      <c r="AY204" s="273"/>
      <c r="AZ204" s="273"/>
      <c r="BA204" s="273"/>
      <c r="BB204" s="273"/>
      <c r="BC204" s="273"/>
      <c r="BD204" s="273"/>
      <c r="BE204" s="273"/>
      <c r="BF204" s="273"/>
      <c r="BG204" s="273"/>
      <c r="BH204" s="273"/>
      <c r="BI204" s="273"/>
      <c r="BJ204" s="273"/>
      <c r="BK204" s="273"/>
      <c r="BL204" s="273"/>
      <c r="BM204" s="273"/>
      <c r="BN204" s="273"/>
      <c r="BO204" s="273"/>
      <c r="BP204" s="273"/>
      <c r="BQ204" s="273"/>
      <c r="BR204" s="273"/>
      <c r="BS204" s="273"/>
      <c r="BT204" s="273"/>
      <c r="BU204" s="273"/>
      <c r="BV204" s="273"/>
      <c r="BW204" s="273"/>
      <c r="BX204" s="273"/>
      <c r="BY204" s="273"/>
      <c r="BZ204" s="273"/>
      <c r="CA204" s="273"/>
      <c r="CB204" s="273"/>
      <c r="CC204" s="273"/>
      <c r="CD204" s="273"/>
      <c r="CE204" s="273"/>
      <c r="CF204" s="273"/>
      <c r="CG204" s="273"/>
      <c r="CH204" s="273"/>
      <c r="CI204" s="273"/>
      <c r="CJ204" s="273"/>
      <c r="CK204" s="273"/>
      <c r="CL204" s="273"/>
      <c r="CM204" s="273"/>
      <c r="CN204" s="273"/>
      <c r="CO204" s="273"/>
      <c r="CP204" s="273"/>
      <c r="CQ204" s="273"/>
      <c r="CR204" s="273"/>
      <c r="CS204" s="273"/>
      <c r="CT204" s="273"/>
      <c r="CU204" s="273"/>
      <c r="CV204" s="273"/>
      <c r="CW204" s="273"/>
      <c r="CX204" s="273"/>
      <c r="CY204" s="273"/>
      <c r="CZ204" s="273"/>
      <c r="DA204" s="273"/>
      <c r="DB204" s="273"/>
      <c r="DC204" s="273"/>
      <c r="DD204" s="273"/>
      <c r="DE204" s="273"/>
      <c r="DF204" s="273"/>
      <c r="DG204" s="273"/>
      <c r="DH204" s="273"/>
      <c r="DI204" s="273"/>
      <c r="DJ204" s="273"/>
      <c r="DK204" s="273"/>
      <c r="DL204" s="273"/>
      <c r="DM204" s="273"/>
      <c r="DN204" s="273"/>
      <c r="DO204" s="273"/>
      <c r="DP204" s="273"/>
      <c r="DQ204" s="273"/>
      <c r="DR204" s="273"/>
      <c r="DS204" s="273"/>
      <c r="DT204" s="273"/>
      <c r="DU204" s="273"/>
      <c r="DV204" s="273"/>
      <c r="DW204" s="273"/>
      <c r="DX204" s="273"/>
      <c r="DY204" s="273"/>
      <c r="DZ204" s="273"/>
      <c r="EA204" s="273"/>
      <c r="EB204" s="273"/>
      <c r="EC204" s="273"/>
      <c r="ED204" s="273"/>
      <c r="EE204" s="273"/>
      <c r="EF204" s="273"/>
      <c r="EG204" s="273"/>
      <c r="EH204" s="273"/>
      <c r="EI204" s="273"/>
      <c r="EJ204" s="273"/>
      <c r="EK204" s="273"/>
      <c r="EL204" s="273"/>
    </row>
    <row r="205" spans="1:142" ht="15">
      <c r="A205" s="130"/>
      <c r="B205" s="131"/>
      <c r="C205" s="132"/>
      <c r="D205" s="273"/>
      <c r="E205" s="273"/>
      <c r="F205" s="273"/>
      <c r="G205" s="273"/>
      <c r="H205" s="273"/>
      <c r="I205" s="273"/>
      <c r="J205" s="273"/>
      <c r="K205" s="273"/>
      <c r="L205" s="273"/>
      <c r="M205" s="273"/>
      <c r="N205" s="273"/>
      <c r="O205" s="273"/>
      <c r="P205" s="273"/>
      <c r="Q205" s="273"/>
      <c r="R205" s="273"/>
      <c r="S205" s="273"/>
      <c r="T205" s="273"/>
      <c r="U205" s="273"/>
      <c r="V205" s="273"/>
      <c r="W205" s="273"/>
      <c r="X205" s="273"/>
      <c r="Y205" s="273"/>
      <c r="Z205" s="273"/>
      <c r="AA205" s="273"/>
      <c r="AB205" s="273"/>
      <c r="AC205" s="273"/>
      <c r="AD205" s="273"/>
      <c r="AE205" s="273"/>
      <c r="AF205" s="273"/>
      <c r="AG205" s="273"/>
      <c r="AH205" s="273"/>
      <c r="AI205" s="273"/>
      <c r="AJ205" s="273"/>
      <c r="AK205" s="273"/>
      <c r="AL205" s="273"/>
      <c r="AM205" s="273"/>
      <c r="AN205" s="273"/>
      <c r="AO205" s="273"/>
      <c r="AP205" s="273"/>
      <c r="AQ205" s="273"/>
      <c r="AR205" s="273"/>
      <c r="AS205" s="273"/>
      <c r="AT205" s="273"/>
      <c r="AU205" s="273"/>
      <c r="AV205" s="273"/>
      <c r="AW205" s="273"/>
      <c r="AX205" s="273"/>
      <c r="AY205" s="273"/>
      <c r="AZ205" s="273"/>
      <c r="BA205" s="273"/>
      <c r="BB205" s="273"/>
      <c r="BC205" s="273"/>
      <c r="BD205" s="273"/>
      <c r="BE205" s="273"/>
      <c r="BF205" s="273"/>
      <c r="BG205" s="273"/>
      <c r="BH205" s="273"/>
      <c r="BI205" s="273"/>
      <c r="BJ205" s="273"/>
      <c r="BK205" s="273"/>
      <c r="BL205" s="273"/>
      <c r="BM205" s="273"/>
      <c r="BN205" s="273"/>
      <c r="BO205" s="273"/>
      <c r="BP205" s="273"/>
      <c r="BQ205" s="273"/>
      <c r="BR205" s="273"/>
      <c r="BS205" s="273"/>
      <c r="BT205" s="273"/>
      <c r="BU205" s="273"/>
      <c r="BV205" s="273"/>
      <c r="BW205" s="273"/>
      <c r="BX205" s="273"/>
      <c r="BY205" s="273"/>
      <c r="BZ205" s="273"/>
      <c r="CA205" s="273"/>
      <c r="CB205" s="273"/>
      <c r="CC205" s="273"/>
      <c r="CD205" s="273"/>
      <c r="CE205" s="273"/>
      <c r="CF205" s="273"/>
      <c r="CG205" s="273"/>
      <c r="CH205" s="273"/>
      <c r="CI205" s="273"/>
      <c r="CJ205" s="273"/>
      <c r="CK205" s="273"/>
      <c r="CL205" s="273"/>
      <c r="CM205" s="273"/>
      <c r="CN205" s="273"/>
      <c r="CO205" s="273"/>
      <c r="CP205" s="273"/>
      <c r="CQ205" s="273"/>
      <c r="CR205" s="273"/>
      <c r="CS205" s="273"/>
      <c r="CT205" s="273"/>
      <c r="CU205" s="273"/>
      <c r="CV205" s="273"/>
      <c r="CW205" s="273"/>
      <c r="CX205" s="273"/>
      <c r="CY205" s="273"/>
      <c r="CZ205" s="273"/>
      <c r="DA205" s="273"/>
      <c r="DB205" s="273"/>
      <c r="DC205" s="273"/>
      <c r="DD205" s="273"/>
      <c r="DE205" s="273"/>
      <c r="DF205" s="273"/>
      <c r="DG205" s="273"/>
      <c r="DH205" s="273"/>
      <c r="DI205" s="273"/>
      <c r="DJ205" s="273"/>
      <c r="DK205" s="273"/>
      <c r="DL205" s="273"/>
      <c r="DM205" s="273"/>
      <c r="DN205" s="273"/>
      <c r="DO205" s="273"/>
      <c r="DP205" s="273"/>
      <c r="DQ205" s="273"/>
      <c r="DR205" s="273"/>
      <c r="DS205" s="273"/>
      <c r="DT205" s="273"/>
      <c r="DU205" s="273"/>
      <c r="DV205" s="273"/>
      <c r="DW205" s="273"/>
      <c r="DX205" s="273"/>
      <c r="DY205" s="273"/>
      <c r="DZ205" s="273"/>
      <c r="EA205" s="273"/>
      <c r="EB205" s="273"/>
      <c r="EC205" s="273"/>
      <c r="ED205" s="273"/>
      <c r="EE205" s="273"/>
      <c r="EF205" s="273"/>
      <c r="EG205" s="273"/>
      <c r="EH205" s="273"/>
      <c r="EI205" s="273"/>
      <c r="EJ205" s="273"/>
      <c r="EK205" s="273"/>
      <c r="EL205" s="273"/>
    </row>
    <row r="206" spans="1:142" ht="15">
      <c r="A206" s="130"/>
      <c r="B206" s="131"/>
      <c r="C206" s="132"/>
      <c r="D206" s="273"/>
      <c r="E206" s="273"/>
      <c r="F206" s="273"/>
      <c r="G206" s="273"/>
      <c r="H206" s="273"/>
      <c r="I206" s="273"/>
      <c r="J206" s="273"/>
      <c r="K206" s="273"/>
      <c r="L206" s="273"/>
      <c r="M206" s="273"/>
      <c r="N206" s="273"/>
      <c r="O206" s="273"/>
      <c r="P206" s="273"/>
      <c r="Q206" s="273"/>
      <c r="R206" s="273"/>
      <c r="S206" s="273"/>
      <c r="T206" s="273"/>
      <c r="U206" s="273"/>
      <c r="V206" s="273"/>
      <c r="W206" s="273"/>
      <c r="X206" s="273"/>
      <c r="Y206" s="273"/>
      <c r="Z206" s="273"/>
      <c r="AA206" s="273"/>
      <c r="AB206" s="273"/>
      <c r="AC206" s="273"/>
      <c r="AD206" s="273"/>
      <c r="AE206" s="273"/>
      <c r="AF206" s="273"/>
      <c r="AG206" s="273"/>
      <c r="AH206" s="273"/>
      <c r="AI206" s="273"/>
      <c r="AJ206" s="273"/>
      <c r="AK206" s="273"/>
      <c r="AL206" s="273"/>
      <c r="AM206" s="273"/>
      <c r="AN206" s="273"/>
      <c r="AO206" s="273"/>
      <c r="AP206" s="273"/>
      <c r="AQ206" s="273"/>
      <c r="AR206" s="273"/>
      <c r="AS206" s="273"/>
      <c r="AT206" s="273"/>
      <c r="AU206" s="273"/>
      <c r="AV206" s="273"/>
      <c r="AW206" s="273"/>
      <c r="AX206" s="273"/>
      <c r="AY206" s="273"/>
      <c r="AZ206" s="273"/>
      <c r="BA206" s="273"/>
      <c r="BB206" s="273"/>
      <c r="BC206" s="273"/>
      <c r="BD206" s="273"/>
      <c r="BE206" s="273"/>
      <c r="BF206" s="273"/>
      <c r="BG206" s="273"/>
      <c r="BH206" s="273"/>
      <c r="BI206" s="273"/>
      <c r="BJ206" s="273"/>
      <c r="BK206" s="273"/>
      <c r="BL206" s="273"/>
      <c r="BM206" s="273"/>
      <c r="BN206" s="273"/>
      <c r="BO206" s="273"/>
      <c r="BP206" s="273"/>
      <c r="BQ206" s="273"/>
      <c r="BR206" s="273"/>
      <c r="BS206" s="273"/>
      <c r="BT206" s="273"/>
      <c r="BU206" s="273"/>
      <c r="BV206" s="273"/>
      <c r="BW206" s="273"/>
      <c r="BX206" s="273"/>
      <c r="BY206" s="273"/>
      <c r="BZ206" s="273"/>
      <c r="CA206" s="273"/>
      <c r="CB206" s="273"/>
      <c r="CC206" s="273"/>
      <c r="CD206" s="273"/>
      <c r="CE206" s="273"/>
      <c r="CF206" s="273"/>
      <c r="CG206" s="273"/>
      <c r="CH206" s="273"/>
      <c r="CI206" s="273"/>
      <c r="CJ206" s="273"/>
      <c r="CK206" s="273"/>
      <c r="CL206" s="273"/>
      <c r="CM206" s="273"/>
      <c r="CN206" s="273"/>
      <c r="CO206" s="273"/>
      <c r="CP206" s="273"/>
      <c r="CQ206" s="273"/>
      <c r="CR206" s="273"/>
      <c r="CS206" s="273"/>
      <c r="CT206" s="273"/>
      <c r="CU206" s="273"/>
      <c r="CV206" s="273"/>
      <c r="CW206" s="273"/>
      <c r="CX206" s="273"/>
      <c r="CY206" s="273"/>
      <c r="CZ206" s="273"/>
      <c r="DA206" s="273"/>
      <c r="DB206" s="273"/>
      <c r="DC206" s="273"/>
      <c r="DD206" s="273"/>
      <c r="DE206" s="273"/>
      <c r="DF206" s="273"/>
      <c r="DG206" s="273"/>
      <c r="DH206" s="273"/>
      <c r="DI206" s="273"/>
      <c r="DJ206" s="273"/>
      <c r="DK206" s="273"/>
      <c r="DL206" s="273"/>
      <c r="DM206" s="273"/>
      <c r="DN206" s="273"/>
      <c r="DO206" s="273"/>
      <c r="DP206" s="273"/>
      <c r="DQ206" s="273"/>
      <c r="DR206" s="273"/>
      <c r="DS206" s="273"/>
      <c r="DT206" s="273"/>
      <c r="DU206" s="273"/>
      <c r="DV206" s="273"/>
      <c r="DW206" s="273"/>
      <c r="DX206" s="273"/>
      <c r="DY206" s="273"/>
      <c r="DZ206" s="273"/>
      <c r="EA206" s="273"/>
      <c r="EB206" s="273"/>
      <c r="EC206" s="273"/>
      <c r="ED206" s="273"/>
      <c r="EE206" s="273"/>
      <c r="EF206" s="273"/>
      <c r="EG206" s="273"/>
      <c r="EH206" s="273"/>
      <c r="EI206" s="273"/>
      <c r="EJ206" s="273"/>
      <c r="EK206" s="273"/>
      <c r="EL206" s="273"/>
    </row>
    <row r="207" spans="1:142" ht="15">
      <c r="A207" s="130"/>
      <c r="B207" s="131"/>
      <c r="C207" s="132"/>
      <c r="D207" s="273"/>
      <c r="E207" s="273"/>
      <c r="F207" s="273"/>
      <c r="G207" s="273"/>
      <c r="H207" s="273"/>
      <c r="I207" s="273"/>
      <c r="J207" s="273"/>
      <c r="K207" s="273"/>
      <c r="L207" s="273"/>
      <c r="M207" s="273"/>
      <c r="N207" s="273"/>
      <c r="O207" s="273"/>
      <c r="P207" s="273"/>
      <c r="Q207" s="273"/>
      <c r="R207" s="273"/>
      <c r="S207" s="273"/>
      <c r="T207" s="273"/>
      <c r="U207" s="273"/>
      <c r="V207" s="273"/>
      <c r="W207" s="273"/>
      <c r="X207" s="273"/>
      <c r="Y207" s="273"/>
      <c r="Z207" s="273"/>
      <c r="AA207" s="273"/>
      <c r="AB207" s="273"/>
      <c r="AC207" s="273"/>
      <c r="AD207" s="273"/>
      <c r="AE207" s="273"/>
      <c r="AF207" s="273"/>
      <c r="AG207" s="273"/>
      <c r="AH207" s="273"/>
      <c r="AI207" s="273"/>
      <c r="AJ207" s="273"/>
      <c r="AK207" s="273"/>
      <c r="AL207" s="273"/>
      <c r="AM207" s="273"/>
      <c r="AN207" s="273"/>
      <c r="AO207" s="273"/>
      <c r="AP207" s="273"/>
      <c r="AQ207" s="273"/>
      <c r="AR207" s="273"/>
      <c r="AS207" s="273"/>
      <c r="AT207" s="273"/>
      <c r="AU207" s="273"/>
      <c r="AV207" s="273"/>
      <c r="AW207" s="273"/>
      <c r="AX207" s="273"/>
      <c r="AY207" s="273"/>
      <c r="AZ207" s="273"/>
      <c r="BA207" s="273"/>
      <c r="BB207" s="273"/>
      <c r="BC207" s="273"/>
      <c r="BD207" s="273"/>
      <c r="BE207" s="273"/>
      <c r="BF207" s="273"/>
      <c r="BG207" s="273"/>
      <c r="BH207" s="273"/>
      <c r="BI207" s="273"/>
      <c r="BJ207" s="273"/>
      <c r="BK207" s="273"/>
      <c r="BL207" s="273"/>
      <c r="BM207" s="273"/>
      <c r="BN207" s="273"/>
      <c r="BO207" s="273"/>
      <c r="BP207" s="273"/>
      <c r="BQ207" s="273"/>
      <c r="BR207" s="273"/>
      <c r="BS207" s="273"/>
      <c r="BT207" s="273"/>
      <c r="BU207" s="273"/>
      <c r="BV207" s="273"/>
      <c r="BW207" s="273"/>
      <c r="BX207" s="273"/>
      <c r="BY207" s="273"/>
      <c r="BZ207" s="273"/>
      <c r="CA207" s="273"/>
      <c r="CB207" s="273"/>
      <c r="CC207" s="273"/>
      <c r="CD207" s="273"/>
      <c r="CE207" s="273"/>
      <c r="CF207" s="273"/>
      <c r="CG207" s="273"/>
      <c r="CH207" s="273"/>
      <c r="CI207" s="273"/>
      <c r="CJ207" s="273"/>
      <c r="CK207" s="273"/>
      <c r="CL207" s="273"/>
      <c r="CM207" s="273"/>
      <c r="CN207" s="273"/>
      <c r="CO207" s="273"/>
      <c r="CP207" s="273"/>
      <c r="CQ207" s="273"/>
      <c r="CR207" s="273"/>
      <c r="CS207" s="273"/>
      <c r="CT207" s="273"/>
      <c r="CU207" s="273"/>
      <c r="CV207" s="273"/>
      <c r="CW207" s="273"/>
      <c r="CX207" s="273"/>
      <c r="CY207" s="273"/>
      <c r="CZ207" s="273"/>
      <c r="DA207" s="273"/>
      <c r="DB207" s="273"/>
      <c r="DC207" s="273"/>
      <c r="DD207" s="273"/>
      <c r="DE207" s="273"/>
      <c r="DF207" s="273"/>
      <c r="DG207" s="273"/>
      <c r="DH207" s="273"/>
      <c r="DI207" s="273"/>
      <c r="DJ207" s="273"/>
      <c r="DK207" s="273"/>
      <c r="DL207" s="273"/>
      <c r="DM207" s="273"/>
      <c r="DN207" s="273"/>
      <c r="DO207" s="273"/>
      <c r="DP207" s="273"/>
      <c r="DQ207" s="273"/>
      <c r="DR207" s="273"/>
      <c r="DS207" s="273"/>
      <c r="DT207" s="273"/>
      <c r="DU207" s="273"/>
      <c r="DV207" s="273"/>
      <c r="DW207" s="273"/>
      <c r="DX207" s="273"/>
      <c r="DY207" s="273"/>
      <c r="DZ207" s="273"/>
      <c r="EA207" s="273"/>
      <c r="EB207" s="273"/>
      <c r="EC207" s="273"/>
      <c r="ED207" s="273"/>
      <c r="EE207" s="273"/>
      <c r="EF207" s="273"/>
      <c r="EG207" s="273"/>
      <c r="EH207" s="273"/>
      <c r="EI207" s="273"/>
      <c r="EJ207" s="273"/>
      <c r="EK207" s="273"/>
      <c r="EL207" s="273"/>
    </row>
    <row r="208" spans="1:142" ht="15">
      <c r="A208" s="130"/>
      <c r="B208" s="131"/>
      <c r="C208" s="132"/>
      <c r="D208" s="273"/>
      <c r="E208" s="273"/>
      <c r="F208" s="273"/>
      <c r="G208" s="273"/>
      <c r="H208" s="273"/>
      <c r="I208" s="273"/>
      <c r="J208" s="273"/>
      <c r="K208" s="273"/>
      <c r="L208" s="273"/>
      <c r="M208" s="273"/>
      <c r="N208" s="273"/>
      <c r="O208" s="273"/>
      <c r="P208" s="273"/>
      <c r="Q208" s="273"/>
      <c r="R208" s="273"/>
      <c r="S208" s="273"/>
      <c r="T208" s="273"/>
      <c r="U208" s="273"/>
      <c r="V208" s="273"/>
      <c r="W208" s="273"/>
      <c r="X208" s="273"/>
      <c r="Y208" s="273"/>
      <c r="Z208" s="273"/>
      <c r="AA208" s="273"/>
      <c r="AB208" s="273"/>
      <c r="AC208" s="273"/>
      <c r="AD208" s="273"/>
      <c r="AE208" s="273"/>
      <c r="AF208" s="273"/>
      <c r="AG208" s="273"/>
      <c r="AH208" s="273"/>
      <c r="AI208" s="273"/>
      <c r="AJ208" s="273"/>
      <c r="AK208" s="273"/>
      <c r="AL208" s="273"/>
      <c r="AM208" s="273"/>
      <c r="AN208" s="273"/>
      <c r="AO208" s="273"/>
      <c r="AP208" s="273"/>
      <c r="AQ208" s="273"/>
      <c r="AR208" s="273"/>
      <c r="AS208" s="273"/>
      <c r="AT208" s="273"/>
      <c r="AU208" s="273"/>
      <c r="AV208" s="273"/>
      <c r="AW208" s="273"/>
      <c r="AX208" s="273"/>
      <c r="AY208" s="273"/>
      <c r="AZ208" s="273"/>
      <c r="BA208" s="273"/>
      <c r="BB208" s="273"/>
      <c r="BC208" s="273"/>
      <c r="BD208" s="273"/>
      <c r="BE208" s="273"/>
      <c r="BF208" s="273"/>
      <c r="BG208" s="273"/>
      <c r="BH208" s="273"/>
      <c r="BI208" s="273"/>
      <c r="BJ208" s="273"/>
      <c r="BK208" s="273"/>
      <c r="BL208" s="273"/>
      <c r="BM208" s="273"/>
      <c r="BN208" s="273"/>
      <c r="BO208" s="273"/>
      <c r="BP208" s="273"/>
      <c r="BQ208" s="273"/>
      <c r="BR208" s="273"/>
      <c r="BS208" s="273"/>
      <c r="BT208" s="273"/>
      <c r="BU208" s="273"/>
      <c r="BV208" s="273"/>
      <c r="BW208" s="273"/>
      <c r="BX208" s="273"/>
      <c r="BY208" s="273"/>
      <c r="BZ208" s="273"/>
      <c r="CA208" s="273"/>
      <c r="CB208" s="273"/>
      <c r="CC208" s="273"/>
      <c r="CD208" s="273"/>
      <c r="CE208" s="273"/>
      <c r="CF208" s="273"/>
      <c r="CG208" s="273"/>
      <c r="CH208" s="273"/>
      <c r="CI208" s="273"/>
      <c r="CJ208" s="273"/>
      <c r="CK208" s="273"/>
      <c r="CL208" s="273"/>
      <c r="CM208" s="273"/>
      <c r="CN208" s="273"/>
      <c r="CO208" s="273"/>
      <c r="CP208" s="273"/>
      <c r="CQ208" s="273"/>
      <c r="CR208" s="273"/>
      <c r="CS208" s="273"/>
      <c r="CT208" s="273"/>
      <c r="CU208" s="273"/>
      <c r="CV208" s="273"/>
      <c r="CW208" s="273"/>
      <c r="CX208" s="273"/>
      <c r="CY208" s="273"/>
      <c r="CZ208" s="273"/>
      <c r="DA208" s="273"/>
      <c r="DB208" s="273"/>
      <c r="DC208" s="273"/>
      <c r="DD208" s="273"/>
      <c r="DE208" s="273"/>
      <c r="DF208" s="273"/>
      <c r="DG208" s="273"/>
      <c r="DH208" s="273"/>
      <c r="DI208" s="273"/>
      <c r="DJ208" s="273"/>
      <c r="DK208" s="273"/>
      <c r="DL208" s="273"/>
      <c r="DM208" s="273"/>
      <c r="DN208" s="273"/>
      <c r="DO208" s="273"/>
      <c r="DP208" s="273"/>
      <c r="DQ208" s="273"/>
      <c r="DR208" s="273"/>
      <c r="DS208" s="273"/>
      <c r="DT208" s="273"/>
      <c r="DU208" s="273"/>
      <c r="DV208" s="273"/>
      <c r="DW208" s="273"/>
      <c r="DX208" s="273"/>
      <c r="DY208" s="273"/>
      <c r="DZ208" s="273"/>
      <c r="EA208" s="273"/>
      <c r="EB208" s="273"/>
      <c r="EC208" s="273"/>
      <c r="ED208" s="273"/>
      <c r="EE208" s="273"/>
      <c r="EF208" s="273"/>
      <c r="EG208" s="273"/>
      <c r="EH208" s="273"/>
      <c r="EI208" s="273"/>
      <c r="EJ208" s="273"/>
      <c r="EK208" s="273"/>
      <c r="EL208" s="273"/>
    </row>
    <row r="209" spans="1:142" ht="15">
      <c r="A209" s="130"/>
      <c r="B209" s="131"/>
      <c r="C209" s="132"/>
      <c r="D209" s="273"/>
      <c r="E209" s="273"/>
      <c r="F209" s="273"/>
      <c r="G209" s="273"/>
      <c r="H209" s="273"/>
      <c r="I209" s="273"/>
      <c r="J209" s="273"/>
      <c r="K209" s="273"/>
      <c r="L209" s="273"/>
      <c r="M209" s="273"/>
      <c r="N209" s="273"/>
      <c r="O209" s="273"/>
      <c r="P209" s="273"/>
      <c r="Q209" s="273"/>
      <c r="R209" s="273"/>
      <c r="S209" s="273"/>
      <c r="T209" s="273"/>
      <c r="U209" s="273"/>
      <c r="V209" s="273"/>
      <c r="W209" s="273"/>
      <c r="X209" s="273"/>
      <c r="Y209" s="273"/>
      <c r="Z209" s="273"/>
      <c r="AA209" s="273"/>
      <c r="AB209" s="273"/>
      <c r="AC209" s="273"/>
      <c r="AD209" s="273"/>
      <c r="AE209" s="273"/>
      <c r="AF209" s="273"/>
      <c r="AG209" s="273"/>
      <c r="AH209" s="273"/>
      <c r="AI209" s="273"/>
      <c r="AJ209" s="273"/>
      <c r="AK209" s="273"/>
      <c r="AL209" s="273"/>
      <c r="AM209" s="273"/>
      <c r="AN209" s="273"/>
      <c r="AO209" s="273"/>
      <c r="AP209" s="273"/>
      <c r="AQ209" s="273"/>
      <c r="AR209" s="273"/>
      <c r="AS209" s="273"/>
      <c r="AT209" s="273"/>
      <c r="AU209" s="273"/>
      <c r="AV209" s="273"/>
      <c r="AW209" s="273"/>
      <c r="AX209" s="273"/>
      <c r="AY209" s="273"/>
      <c r="AZ209" s="273"/>
      <c r="BA209" s="273"/>
      <c r="BB209" s="273"/>
      <c r="BC209" s="273"/>
      <c r="BD209" s="273"/>
      <c r="BE209" s="273"/>
      <c r="BF209" s="273"/>
      <c r="BG209" s="273"/>
      <c r="BH209" s="273"/>
      <c r="BI209" s="273"/>
      <c r="BJ209" s="273"/>
      <c r="BK209" s="273"/>
      <c r="BL209" s="273"/>
      <c r="BM209" s="273"/>
      <c r="BN209" s="273"/>
      <c r="BO209" s="273"/>
      <c r="BP209" s="273"/>
      <c r="BQ209" s="273"/>
      <c r="BR209" s="273"/>
      <c r="BS209" s="273"/>
      <c r="BT209" s="273"/>
      <c r="BU209" s="273"/>
      <c r="BV209" s="273"/>
      <c r="BW209" s="273"/>
      <c r="BX209" s="273"/>
      <c r="BY209" s="273"/>
      <c r="BZ209" s="273"/>
      <c r="CA209" s="273"/>
      <c r="CB209" s="273"/>
      <c r="CC209" s="273"/>
      <c r="CD209" s="273"/>
      <c r="CE209" s="273"/>
      <c r="CF209" s="273"/>
      <c r="CG209" s="273"/>
      <c r="CH209" s="273"/>
      <c r="CI209" s="273"/>
      <c r="CJ209" s="273"/>
      <c r="CK209" s="273"/>
      <c r="CL209" s="273"/>
      <c r="CM209" s="273"/>
      <c r="CN209" s="273"/>
      <c r="CO209" s="273"/>
      <c r="CP209" s="273"/>
      <c r="CQ209" s="273"/>
      <c r="CR209" s="273"/>
      <c r="CS209" s="273"/>
      <c r="CT209" s="273"/>
      <c r="CU209" s="273"/>
      <c r="CV209" s="273"/>
      <c r="CW209" s="273"/>
      <c r="CX209" s="273"/>
      <c r="CY209" s="273"/>
      <c r="CZ209" s="273"/>
      <c r="DA209" s="273"/>
      <c r="DB209" s="273"/>
      <c r="DC209" s="273"/>
      <c r="DD209" s="273"/>
      <c r="DE209" s="273"/>
      <c r="DF209" s="273"/>
      <c r="DG209" s="273"/>
      <c r="DH209" s="273"/>
      <c r="DI209" s="273"/>
      <c r="DJ209" s="273"/>
      <c r="DK209" s="273"/>
      <c r="DL209" s="273"/>
      <c r="DM209" s="273"/>
      <c r="DN209" s="273"/>
      <c r="DO209" s="273"/>
      <c r="DP209" s="273"/>
      <c r="DQ209" s="273"/>
      <c r="DR209" s="273"/>
      <c r="DS209" s="273"/>
      <c r="DT209" s="273"/>
      <c r="DU209" s="273"/>
      <c r="DV209" s="273"/>
      <c r="DW209" s="273"/>
      <c r="DX209" s="273"/>
      <c r="DY209" s="273"/>
      <c r="DZ209" s="273"/>
      <c r="EA209" s="273"/>
      <c r="EB209" s="273"/>
      <c r="EC209" s="273"/>
      <c r="ED209" s="273"/>
      <c r="EE209" s="273"/>
      <c r="EF209" s="273"/>
      <c r="EG209" s="273"/>
      <c r="EH209" s="273"/>
      <c r="EI209" s="273"/>
      <c r="EJ209" s="273"/>
      <c r="EK209" s="273"/>
      <c r="EL209" s="273"/>
    </row>
    <row r="210" spans="1:142" ht="15">
      <c r="A210" s="130"/>
      <c r="B210" s="131"/>
      <c r="C210" s="132"/>
      <c r="D210" s="273"/>
      <c r="E210" s="273"/>
      <c r="F210" s="273"/>
      <c r="G210" s="273"/>
      <c r="H210" s="273"/>
      <c r="I210" s="273"/>
      <c r="J210" s="273"/>
      <c r="K210" s="273"/>
      <c r="L210" s="273"/>
      <c r="M210" s="273"/>
      <c r="N210" s="273"/>
      <c r="O210" s="273"/>
      <c r="P210" s="273"/>
      <c r="Q210" s="273"/>
      <c r="R210" s="273"/>
      <c r="S210" s="273"/>
      <c r="T210" s="273"/>
      <c r="U210" s="273"/>
      <c r="V210" s="273"/>
      <c r="W210" s="273"/>
      <c r="X210" s="273"/>
      <c r="Y210" s="273"/>
      <c r="Z210" s="273"/>
      <c r="AA210" s="273"/>
      <c r="AB210" s="273"/>
      <c r="AC210" s="273"/>
      <c r="AD210" s="273"/>
      <c r="AE210" s="273"/>
      <c r="AF210" s="273"/>
      <c r="AG210" s="273"/>
      <c r="AH210" s="273"/>
      <c r="AI210" s="273"/>
      <c r="AJ210" s="273"/>
      <c r="AK210" s="273"/>
      <c r="AL210" s="273"/>
      <c r="AM210" s="273"/>
      <c r="AN210" s="273"/>
      <c r="AO210" s="273"/>
      <c r="AP210" s="273"/>
      <c r="AQ210" s="273"/>
      <c r="AR210" s="273"/>
      <c r="AS210" s="273"/>
      <c r="AT210" s="273"/>
      <c r="AU210" s="273"/>
      <c r="AV210" s="273"/>
      <c r="AW210" s="273"/>
      <c r="AX210" s="273"/>
      <c r="AY210" s="273"/>
      <c r="AZ210" s="273"/>
      <c r="BA210" s="273"/>
      <c r="BB210" s="273"/>
      <c r="BC210" s="273"/>
      <c r="BD210" s="273"/>
      <c r="BE210" s="273"/>
      <c r="BF210" s="273"/>
      <c r="BG210" s="273"/>
      <c r="BH210" s="273"/>
      <c r="BI210" s="273"/>
      <c r="BJ210" s="273"/>
      <c r="BK210" s="273"/>
      <c r="BL210" s="273"/>
      <c r="BM210" s="273"/>
      <c r="BN210" s="273"/>
      <c r="BO210" s="273"/>
      <c r="BP210" s="273"/>
      <c r="BQ210" s="273"/>
      <c r="BR210" s="273"/>
      <c r="BS210" s="273"/>
      <c r="BT210" s="273"/>
      <c r="BU210" s="273"/>
      <c r="BV210" s="273"/>
      <c r="BW210" s="273"/>
      <c r="BX210" s="273"/>
      <c r="BY210" s="273"/>
      <c r="BZ210" s="273"/>
      <c r="CA210" s="273"/>
      <c r="CB210" s="273"/>
      <c r="CC210" s="273"/>
      <c r="CD210" s="273"/>
      <c r="CE210" s="273"/>
      <c r="CF210" s="273"/>
      <c r="CG210" s="273"/>
      <c r="CH210" s="273"/>
      <c r="CI210" s="273"/>
      <c r="CJ210" s="273"/>
      <c r="CK210" s="273"/>
      <c r="CL210" s="273"/>
      <c r="CM210" s="273"/>
      <c r="CN210" s="273"/>
      <c r="CO210" s="273"/>
      <c r="CP210" s="273"/>
      <c r="CQ210" s="273"/>
      <c r="CR210" s="273"/>
      <c r="CS210" s="273"/>
      <c r="CT210" s="273"/>
      <c r="CU210" s="273"/>
      <c r="CV210" s="273"/>
      <c r="CW210" s="273"/>
      <c r="CX210" s="273"/>
      <c r="CY210" s="273"/>
      <c r="CZ210" s="273"/>
      <c r="DA210" s="273"/>
      <c r="DB210" s="273"/>
      <c r="DC210" s="273"/>
      <c r="DD210" s="273"/>
      <c r="DE210" s="273"/>
      <c r="DF210" s="273"/>
      <c r="DG210" s="273"/>
      <c r="DH210" s="273"/>
      <c r="DI210" s="273"/>
      <c r="DJ210" s="273"/>
      <c r="DK210" s="273"/>
      <c r="DL210" s="273"/>
      <c r="DM210" s="273"/>
      <c r="DN210" s="273"/>
      <c r="DO210" s="273"/>
      <c r="DP210" s="273"/>
      <c r="DQ210" s="273"/>
      <c r="DR210" s="273"/>
      <c r="DS210" s="273"/>
      <c r="DT210" s="273"/>
      <c r="DU210" s="273"/>
      <c r="DV210" s="273"/>
      <c r="DW210" s="273"/>
      <c r="DX210" s="273"/>
      <c r="DY210" s="273"/>
      <c r="DZ210" s="273"/>
      <c r="EA210" s="273"/>
      <c r="EB210" s="273"/>
      <c r="EC210" s="273"/>
      <c r="ED210" s="273"/>
      <c r="EE210" s="273"/>
      <c r="EF210" s="273"/>
      <c r="EG210" s="273"/>
      <c r="EH210" s="273"/>
      <c r="EI210" s="273"/>
      <c r="EJ210" s="273"/>
      <c r="EK210" s="273"/>
      <c r="EL210" s="273"/>
    </row>
    <row r="211" spans="1:142" ht="15">
      <c r="A211" s="130"/>
      <c r="B211" s="131"/>
      <c r="C211" s="132"/>
      <c r="D211" s="273"/>
      <c r="E211" s="273"/>
      <c r="F211" s="273"/>
      <c r="G211" s="273"/>
      <c r="H211" s="273"/>
      <c r="I211" s="273"/>
      <c r="J211" s="273"/>
      <c r="K211" s="273"/>
      <c r="L211" s="273"/>
      <c r="M211" s="273"/>
      <c r="N211" s="273"/>
      <c r="O211" s="273"/>
      <c r="P211" s="273"/>
      <c r="Q211" s="273"/>
      <c r="R211" s="273"/>
      <c r="S211" s="273"/>
      <c r="T211" s="273"/>
      <c r="U211" s="273"/>
      <c r="V211" s="273"/>
      <c r="W211" s="273"/>
      <c r="X211" s="273"/>
      <c r="Y211" s="273"/>
      <c r="Z211" s="273"/>
      <c r="AA211" s="273"/>
      <c r="AB211" s="273"/>
      <c r="AC211" s="273"/>
      <c r="AD211" s="273"/>
      <c r="AE211" s="273"/>
      <c r="AF211" s="273"/>
      <c r="AG211" s="273"/>
      <c r="AH211" s="273"/>
      <c r="AI211" s="273"/>
      <c r="AJ211" s="273"/>
      <c r="AK211" s="273"/>
      <c r="AL211" s="273"/>
      <c r="AM211" s="273"/>
      <c r="AN211" s="273"/>
      <c r="AO211" s="273"/>
      <c r="AP211" s="273"/>
      <c r="AQ211" s="273"/>
      <c r="AR211" s="273"/>
      <c r="AS211" s="273"/>
      <c r="AT211" s="273"/>
      <c r="AU211" s="273"/>
      <c r="AV211" s="273"/>
      <c r="AW211" s="273"/>
      <c r="AX211" s="273"/>
      <c r="AY211" s="273"/>
      <c r="AZ211" s="273"/>
      <c r="BA211" s="273"/>
      <c r="BB211" s="273"/>
      <c r="BC211" s="273"/>
      <c r="BD211" s="273"/>
      <c r="BE211" s="273"/>
      <c r="BF211" s="273"/>
      <c r="BG211" s="273"/>
      <c r="BH211" s="273"/>
      <c r="BI211" s="273"/>
      <c r="BJ211" s="273"/>
      <c r="BK211" s="273"/>
      <c r="BL211" s="273"/>
      <c r="BM211" s="273"/>
      <c r="BN211" s="273"/>
      <c r="BO211" s="273"/>
      <c r="BP211" s="273"/>
      <c r="BQ211" s="273"/>
      <c r="BR211" s="273"/>
      <c r="BS211" s="273"/>
      <c r="BT211" s="273"/>
      <c r="BU211" s="273"/>
      <c r="BV211" s="273"/>
      <c r="BW211" s="273"/>
      <c r="BX211" s="273"/>
      <c r="BY211" s="273"/>
      <c r="BZ211" s="273"/>
      <c r="CA211" s="273"/>
      <c r="CB211" s="273"/>
      <c r="CC211" s="273"/>
      <c r="CD211" s="273"/>
      <c r="CE211" s="273"/>
      <c r="CF211" s="273"/>
      <c r="CG211" s="273"/>
      <c r="CH211" s="273"/>
      <c r="CI211" s="273"/>
      <c r="CJ211" s="273"/>
      <c r="CK211" s="273"/>
      <c r="CL211" s="273"/>
      <c r="CM211" s="273"/>
      <c r="CN211" s="273"/>
      <c r="CO211" s="273"/>
      <c r="CP211" s="273"/>
      <c r="CQ211" s="273"/>
      <c r="CR211" s="273"/>
      <c r="CS211" s="273"/>
      <c r="CT211" s="273"/>
      <c r="CU211" s="273"/>
      <c r="CV211" s="273"/>
      <c r="CW211" s="273"/>
      <c r="CX211" s="273"/>
      <c r="CY211" s="273"/>
      <c r="CZ211" s="273"/>
      <c r="DA211" s="273"/>
      <c r="DB211" s="273"/>
      <c r="DC211" s="273"/>
      <c r="DD211" s="273"/>
      <c r="DE211" s="273"/>
      <c r="DF211" s="273"/>
      <c r="DG211" s="273"/>
      <c r="DH211" s="273"/>
      <c r="DI211" s="273"/>
      <c r="DJ211" s="273"/>
      <c r="DK211" s="273"/>
      <c r="DL211" s="273"/>
      <c r="DM211" s="273"/>
      <c r="DN211" s="273"/>
      <c r="DO211" s="273"/>
      <c r="DP211" s="273"/>
      <c r="DQ211" s="273"/>
      <c r="DR211" s="273"/>
      <c r="DS211" s="273"/>
      <c r="DT211" s="273"/>
      <c r="DU211" s="273"/>
      <c r="DV211" s="273"/>
      <c r="DW211" s="273"/>
      <c r="DX211" s="273"/>
      <c r="DY211" s="273"/>
      <c r="DZ211" s="273"/>
      <c r="EA211" s="273"/>
      <c r="EB211" s="273"/>
      <c r="EC211" s="273"/>
      <c r="ED211" s="273"/>
      <c r="EE211" s="273"/>
      <c r="EF211" s="273"/>
      <c r="EG211" s="273"/>
      <c r="EH211" s="273"/>
      <c r="EI211" s="273"/>
      <c r="EJ211" s="273"/>
      <c r="EK211" s="273"/>
      <c r="EL211" s="273"/>
    </row>
    <row r="212" spans="1:142" ht="15">
      <c r="A212" s="130"/>
      <c r="B212" s="131"/>
      <c r="C212" s="132"/>
      <c r="D212" s="273"/>
      <c r="E212" s="273"/>
      <c r="F212" s="273"/>
      <c r="G212" s="273"/>
      <c r="H212" s="273"/>
      <c r="I212" s="273"/>
      <c r="J212" s="273"/>
      <c r="K212" s="273"/>
      <c r="L212" s="273"/>
      <c r="M212" s="273"/>
      <c r="N212" s="273"/>
      <c r="O212" s="273"/>
      <c r="P212" s="273"/>
      <c r="Q212" s="273"/>
      <c r="R212" s="273"/>
      <c r="S212" s="273"/>
      <c r="T212" s="273"/>
      <c r="U212" s="273"/>
      <c r="V212" s="273"/>
      <c r="W212" s="273"/>
      <c r="X212" s="273"/>
      <c r="Y212" s="273"/>
      <c r="Z212" s="273"/>
      <c r="AA212" s="273"/>
      <c r="AB212" s="273"/>
      <c r="AC212" s="273"/>
      <c r="AD212" s="273"/>
      <c r="AE212" s="273"/>
      <c r="AF212" s="273"/>
      <c r="AG212" s="273"/>
      <c r="AH212" s="273"/>
      <c r="AI212" s="273"/>
      <c r="AJ212" s="273"/>
      <c r="AK212" s="273"/>
      <c r="AL212" s="273"/>
      <c r="AM212" s="273"/>
      <c r="AN212" s="273"/>
      <c r="AO212" s="273"/>
      <c r="AP212" s="273"/>
      <c r="AQ212" s="273"/>
      <c r="AR212" s="273"/>
      <c r="AS212" s="273"/>
      <c r="AT212" s="273"/>
      <c r="AU212" s="273"/>
      <c r="AV212" s="273"/>
      <c r="AW212" s="273"/>
      <c r="AX212" s="273"/>
      <c r="AY212" s="273"/>
      <c r="AZ212" s="273"/>
      <c r="BA212" s="273"/>
      <c r="BB212" s="273"/>
      <c r="BC212" s="273"/>
      <c r="BD212" s="273"/>
      <c r="BE212" s="273"/>
      <c r="BF212" s="273"/>
      <c r="BG212" s="273"/>
      <c r="BH212" s="273"/>
      <c r="BI212" s="273"/>
      <c r="BJ212" s="273"/>
      <c r="BK212" s="273"/>
      <c r="BL212" s="273"/>
      <c r="BM212" s="273"/>
      <c r="BN212" s="273"/>
      <c r="BO212" s="273"/>
      <c r="BP212" s="273"/>
      <c r="BQ212" s="273"/>
      <c r="BR212" s="273"/>
      <c r="BS212" s="273"/>
      <c r="BT212" s="273"/>
      <c r="BU212" s="273"/>
      <c r="BV212" s="273"/>
      <c r="BW212" s="273"/>
      <c r="BX212" s="273"/>
      <c r="BY212" s="273"/>
      <c r="BZ212" s="273"/>
      <c r="CA212" s="273"/>
      <c r="CB212" s="273"/>
      <c r="CC212" s="273"/>
      <c r="CD212" s="273"/>
      <c r="CE212" s="273"/>
      <c r="CF212" s="273"/>
      <c r="CG212" s="273"/>
      <c r="CH212" s="273"/>
      <c r="CI212" s="273"/>
      <c r="CJ212" s="273"/>
      <c r="CK212" s="273"/>
      <c r="CL212" s="273"/>
      <c r="CM212" s="273"/>
      <c r="CN212" s="273"/>
      <c r="CO212" s="273"/>
      <c r="CP212" s="273"/>
      <c r="CQ212" s="273"/>
      <c r="CR212" s="273"/>
      <c r="CS212" s="273"/>
      <c r="CT212" s="273"/>
      <c r="CU212" s="273"/>
      <c r="CV212" s="273"/>
      <c r="CW212" s="273"/>
      <c r="CX212" s="273"/>
      <c r="CY212" s="273"/>
      <c r="CZ212" s="273"/>
      <c r="DA212" s="273"/>
      <c r="DB212" s="273"/>
      <c r="DC212" s="273"/>
      <c r="DD212" s="273"/>
      <c r="DE212" s="273"/>
      <c r="DF212" s="273"/>
      <c r="DG212" s="273"/>
      <c r="DH212" s="273"/>
      <c r="DI212" s="273"/>
      <c r="DJ212" s="273"/>
      <c r="DK212" s="273"/>
      <c r="DL212" s="273"/>
      <c r="DM212" s="273"/>
      <c r="DN212" s="273"/>
      <c r="DO212" s="273"/>
      <c r="DP212" s="273"/>
      <c r="DQ212" s="273"/>
      <c r="DR212" s="273"/>
      <c r="DS212" s="273"/>
      <c r="DT212" s="273"/>
      <c r="DU212" s="273"/>
      <c r="DV212" s="273"/>
      <c r="DW212" s="273"/>
      <c r="DX212" s="273"/>
      <c r="DY212" s="273"/>
      <c r="DZ212" s="273"/>
      <c r="EA212" s="273"/>
      <c r="EB212" s="273"/>
      <c r="EC212" s="273"/>
      <c r="ED212" s="273"/>
      <c r="EE212" s="273"/>
      <c r="EF212" s="273"/>
      <c r="EG212" s="273"/>
      <c r="EH212" s="273"/>
      <c r="EI212" s="273"/>
      <c r="EJ212" s="273"/>
      <c r="EK212" s="273"/>
      <c r="EL212" s="273"/>
    </row>
    <row r="213" spans="1:142" ht="15">
      <c r="A213" s="130"/>
      <c r="B213" s="131"/>
      <c r="C213" s="132"/>
      <c r="D213" s="273"/>
      <c r="E213" s="273"/>
      <c r="F213" s="273"/>
      <c r="G213" s="273"/>
      <c r="H213" s="273"/>
      <c r="I213" s="273"/>
      <c r="J213" s="273"/>
      <c r="K213" s="273"/>
      <c r="L213" s="273"/>
      <c r="M213" s="273"/>
      <c r="N213" s="273"/>
      <c r="O213" s="273"/>
      <c r="P213" s="273"/>
      <c r="Q213" s="273"/>
      <c r="R213" s="273"/>
      <c r="S213" s="273"/>
      <c r="T213" s="273"/>
      <c r="U213" s="273"/>
      <c r="V213" s="273"/>
      <c r="W213" s="273"/>
      <c r="X213" s="273"/>
      <c r="Y213" s="273"/>
      <c r="Z213" s="273"/>
      <c r="AA213" s="273"/>
      <c r="AB213" s="273"/>
      <c r="AC213" s="273"/>
      <c r="AD213" s="273"/>
      <c r="AE213" s="273"/>
      <c r="AF213" s="273"/>
      <c r="AG213" s="273"/>
      <c r="AH213" s="273"/>
      <c r="AI213" s="273"/>
      <c r="AJ213" s="273"/>
      <c r="AK213" s="273"/>
      <c r="AL213" s="273"/>
      <c r="AM213" s="273"/>
      <c r="AN213" s="273"/>
      <c r="AO213" s="273"/>
      <c r="AP213" s="273"/>
      <c r="AQ213" s="273"/>
      <c r="AR213" s="273"/>
      <c r="AS213" s="273"/>
      <c r="AT213" s="273"/>
      <c r="AU213" s="273"/>
      <c r="AV213" s="273"/>
      <c r="AW213" s="273"/>
      <c r="AX213" s="273"/>
      <c r="AY213" s="273"/>
      <c r="AZ213" s="273"/>
      <c r="BA213" s="273"/>
      <c r="BB213" s="273"/>
      <c r="BC213" s="273"/>
      <c r="BD213" s="273"/>
      <c r="BE213" s="273"/>
      <c r="BF213" s="273"/>
      <c r="BG213" s="273"/>
      <c r="BH213" s="273"/>
      <c r="BI213" s="273"/>
      <c r="BJ213" s="273"/>
      <c r="BK213" s="273"/>
      <c r="BL213" s="273"/>
      <c r="BM213" s="273"/>
      <c r="BN213" s="273"/>
      <c r="BO213" s="273"/>
      <c r="BP213" s="273"/>
      <c r="BQ213" s="273"/>
      <c r="BR213" s="273"/>
      <c r="BS213" s="273"/>
      <c r="BT213" s="273"/>
      <c r="BU213" s="273"/>
      <c r="BV213" s="273"/>
      <c r="BW213" s="273"/>
      <c r="BX213" s="273"/>
      <c r="BY213" s="273"/>
      <c r="BZ213" s="273"/>
      <c r="CA213" s="273"/>
      <c r="CB213" s="273"/>
      <c r="CC213" s="273"/>
      <c r="CD213" s="273"/>
      <c r="CE213" s="273"/>
      <c r="CF213" s="273"/>
      <c r="CG213" s="273"/>
      <c r="CH213" s="273"/>
      <c r="CI213" s="273"/>
      <c r="CJ213" s="273"/>
      <c r="CK213" s="273"/>
      <c r="CL213" s="273"/>
      <c r="CM213" s="273"/>
      <c r="CN213" s="273"/>
      <c r="CO213" s="273"/>
      <c r="CP213" s="273"/>
      <c r="CQ213" s="273"/>
      <c r="CR213" s="273"/>
      <c r="CS213" s="273"/>
      <c r="CT213" s="273"/>
      <c r="CU213" s="273"/>
      <c r="CV213" s="273"/>
      <c r="CW213" s="273"/>
      <c r="CX213" s="273"/>
      <c r="CY213" s="273"/>
      <c r="CZ213" s="273"/>
      <c r="DA213" s="273"/>
      <c r="DB213" s="273"/>
      <c r="DC213" s="273"/>
      <c r="DD213" s="273"/>
      <c r="DE213" s="273"/>
      <c r="DF213" s="273"/>
      <c r="DG213" s="273"/>
      <c r="DH213" s="273"/>
      <c r="DI213" s="273"/>
      <c r="DJ213" s="273"/>
      <c r="DK213" s="273"/>
      <c r="DL213" s="273"/>
      <c r="DM213" s="273"/>
      <c r="DN213" s="273"/>
      <c r="DO213" s="273"/>
      <c r="DP213" s="273"/>
      <c r="DQ213" s="273"/>
      <c r="DR213" s="273"/>
      <c r="DS213" s="273"/>
      <c r="DT213" s="273"/>
      <c r="DU213" s="273"/>
      <c r="DV213" s="273"/>
      <c r="DW213" s="273"/>
      <c r="DX213" s="273"/>
      <c r="DY213" s="273"/>
      <c r="DZ213" s="273"/>
      <c r="EA213" s="273"/>
      <c r="EB213" s="273"/>
      <c r="EC213" s="273"/>
      <c r="ED213" s="273"/>
      <c r="EE213" s="273"/>
      <c r="EF213" s="273"/>
      <c r="EG213" s="273"/>
      <c r="EH213" s="273"/>
      <c r="EI213" s="273"/>
      <c r="EJ213" s="273"/>
      <c r="EK213" s="273"/>
      <c r="EL213" s="273"/>
    </row>
    <row r="214" spans="1:142" ht="15">
      <c r="A214" s="130"/>
      <c r="B214" s="131"/>
      <c r="C214" s="132"/>
      <c r="D214" s="273"/>
      <c r="E214" s="273"/>
      <c r="F214" s="273"/>
      <c r="G214" s="273"/>
      <c r="H214" s="273"/>
      <c r="I214" s="273"/>
      <c r="J214" s="273"/>
      <c r="K214" s="273"/>
      <c r="L214" s="273"/>
      <c r="M214" s="273"/>
      <c r="N214" s="273"/>
      <c r="O214" s="273"/>
      <c r="P214" s="273"/>
      <c r="Q214" s="273"/>
      <c r="R214" s="273"/>
      <c r="S214" s="273"/>
      <c r="T214" s="273"/>
      <c r="U214" s="273"/>
      <c r="V214" s="273"/>
      <c r="W214" s="273"/>
      <c r="X214" s="273"/>
      <c r="Y214" s="273"/>
      <c r="Z214" s="273"/>
      <c r="AA214" s="273"/>
      <c r="AB214" s="273"/>
      <c r="AC214" s="273"/>
      <c r="AD214" s="273"/>
      <c r="AE214" s="273"/>
      <c r="AF214" s="273"/>
      <c r="AG214" s="273"/>
      <c r="AH214" s="273"/>
      <c r="AI214" s="273"/>
      <c r="AJ214" s="273"/>
      <c r="AK214" s="273"/>
      <c r="AL214" s="273"/>
      <c r="AM214" s="273"/>
      <c r="AN214" s="273"/>
      <c r="AO214" s="273"/>
      <c r="AP214" s="273"/>
      <c r="AQ214" s="273"/>
      <c r="AR214" s="273"/>
      <c r="AS214" s="273"/>
      <c r="AT214" s="273"/>
      <c r="AU214" s="273"/>
      <c r="AV214" s="273"/>
      <c r="AW214" s="273"/>
      <c r="AX214" s="273"/>
      <c r="AY214" s="273"/>
      <c r="AZ214" s="273"/>
      <c r="BA214" s="273"/>
      <c r="BB214" s="273"/>
      <c r="BC214" s="273"/>
      <c r="BD214" s="273"/>
      <c r="BE214" s="273"/>
      <c r="BF214" s="273"/>
      <c r="BG214" s="273"/>
      <c r="BH214" s="273"/>
      <c r="BI214" s="273"/>
      <c r="BJ214" s="273"/>
      <c r="BK214" s="273"/>
      <c r="BL214" s="273"/>
      <c r="BM214" s="273"/>
      <c r="BN214" s="273"/>
      <c r="BO214" s="273"/>
      <c r="BP214" s="273"/>
      <c r="BQ214" s="273"/>
      <c r="BR214" s="273"/>
      <c r="BS214" s="273"/>
      <c r="BT214" s="273"/>
      <c r="BU214" s="273"/>
      <c r="BV214" s="273"/>
      <c r="BW214" s="273"/>
      <c r="BX214" s="273"/>
      <c r="BY214" s="273"/>
      <c r="BZ214" s="273"/>
      <c r="CA214" s="273"/>
      <c r="CB214" s="273"/>
      <c r="CC214" s="273"/>
      <c r="CD214" s="273"/>
      <c r="CE214" s="273"/>
      <c r="CF214" s="273"/>
      <c r="CG214" s="273"/>
      <c r="CH214" s="273"/>
      <c r="CI214" s="273"/>
      <c r="CJ214" s="273"/>
      <c r="CK214" s="273"/>
      <c r="CL214" s="273"/>
      <c r="CM214" s="273"/>
      <c r="CN214" s="273"/>
      <c r="CO214" s="273"/>
      <c r="CP214" s="273"/>
      <c r="CQ214" s="273"/>
      <c r="CR214" s="273"/>
      <c r="CS214" s="273"/>
      <c r="CT214" s="273"/>
      <c r="CU214" s="273"/>
      <c r="CV214" s="273"/>
      <c r="CW214" s="273"/>
      <c r="CX214" s="273"/>
      <c r="CY214" s="273"/>
      <c r="CZ214" s="273"/>
      <c r="DA214" s="273"/>
      <c r="DB214" s="273"/>
      <c r="DC214" s="273"/>
      <c r="DD214" s="273"/>
      <c r="DE214" s="273"/>
      <c r="DF214" s="273"/>
      <c r="DG214" s="273"/>
      <c r="DH214" s="273"/>
      <c r="DI214" s="273"/>
      <c r="DJ214" s="273"/>
      <c r="DK214" s="273"/>
      <c r="DL214" s="273"/>
      <c r="DM214" s="273"/>
      <c r="DN214" s="273"/>
      <c r="DO214" s="273"/>
      <c r="DP214" s="273"/>
      <c r="DQ214" s="273"/>
      <c r="DR214" s="273"/>
      <c r="DS214" s="273"/>
      <c r="DT214" s="273"/>
      <c r="DU214" s="273"/>
      <c r="DV214" s="273"/>
      <c r="DW214" s="273"/>
      <c r="DX214" s="273"/>
      <c r="DY214" s="273"/>
      <c r="DZ214" s="273"/>
      <c r="EA214" s="273"/>
      <c r="EB214" s="273"/>
      <c r="EC214" s="273"/>
      <c r="ED214" s="273"/>
      <c r="EE214" s="273"/>
      <c r="EF214" s="273"/>
      <c r="EG214" s="273"/>
      <c r="EH214" s="273"/>
      <c r="EI214" s="273"/>
      <c r="EJ214" s="273"/>
      <c r="EK214" s="273"/>
      <c r="EL214" s="273"/>
    </row>
    <row r="215" spans="1:142" ht="15">
      <c r="A215" s="130"/>
      <c r="B215" s="131"/>
      <c r="C215" s="132"/>
      <c r="D215" s="273"/>
      <c r="E215" s="273"/>
      <c r="F215" s="273"/>
      <c r="G215" s="273"/>
      <c r="H215" s="273"/>
      <c r="I215" s="273"/>
      <c r="J215" s="273"/>
      <c r="K215" s="273"/>
      <c r="L215" s="273"/>
      <c r="M215" s="273"/>
      <c r="N215" s="273"/>
      <c r="O215" s="273"/>
      <c r="P215" s="273"/>
      <c r="Q215" s="273"/>
      <c r="R215" s="273"/>
      <c r="S215" s="273"/>
      <c r="T215" s="273"/>
      <c r="U215" s="273"/>
      <c r="V215" s="273"/>
      <c r="W215" s="273"/>
      <c r="X215" s="273"/>
      <c r="Y215" s="273"/>
      <c r="Z215" s="273"/>
      <c r="AA215" s="273"/>
      <c r="AB215" s="273"/>
      <c r="AC215" s="273"/>
      <c r="AD215" s="273"/>
      <c r="AE215" s="273"/>
      <c r="AF215" s="273"/>
      <c r="AG215" s="273"/>
      <c r="AH215" s="273"/>
      <c r="AI215" s="273"/>
      <c r="AJ215" s="273"/>
      <c r="AK215" s="273"/>
      <c r="AL215" s="273"/>
      <c r="AM215" s="273"/>
      <c r="AN215" s="273"/>
      <c r="AO215" s="273"/>
      <c r="AP215" s="273"/>
      <c r="AQ215" s="273"/>
      <c r="AR215" s="273"/>
      <c r="AS215" s="273"/>
      <c r="AT215" s="273"/>
      <c r="AU215" s="273"/>
      <c r="AV215" s="273"/>
      <c r="AW215" s="273"/>
      <c r="AX215" s="273"/>
      <c r="AY215" s="273"/>
      <c r="AZ215" s="273"/>
      <c r="BA215" s="273"/>
      <c r="BB215" s="273"/>
      <c r="BC215" s="273"/>
      <c r="BD215" s="273"/>
      <c r="BE215" s="273"/>
      <c r="BF215" s="273"/>
      <c r="BG215" s="273"/>
      <c r="BH215" s="273"/>
      <c r="BI215" s="273"/>
      <c r="BJ215" s="273"/>
      <c r="BK215" s="273"/>
      <c r="BL215" s="273"/>
      <c r="BM215" s="273"/>
      <c r="BN215" s="273"/>
      <c r="BO215" s="273"/>
      <c r="BP215" s="273"/>
      <c r="BQ215" s="273"/>
      <c r="BR215" s="273"/>
      <c r="BS215" s="273"/>
      <c r="BT215" s="273"/>
      <c r="BU215" s="273"/>
      <c r="BV215" s="273"/>
      <c r="BW215" s="273"/>
      <c r="BX215" s="273"/>
      <c r="BY215" s="273"/>
      <c r="BZ215" s="273"/>
      <c r="CA215" s="273"/>
      <c r="CB215" s="273"/>
      <c r="CC215" s="273"/>
      <c r="CD215" s="273"/>
      <c r="CE215" s="273"/>
      <c r="CF215" s="273"/>
      <c r="CG215" s="273"/>
      <c r="CH215" s="273"/>
      <c r="CI215" s="273"/>
      <c r="CJ215" s="273"/>
      <c r="CK215" s="273"/>
      <c r="CL215" s="273"/>
      <c r="CM215" s="273"/>
      <c r="CN215" s="273"/>
      <c r="CO215" s="273"/>
      <c r="CP215" s="273"/>
      <c r="CQ215" s="273"/>
      <c r="CR215" s="273"/>
      <c r="CS215" s="273"/>
      <c r="CT215" s="273"/>
      <c r="CU215" s="273"/>
      <c r="CV215" s="273"/>
      <c r="CW215" s="273"/>
      <c r="CX215" s="273"/>
      <c r="CY215" s="273"/>
      <c r="CZ215" s="273"/>
      <c r="DA215" s="273"/>
      <c r="DB215" s="273"/>
      <c r="DC215" s="273"/>
      <c r="DD215" s="273"/>
      <c r="DE215" s="273"/>
      <c r="DF215" s="273"/>
      <c r="DG215" s="273"/>
      <c r="DH215" s="273"/>
      <c r="DI215" s="273"/>
      <c r="DJ215" s="273"/>
      <c r="DK215" s="273"/>
      <c r="DL215" s="273"/>
      <c r="DM215" s="273"/>
      <c r="DN215" s="273"/>
      <c r="DO215" s="273"/>
      <c r="DP215" s="273"/>
      <c r="DQ215" s="273"/>
      <c r="DR215" s="273"/>
      <c r="DS215" s="273"/>
      <c r="DT215" s="273"/>
      <c r="DU215" s="273"/>
      <c r="DV215" s="273"/>
      <c r="DW215" s="273"/>
      <c r="DX215" s="273"/>
      <c r="DY215" s="273"/>
      <c r="DZ215" s="273"/>
      <c r="EA215" s="273"/>
      <c r="EB215" s="273"/>
      <c r="EC215" s="273"/>
      <c r="ED215" s="273"/>
      <c r="EE215" s="273"/>
      <c r="EF215" s="273"/>
      <c r="EG215" s="273"/>
      <c r="EH215" s="273"/>
      <c r="EI215" s="273"/>
      <c r="EJ215" s="273"/>
      <c r="EK215" s="273"/>
      <c r="EL215" s="273"/>
    </row>
    <row r="216" spans="1:142" ht="15">
      <c r="A216" s="130"/>
      <c r="B216" s="131"/>
      <c r="C216" s="132"/>
      <c r="D216" s="273"/>
      <c r="E216" s="273"/>
      <c r="F216" s="273"/>
      <c r="G216" s="273"/>
      <c r="H216" s="273"/>
      <c r="I216" s="273"/>
      <c r="J216" s="273"/>
      <c r="K216" s="273"/>
      <c r="L216" s="273"/>
      <c r="M216" s="273"/>
      <c r="N216" s="273"/>
      <c r="O216" s="273"/>
      <c r="P216" s="273"/>
      <c r="Q216" s="273"/>
      <c r="R216" s="273"/>
      <c r="S216" s="273"/>
      <c r="T216" s="273"/>
      <c r="U216" s="273"/>
      <c r="V216" s="273"/>
      <c r="W216" s="273"/>
      <c r="X216" s="273"/>
      <c r="Y216" s="273"/>
      <c r="Z216" s="273"/>
      <c r="AA216" s="273"/>
      <c r="AB216" s="273"/>
      <c r="AC216" s="273"/>
      <c r="AD216" s="273"/>
      <c r="AE216" s="273"/>
      <c r="AF216" s="273"/>
      <c r="AG216" s="273"/>
      <c r="AH216" s="273"/>
      <c r="AI216" s="273"/>
      <c r="AJ216" s="273"/>
      <c r="AK216" s="273"/>
      <c r="AL216" s="273"/>
      <c r="AM216" s="273"/>
      <c r="AN216" s="273"/>
      <c r="AO216" s="273"/>
      <c r="AP216" s="273"/>
      <c r="AQ216" s="273"/>
      <c r="AR216" s="273"/>
      <c r="AS216" s="273"/>
      <c r="AT216" s="273"/>
      <c r="AU216" s="273"/>
      <c r="AV216" s="273"/>
      <c r="AW216" s="273"/>
      <c r="AX216" s="273"/>
      <c r="AY216" s="273"/>
      <c r="AZ216" s="273"/>
      <c r="BA216" s="273"/>
      <c r="BB216" s="273"/>
      <c r="BC216" s="273"/>
      <c r="BD216" s="273"/>
      <c r="BE216" s="273"/>
      <c r="BF216" s="273"/>
      <c r="BG216" s="273"/>
      <c r="BH216" s="273"/>
      <c r="BI216" s="273"/>
      <c r="BJ216" s="273"/>
      <c r="BK216" s="273"/>
      <c r="BL216" s="273"/>
      <c r="BM216" s="273"/>
      <c r="BN216" s="273"/>
      <c r="BO216" s="273"/>
      <c r="BP216" s="273"/>
      <c r="BQ216" s="273"/>
      <c r="BR216" s="273"/>
      <c r="BS216" s="273"/>
      <c r="BT216" s="273"/>
      <c r="BU216" s="273"/>
      <c r="BV216" s="273"/>
      <c r="BW216" s="273"/>
      <c r="BX216" s="273"/>
      <c r="BY216" s="273"/>
      <c r="BZ216" s="273"/>
      <c r="CA216" s="273"/>
      <c r="CB216" s="273"/>
      <c r="CC216" s="273"/>
      <c r="CD216" s="273"/>
      <c r="CE216" s="273"/>
      <c r="CF216" s="273"/>
      <c r="CG216" s="273"/>
      <c r="CH216" s="273"/>
      <c r="CI216" s="273"/>
      <c r="CJ216" s="273"/>
      <c r="CK216" s="273"/>
      <c r="CL216" s="273"/>
      <c r="CM216" s="273"/>
      <c r="CN216" s="273"/>
      <c r="CO216" s="273"/>
      <c r="CP216" s="273"/>
      <c r="CQ216" s="273"/>
      <c r="CR216" s="273"/>
      <c r="CS216" s="273"/>
      <c r="CT216" s="273"/>
      <c r="CU216" s="273"/>
      <c r="CV216" s="273"/>
      <c r="CW216" s="273"/>
      <c r="CX216" s="273"/>
      <c r="CY216" s="273"/>
      <c r="CZ216" s="273"/>
      <c r="DA216" s="273"/>
      <c r="DB216" s="273"/>
      <c r="DC216" s="273"/>
      <c r="DD216" s="273"/>
      <c r="DE216" s="273"/>
      <c r="DF216" s="273"/>
      <c r="DG216" s="273"/>
      <c r="DH216" s="273"/>
      <c r="DI216" s="273"/>
      <c r="DJ216" s="273"/>
      <c r="DK216" s="273"/>
      <c r="DL216" s="273"/>
      <c r="DM216" s="273"/>
      <c r="DN216" s="273"/>
      <c r="DO216" s="273"/>
      <c r="DP216" s="273"/>
      <c r="DQ216" s="273"/>
      <c r="DR216" s="273"/>
      <c r="DS216" s="273"/>
      <c r="DT216" s="273"/>
      <c r="DU216" s="273"/>
      <c r="DV216" s="273"/>
      <c r="DW216" s="273"/>
      <c r="DX216" s="273"/>
      <c r="DY216" s="273"/>
      <c r="DZ216" s="273"/>
      <c r="EA216" s="273"/>
      <c r="EB216" s="273"/>
      <c r="EC216" s="273"/>
      <c r="ED216" s="273"/>
      <c r="EE216" s="273"/>
      <c r="EF216" s="273"/>
      <c r="EG216" s="273"/>
      <c r="EH216" s="273"/>
      <c r="EI216" s="273"/>
      <c r="EJ216" s="273"/>
      <c r="EK216" s="273"/>
      <c r="EL216" s="273"/>
    </row>
    <row r="217" spans="1:142" ht="15">
      <c r="A217" s="130"/>
      <c r="B217" s="131"/>
      <c r="C217" s="132"/>
      <c r="D217" s="273"/>
      <c r="E217" s="273"/>
      <c r="F217" s="273"/>
      <c r="G217" s="273"/>
      <c r="H217" s="273"/>
      <c r="I217" s="273"/>
      <c r="J217" s="273"/>
      <c r="K217" s="273"/>
      <c r="L217" s="273"/>
      <c r="M217" s="273"/>
      <c r="N217" s="273"/>
      <c r="O217" s="273"/>
      <c r="P217" s="273"/>
      <c r="Q217" s="273"/>
      <c r="R217" s="273"/>
      <c r="S217" s="273"/>
      <c r="T217" s="273"/>
      <c r="U217" s="273"/>
      <c r="V217" s="273"/>
      <c r="W217" s="273"/>
      <c r="X217" s="273"/>
      <c r="Y217" s="273"/>
      <c r="Z217" s="273"/>
      <c r="AA217" s="273"/>
      <c r="AB217" s="273"/>
      <c r="AC217" s="273"/>
      <c r="AD217" s="273"/>
      <c r="AE217" s="273"/>
      <c r="AF217" s="273"/>
      <c r="AG217" s="273"/>
      <c r="AH217" s="273"/>
      <c r="AI217" s="273"/>
      <c r="AJ217" s="273"/>
      <c r="AK217" s="273"/>
      <c r="AL217" s="273"/>
      <c r="AM217" s="273"/>
      <c r="AN217" s="273"/>
      <c r="AO217" s="273"/>
      <c r="AP217" s="273"/>
      <c r="AQ217" s="273"/>
      <c r="AR217" s="273"/>
      <c r="AS217" s="273"/>
      <c r="AT217" s="273"/>
      <c r="AU217" s="273"/>
      <c r="AV217" s="273"/>
      <c r="AW217" s="273"/>
      <c r="AX217" s="273"/>
      <c r="AY217" s="273"/>
      <c r="AZ217" s="273"/>
      <c r="BA217" s="273"/>
      <c r="BB217" s="273"/>
      <c r="BC217" s="273"/>
      <c r="BD217" s="273"/>
      <c r="BE217" s="273"/>
      <c r="BF217" s="273"/>
      <c r="BG217" s="273"/>
      <c r="BH217" s="273"/>
      <c r="BI217" s="273"/>
      <c r="BJ217" s="273"/>
      <c r="BK217" s="273"/>
      <c r="BL217" s="273"/>
      <c r="BM217" s="273"/>
      <c r="BN217" s="273"/>
      <c r="BO217" s="273"/>
      <c r="BP217" s="273"/>
      <c r="BQ217" s="273"/>
      <c r="BR217" s="273"/>
      <c r="BS217" s="273"/>
      <c r="BT217" s="273"/>
      <c r="BU217" s="273"/>
      <c r="BV217" s="273"/>
      <c r="BW217" s="273"/>
      <c r="BX217" s="273"/>
      <c r="BY217" s="273"/>
      <c r="BZ217" s="273"/>
      <c r="CA217" s="273"/>
      <c r="CB217" s="273"/>
      <c r="CC217" s="273"/>
      <c r="CD217" s="273"/>
      <c r="CE217" s="273"/>
      <c r="CF217" s="273"/>
      <c r="CG217" s="273"/>
      <c r="CH217" s="273"/>
      <c r="CI217" s="273"/>
      <c r="CJ217" s="273"/>
      <c r="CK217" s="273"/>
      <c r="CL217" s="273"/>
      <c r="CM217" s="273"/>
      <c r="CN217" s="273"/>
      <c r="CO217" s="273"/>
      <c r="CP217" s="273"/>
      <c r="CQ217" s="273"/>
      <c r="CR217" s="273"/>
      <c r="CS217" s="273"/>
      <c r="CT217" s="273"/>
      <c r="CU217" s="273"/>
      <c r="CV217" s="273"/>
      <c r="CW217" s="273"/>
      <c r="CX217" s="273"/>
      <c r="CY217" s="273"/>
      <c r="CZ217" s="273"/>
      <c r="DA217" s="273"/>
      <c r="DB217" s="273"/>
      <c r="DC217" s="273"/>
      <c r="DD217" s="273"/>
      <c r="DE217" s="273"/>
      <c r="DF217" s="273"/>
      <c r="DG217" s="273"/>
      <c r="DH217" s="273"/>
      <c r="DI217" s="273"/>
      <c r="DJ217" s="273"/>
      <c r="DK217" s="273"/>
      <c r="DL217" s="273"/>
      <c r="DM217" s="273"/>
      <c r="DN217" s="273"/>
      <c r="DO217" s="273"/>
      <c r="DP217" s="273"/>
      <c r="DQ217" s="273"/>
      <c r="DR217" s="273"/>
      <c r="DS217" s="273"/>
      <c r="DT217" s="273"/>
      <c r="DU217" s="273"/>
      <c r="DV217" s="273"/>
      <c r="DW217" s="273"/>
      <c r="DX217" s="273"/>
      <c r="DY217" s="273"/>
      <c r="DZ217" s="273"/>
      <c r="EA217" s="273"/>
      <c r="EB217" s="273"/>
      <c r="EC217" s="273"/>
      <c r="ED217" s="273"/>
      <c r="EE217" s="273"/>
      <c r="EF217" s="273"/>
      <c r="EG217" s="273"/>
      <c r="EH217" s="273"/>
      <c r="EI217" s="273"/>
      <c r="EJ217" s="273"/>
      <c r="EK217" s="273"/>
      <c r="EL217" s="273"/>
    </row>
    <row r="218" spans="1:142" ht="15">
      <c r="A218" s="130"/>
      <c r="B218" s="131"/>
      <c r="C218" s="132"/>
      <c r="D218" s="273"/>
      <c r="E218" s="273"/>
      <c r="F218" s="273"/>
      <c r="G218" s="273"/>
      <c r="H218" s="273"/>
      <c r="I218" s="273"/>
      <c r="J218" s="273"/>
      <c r="K218" s="273"/>
      <c r="L218" s="273"/>
      <c r="M218" s="273"/>
      <c r="N218" s="273"/>
      <c r="O218" s="273"/>
      <c r="P218" s="273"/>
      <c r="Q218" s="273"/>
      <c r="R218" s="273"/>
      <c r="S218" s="273"/>
      <c r="T218" s="273"/>
      <c r="U218" s="273"/>
      <c r="V218" s="273"/>
      <c r="W218" s="273"/>
      <c r="X218" s="273"/>
      <c r="Y218" s="273"/>
      <c r="Z218" s="273"/>
      <c r="AA218" s="273"/>
      <c r="AB218" s="273"/>
      <c r="AC218" s="273"/>
      <c r="AD218" s="273"/>
      <c r="AE218" s="273"/>
      <c r="AF218" s="273"/>
      <c r="AG218" s="273"/>
      <c r="AH218" s="273"/>
      <c r="AI218" s="273"/>
      <c r="AJ218" s="273"/>
      <c r="AK218" s="273"/>
      <c r="AL218" s="273"/>
      <c r="AM218" s="273"/>
      <c r="AN218" s="273"/>
      <c r="AO218" s="273"/>
      <c r="AP218" s="273"/>
      <c r="AQ218" s="273"/>
      <c r="AR218" s="273"/>
      <c r="AS218" s="273"/>
      <c r="AT218" s="273"/>
      <c r="AU218" s="273"/>
      <c r="AV218" s="273"/>
      <c r="AW218" s="273"/>
      <c r="AX218" s="273"/>
      <c r="AY218" s="273"/>
      <c r="AZ218" s="273"/>
      <c r="BA218" s="273"/>
      <c r="BB218" s="273"/>
      <c r="BC218" s="273"/>
      <c r="BD218" s="273"/>
      <c r="BE218" s="273"/>
      <c r="BF218" s="273"/>
      <c r="BG218" s="273"/>
      <c r="BH218" s="273"/>
      <c r="BI218" s="273"/>
      <c r="BJ218" s="273"/>
      <c r="BK218" s="273"/>
      <c r="BL218" s="273"/>
      <c r="BM218" s="273"/>
      <c r="BN218" s="273"/>
      <c r="BO218" s="273"/>
      <c r="BP218" s="273"/>
      <c r="BQ218" s="273"/>
      <c r="BR218" s="273"/>
      <c r="BS218" s="273"/>
      <c r="BT218" s="273"/>
      <c r="BU218" s="273"/>
      <c r="BV218" s="273"/>
      <c r="BW218" s="273"/>
      <c r="BX218" s="273"/>
      <c r="BY218" s="273"/>
      <c r="BZ218" s="273"/>
      <c r="CA218" s="273"/>
      <c r="CB218" s="273"/>
      <c r="CC218" s="273"/>
      <c r="CD218" s="273"/>
      <c r="CE218" s="273"/>
      <c r="CF218" s="273"/>
      <c r="CG218" s="273"/>
      <c r="CH218" s="273"/>
      <c r="CI218" s="273"/>
      <c r="CJ218" s="273"/>
      <c r="CK218" s="273"/>
      <c r="CL218" s="273"/>
      <c r="CM218" s="273"/>
      <c r="CN218" s="273"/>
      <c r="CO218" s="273"/>
      <c r="CP218" s="273"/>
      <c r="CQ218" s="273"/>
      <c r="CR218" s="273"/>
      <c r="CS218" s="273"/>
      <c r="CT218" s="273"/>
      <c r="CU218" s="273"/>
      <c r="CV218" s="273"/>
      <c r="CW218" s="273"/>
      <c r="CX218" s="273"/>
      <c r="CY218" s="273"/>
      <c r="CZ218" s="273"/>
      <c r="DA218" s="273"/>
      <c r="DB218" s="273"/>
      <c r="DC218" s="273"/>
      <c r="DD218" s="273"/>
      <c r="DE218" s="273"/>
      <c r="DF218" s="273"/>
      <c r="DG218" s="273"/>
      <c r="DH218" s="273"/>
      <c r="DI218" s="273"/>
      <c r="DJ218" s="273"/>
      <c r="DK218" s="273"/>
      <c r="DL218" s="273"/>
      <c r="DM218" s="273"/>
      <c r="DN218" s="273"/>
      <c r="DO218" s="273"/>
      <c r="DP218" s="273"/>
      <c r="DQ218" s="273"/>
      <c r="DR218" s="273"/>
      <c r="DS218" s="273"/>
      <c r="DT218" s="273"/>
      <c r="DU218" s="273"/>
      <c r="DV218" s="273"/>
      <c r="DW218" s="273"/>
      <c r="DX218" s="273"/>
      <c r="DY218" s="273"/>
      <c r="DZ218" s="273"/>
      <c r="EA218" s="273"/>
      <c r="EB218" s="273"/>
      <c r="EC218" s="273"/>
      <c r="ED218" s="273"/>
      <c r="EE218" s="273"/>
      <c r="EF218" s="273"/>
      <c r="EG218" s="273"/>
      <c r="EH218" s="273"/>
      <c r="EI218" s="273"/>
      <c r="EJ218" s="273"/>
      <c r="EK218" s="273"/>
      <c r="EL218" s="273"/>
    </row>
    <row r="219" spans="1:142" ht="15">
      <c r="A219" s="130"/>
      <c r="B219" s="131"/>
      <c r="C219" s="132"/>
      <c r="D219" s="273"/>
      <c r="E219" s="273"/>
      <c r="F219" s="273"/>
      <c r="G219" s="273"/>
      <c r="H219" s="273"/>
      <c r="I219" s="273"/>
      <c r="J219" s="273"/>
      <c r="K219" s="273"/>
      <c r="L219" s="273"/>
      <c r="M219" s="273"/>
      <c r="N219" s="273"/>
      <c r="O219" s="273"/>
      <c r="P219" s="273"/>
      <c r="Q219" s="273"/>
      <c r="R219" s="273"/>
      <c r="S219" s="273"/>
      <c r="T219" s="273"/>
      <c r="U219" s="273"/>
      <c r="V219" s="273"/>
      <c r="W219" s="273"/>
      <c r="X219" s="273"/>
      <c r="Y219" s="273"/>
      <c r="Z219" s="273"/>
      <c r="AA219" s="273"/>
      <c r="AB219" s="273"/>
      <c r="AC219" s="273"/>
      <c r="AD219" s="273"/>
      <c r="AE219" s="273"/>
      <c r="AF219" s="273"/>
      <c r="AG219" s="273"/>
      <c r="AH219" s="273"/>
      <c r="AI219" s="273"/>
      <c r="AJ219" s="273"/>
      <c r="AK219" s="273"/>
      <c r="AL219" s="273"/>
      <c r="AM219" s="273"/>
      <c r="AN219" s="273"/>
      <c r="AO219" s="273"/>
      <c r="AP219" s="273"/>
      <c r="AQ219" s="273"/>
      <c r="AR219" s="273"/>
      <c r="AS219" s="273"/>
      <c r="AT219" s="273"/>
      <c r="AU219" s="273"/>
      <c r="AV219" s="273"/>
      <c r="AW219" s="273"/>
      <c r="AX219" s="273"/>
      <c r="AY219" s="273"/>
      <c r="AZ219" s="273"/>
      <c r="BA219" s="273"/>
      <c r="BB219" s="273"/>
      <c r="BC219" s="273"/>
      <c r="BD219" s="273"/>
      <c r="BE219" s="273"/>
      <c r="BF219" s="273"/>
      <c r="BG219" s="273"/>
      <c r="BH219" s="273"/>
      <c r="BI219" s="273"/>
      <c r="BJ219" s="273"/>
      <c r="BK219" s="273"/>
      <c r="BL219" s="273"/>
      <c r="BM219" s="273"/>
      <c r="BN219" s="273"/>
      <c r="BO219" s="273"/>
      <c r="BP219" s="273"/>
      <c r="BQ219" s="273"/>
      <c r="BR219" s="273"/>
      <c r="BS219" s="273"/>
      <c r="BT219" s="273"/>
      <c r="BU219" s="273"/>
      <c r="BV219" s="273"/>
      <c r="BW219" s="273"/>
      <c r="BX219" s="273"/>
      <c r="BY219" s="273"/>
      <c r="BZ219" s="273"/>
      <c r="CA219" s="273"/>
      <c r="CB219" s="273"/>
      <c r="CC219" s="273"/>
      <c r="CD219" s="273"/>
      <c r="CE219" s="273"/>
      <c r="CF219" s="273"/>
      <c r="CG219" s="273"/>
      <c r="CH219" s="273"/>
      <c r="CI219" s="273"/>
      <c r="CJ219" s="273"/>
      <c r="CK219" s="273"/>
      <c r="CL219" s="273"/>
      <c r="CM219" s="273"/>
      <c r="CN219" s="273"/>
      <c r="CO219" s="273"/>
      <c r="CP219" s="273"/>
      <c r="CQ219" s="273"/>
      <c r="CR219" s="273"/>
      <c r="CS219" s="273"/>
      <c r="CT219" s="273"/>
      <c r="CU219" s="273"/>
      <c r="CV219" s="273"/>
      <c r="CW219" s="273"/>
      <c r="CX219" s="273"/>
      <c r="CY219" s="273"/>
      <c r="CZ219" s="273"/>
      <c r="DA219" s="273"/>
      <c r="DB219" s="273"/>
      <c r="DC219" s="273"/>
      <c r="DD219" s="273"/>
      <c r="DE219" s="273"/>
      <c r="DF219" s="273"/>
      <c r="DG219" s="273"/>
      <c r="DH219" s="273"/>
      <c r="DI219" s="273"/>
      <c r="DJ219" s="273"/>
      <c r="DK219" s="273"/>
      <c r="DL219" s="273"/>
      <c r="DM219" s="273"/>
      <c r="DN219" s="273"/>
      <c r="DO219" s="273"/>
      <c r="DP219" s="273"/>
      <c r="DQ219" s="273"/>
      <c r="DR219" s="273"/>
      <c r="DS219" s="273"/>
      <c r="DT219" s="273"/>
      <c r="DU219" s="273"/>
      <c r="DV219" s="273"/>
      <c r="DW219" s="273"/>
      <c r="DX219" s="273"/>
      <c r="DY219" s="273"/>
      <c r="DZ219" s="273"/>
      <c r="EA219" s="273"/>
      <c r="EB219" s="273"/>
      <c r="EC219" s="273"/>
      <c r="ED219" s="273"/>
      <c r="EE219" s="273"/>
      <c r="EF219" s="273"/>
      <c r="EG219" s="273"/>
      <c r="EH219" s="273"/>
      <c r="EI219" s="273"/>
      <c r="EJ219" s="273"/>
      <c r="EK219" s="273"/>
      <c r="EL219" s="273"/>
    </row>
    <row r="220" spans="1:142" ht="15">
      <c r="A220" s="130"/>
      <c r="B220" s="131"/>
      <c r="C220" s="132"/>
      <c r="D220" s="273"/>
      <c r="E220" s="273"/>
      <c r="F220" s="273"/>
      <c r="G220" s="273"/>
      <c r="H220" s="273"/>
      <c r="I220" s="273"/>
      <c r="J220" s="273"/>
      <c r="K220" s="273"/>
      <c r="L220" s="273"/>
      <c r="M220" s="273"/>
      <c r="N220" s="273"/>
      <c r="O220" s="273"/>
      <c r="P220" s="273"/>
      <c r="Q220" s="273"/>
      <c r="R220" s="273"/>
      <c r="S220" s="273"/>
      <c r="T220" s="273"/>
      <c r="U220" s="273"/>
      <c r="V220" s="273"/>
      <c r="W220" s="273"/>
      <c r="X220" s="273"/>
      <c r="Y220" s="273"/>
      <c r="Z220" s="273"/>
      <c r="AA220" s="273"/>
      <c r="AB220" s="273"/>
      <c r="AC220" s="273"/>
      <c r="AD220" s="273"/>
      <c r="AE220" s="273"/>
      <c r="AF220" s="273"/>
      <c r="AG220" s="273"/>
      <c r="AH220" s="273"/>
      <c r="AI220" s="273"/>
      <c r="AJ220" s="273"/>
      <c r="AK220" s="273"/>
      <c r="AL220" s="273"/>
      <c r="AM220" s="273"/>
      <c r="AN220" s="273"/>
      <c r="AO220" s="273"/>
      <c r="AP220" s="273"/>
      <c r="AQ220" s="273"/>
      <c r="AR220" s="273"/>
      <c r="AS220" s="273"/>
      <c r="AT220" s="273"/>
      <c r="AU220" s="273"/>
      <c r="AV220" s="273"/>
      <c r="AW220" s="273"/>
      <c r="AX220" s="273"/>
      <c r="AY220" s="273"/>
      <c r="AZ220" s="273"/>
      <c r="BA220" s="273"/>
      <c r="BB220" s="273"/>
      <c r="BC220" s="273"/>
      <c r="BD220" s="273"/>
      <c r="BE220" s="273"/>
      <c r="BF220" s="273"/>
      <c r="BG220" s="273"/>
      <c r="BH220" s="273"/>
      <c r="BI220" s="273"/>
      <c r="BJ220" s="273"/>
      <c r="BK220" s="273"/>
      <c r="BL220" s="273"/>
      <c r="BM220" s="273"/>
      <c r="BN220" s="273"/>
      <c r="BO220" s="273"/>
      <c r="BP220" s="273"/>
      <c r="BQ220" s="273"/>
      <c r="BR220" s="273"/>
      <c r="BS220" s="273"/>
      <c r="BT220" s="273"/>
      <c r="BU220" s="273"/>
      <c r="BV220" s="273"/>
      <c r="BW220" s="273"/>
      <c r="BX220" s="273"/>
      <c r="BY220" s="273"/>
      <c r="BZ220" s="273"/>
      <c r="CA220" s="273"/>
      <c r="CB220" s="273"/>
      <c r="CC220" s="273"/>
      <c r="CD220" s="273"/>
      <c r="CE220" s="273"/>
      <c r="CF220" s="273"/>
      <c r="CG220" s="273"/>
      <c r="CH220" s="273"/>
      <c r="CI220" s="273"/>
      <c r="CJ220" s="273"/>
      <c r="CK220" s="273"/>
      <c r="CL220" s="273"/>
      <c r="CM220" s="273"/>
      <c r="CN220" s="273"/>
      <c r="CO220" s="273"/>
      <c r="CP220" s="273"/>
      <c r="CQ220" s="273"/>
      <c r="CR220" s="273"/>
      <c r="CS220" s="273"/>
      <c r="CT220" s="273"/>
      <c r="CU220" s="273"/>
      <c r="CV220" s="273"/>
      <c r="CW220" s="273"/>
      <c r="CX220" s="273"/>
      <c r="CY220" s="273"/>
      <c r="CZ220" s="273"/>
      <c r="DA220" s="273"/>
      <c r="DB220" s="273"/>
      <c r="DC220" s="273"/>
      <c r="DD220" s="273"/>
      <c r="DE220" s="273"/>
      <c r="DF220" s="273"/>
      <c r="DG220" s="273"/>
      <c r="DH220" s="273"/>
      <c r="DI220" s="273"/>
      <c r="DJ220" s="273"/>
      <c r="DK220" s="273"/>
      <c r="DL220" s="273"/>
      <c r="DM220" s="273"/>
      <c r="DN220" s="273"/>
      <c r="DO220" s="273"/>
      <c r="DP220" s="273"/>
      <c r="DQ220" s="273"/>
      <c r="DR220" s="273"/>
      <c r="DS220" s="273"/>
      <c r="DT220" s="273"/>
      <c r="DU220" s="273"/>
      <c r="DV220" s="273"/>
      <c r="DW220" s="273"/>
      <c r="DX220" s="273"/>
      <c r="DY220" s="273"/>
      <c r="DZ220" s="273"/>
      <c r="EA220" s="273"/>
      <c r="EB220" s="273"/>
      <c r="EC220" s="273"/>
      <c r="ED220" s="273"/>
      <c r="EE220" s="273"/>
      <c r="EF220" s="273"/>
      <c r="EG220" s="273"/>
      <c r="EH220" s="273"/>
      <c r="EI220" s="273"/>
      <c r="EJ220" s="273"/>
      <c r="EK220" s="273"/>
      <c r="EL220" s="273"/>
    </row>
    <row r="221" spans="1:142" ht="15">
      <c r="A221" s="130"/>
      <c r="B221" s="131"/>
      <c r="C221" s="132"/>
      <c r="D221" s="273"/>
      <c r="E221" s="273"/>
      <c r="F221" s="273"/>
      <c r="G221" s="273"/>
      <c r="H221" s="273"/>
      <c r="I221" s="273"/>
      <c r="J221" s="273"/>
      <c r="K221" s="273"/>
      <c r="L221" s="273"/>
      <c r="M221" s="273"/>
      <c r="N221" s="273"/>
      <c r="O221" s="273"/>
      <c r="P221" s="273"/>
      <c r="Q221" s="273"/>
      <c r="R221" s="273"/>
      <c r="S221" s="273"/>
      <c r="T221" s="273"/>
      <c r="U221" s="273"/>
      <c r="V221" s="273"/>
      <c r="W221" s="273"/>
      <c r="X221" s="273"/>
      <c r="Y221" s="273"/>
      <c r="Z221" s="273"/>
      <c r="AA221" s="273"/>
      <c r="AB221" s="273"/>
      <c r="AC221" s="273"/>
      <c r="AD221" s="273"/>
      <c r="AE221" s="273"/>
      <c r="AF221" s="273"/>
      <c r="AG221" s="273"/>
      <c r="AH221" s="273"/>
      <c r="AI221" s="273"/>
      <c r="AJ221" s="273"/>
      <c r="AK221" s="273"/>
      <c r="AL221" s="273"/>
      <c r="AM221" s="273"/>
      <c r="AN221" s="273"/>
      <c r="AO221" s="273"/>
      <c r="AP221" s="273"/>
      <c r="AQ221" s="273"/>
      <c r="AR221" s="273"/>
      <c r="AS221" s="273"/>
      <c r="AT221" s="273"/>
      <c r="AU221" s="273"/>
      <c r="AV221" s="273"/>
      <c r="AW221" s="273"/>
      <c r="AX221" s="273"/>
      <c r="AY221" s="273"/>
      <c r="AZ221" s="273"/>
      <c r="BA221" s="273"/>
      <c r="BB221" s="273"/>
      <c r="BC221" s="273"/>
      <c r="BD221" s="273"/>
      <c r="BE221" s="273"/>
      <c r="BF221" s="273"/>
      <c r="BG221" s="273"/>
      <c r="BH221" s="273"/>
      <c r="BI221" s="273"/>
      <c r="BJ221" s="273"/>
      <c r="BK221" s="273"/>
      <c r="BL221" s="273"/>
      <c r="BM221" s="273"/>
      <c r="BN221" s="273"/>
      <c r="BO221" s="273"/>
      <c r="BP221" s="273"/>
      <c r="BQ221" s="273"/>
      <c r="BR221" s="273"/>
      <c r="BS221" s="273"/>
      <c r="BT221" s="273"/>
      <c r="BU221" s="273"/>
      <c r="BV221" s="273"/>
      <c r="BW221" s="273"/>
      <c r="BX221" s="273"/>
      <c r="BY221" s="273"/>
      <c r="BZ221" s="273"/>
      <c r="CA221" s="273"/>
      <c r="CB221" s="273"/>
      <c r="CC221" s="273"/>
      <c r="CD221" s="273"/>
      <c r="CE221" s="273"/>
      <c r="CF221" s="273"/>
      <c r="CG221" s="273"/>
      <c r="CH221" s="273"/>
      <c r="CI221" s="273"/>
      <c r="CJ221" s="273"/>
      <c r="CK221" s="273"/>
      <c r="CL221" s="273"/>
      <c r="CM221" s="273"/>
      <c r="CN221" s="273"/>
      <c r="CO221" s="273"/>
      <c r="CP221" s="273"/>
      <c r="CQ221" s="273"/>
      <c r="CR221" s="273"/>
      <c r="CS221" s="273"/>
      <c r="CT221" s="273"/>
      <c r="CU221" s="273"/>
      <c r="CV221" s="273"/>
      <c r="CW221" s="273"/>
      <c r="CX221" s="273"/>
      <c r="CY221" s="273"/>
      <c r="CZ221" s="273"/>
      <c r="DA221" s="273"/>
      <c r="DB221" s="273"/>
      <c r="DC221" s="273"/>
      <c r="DD221" s="273"/>
      <c r="DE221" s="273"/>
      <c r="DF221" s="273"/>
      <c r="DG221" s="273"/>
      <c r="DH221" s="273"/>
      <c r="DI221" s="273"/>
      <c r="DJ221" s="273"/>
      <c r="DK221" s="273"/>
      <c r="DL221" s="273"/>
      <c r="DM221" s="273"/>
      <c r="DN221" s="273"/>
      <c r="DO221" s="273"/>
      <c r="DP221" s="273"/>
      <c r="DQ221" s="273"/>
      <c r="DR221" s="273"/>
      <c r="DS221" s="273"/>
      <c r="DT221" s="273"/>
      <c r="DU221" s="273"/>
      <c r="DV221" s="273"/>
      <c r="DW221" s="273"/>
      <c r="DX221" s="273"/>
      <c r="DY221" s="273"/>
      <c r="DZ221" s="273"/>
      <c r="EA221" s="273"/>
      <c r="EB221" s="273"/>
      <c r="EC221" s="273"/>
      <c r="ED221" s="273"/>
      <c r="EE221" s="273"/>
      <c r="EF221" s="273"/>
      <c r="EG221" s="273"/>
      <c r="EH221" s="273"/>
      <c r="EI221" s="273"/>
      <c r="EJ221" s="273"/>
      <c r="EK221" s="273"/>
      <c r="EL221" s="273"/>
    </row>
    <row r="222" spans="1:142" ht="15">
      <c r="A222" s="130"/>
      <c r="B222" s="131"/>
      <c r="C222" s="132"/>
      <c r="D222" s="273"/>
      <c r="E222" s="273"/>
      <c r="F222" s="273"/>
      <c r="G222" s="273"/>
      <c r="H222" s="273"/>
      <c r="I222" s="273"/>
      <c r="J222" s="273"/>
      <c r="K222" s="273"/>
      <c r="L222" s="273"/>
      <c r="M222" s="273"/>
      <c r="N222" s="273"/>
      <c r="O222" s="273"/>
      <c r="P222" s="273"/>
      <c r="Q222" s="273"/>
      <c r="R222" s="273"/>
      <c r="S222" s="273"/>
      <c r="T222" s="273"/>
      <c r="U222" s="273"/>
      <c r="V222" s="273"/>
      <c r="W222" s="273"/>
      <c r="X222" s="273"/>
      <c r="Y222" s="273"/>
      <c r="Z222" s="273"/>
      <c r="AA222" s="273"/>
      <c r="AB222" s="273"/>
      <c r="AC222" s="273"/>
      <c r="AD222" s="273"/>
      <c r="AE222" s="273"/>
      <c r="AF222" s="273"/>
      <c r="AG222" s="273"/>
      <c r="AH222" s="273"/>
      <c r="AI222" s="273"/>
      <c r="AJ222" s="273"/>
      <c r="AK222" s="273"/>
      <c r="AL222" s="273"/>
      <c r="AM222" s="273"/>
      <c r="AN222" s="273"/>
      <c r="AO222" s="273"/>
      <c r="AP222" s="273"/>
      <c r="AQ222" s="273"/>
      <c r="AR222" s="273"/>
      <c r="AS222" s="273"/>
      <c r="AT222" s="273"/>
      <c r="AU222" s="273"/>
      <c r="AV222" s="273"/>
      <c r="AW222" s="273"/>
      <c r="AX222" s="273"/>
      <c r="AY222" s="273"/>
      <c r="AZ222" s="273"/>
      <c r="BA222" s="273"/>
      <c r="BB222" s="273"/>
      <c r="BC222" s="273"/>
      <c r="BD222" s="273"/>
      <c r="BE222" s="273"/>
      <c r="BF222" s="273"/>
      <c r="BG222" s="273"/>
      <c r="BH222" s="273"/>
      <c r="BI222" s="273"/>
      <c r="BJ222" s="273"/>
      <c r="BK222" s="273"/>
      <c r="BL222" s="273"/>
      <c r="BM222" s="273"/>
      <c r="BN222" s="273"/>
      <c r="BO222" s="273"/>
      <c r="BP222" s="273"/>
      <c r="BQ222" s="273"/>
      <c r="BR222" s="273"/>
      <c r="BS222" s="273"/>
      <c r="BT222" s="273"/>
      <c r="BU222" s="273"/>
      <c r="BV222" s="273"/>
      <c r="BW222" s="273"/>
      <c r="BX222" s="273"/>
      <c r="BY222" s="273"/>
      <c r="BZ222" s="273"/>
      <c r="CA222" s="273"/>
      <c r="CB222" s="273"/>
      <c r="CC222" s="273"/>
      <c r="CD222" s="273"/>
      <c r="CE222" s="273"/>
      <c r="CF222" s="273"/>
      <c r="CG222" s="273"/>
      <c r="CH222" s="273"/>
      <c r="CI222" s="273"/>
      <c r="CJ222" s="273"/>
      <c r="CK222" s="273"/>
      <c r="CL222" s="273"/>
      <c r="CM222" s="273"/>
      <c r="CN222" s="273"/>
      <c r="CO222" s="273"/>
      <c r="CP222" s="273"/>
      <c r="CQ222" s="273"/>
      <c r="CR222" s="273"/>
      <c r="CS222" s="273"/>
      <c r="CT222" s="273"/>
      <c r="CU222" s="273"/>
      <c r="CV222" s="273"/>
      <c r="CW222" s="273"/>
      <c r="CX222" s="273"/>
      <c r="CY222" s="273"/>
      <c r="CZ222" s="273"/>
      <c r="DA222" s="273"/>
      <c r="DB222" s="273"/>
      <c r="DC222" s="273"/>
      <c r="DD222" s="273"/>
      <c r="DE222" s="273"/>
      <c r="DF222" s="273"/>
      <c r="DG222" s="273"/>
      <c r="DH222" s="273"/>
      <c r="DI222" s="273"/>
      <c r="DJ222" s="273"/>
      <c r="DK222" s="273"/>
      <c r="DL222" s="273"/>
      <c r="DM222" s="273"/>
      <c r="DN222" s="273"/>
      <c r="DO222" s="273"/>
      <c r="DP222" s="273"/>
      <c r="DQ222" s="273"/>
      <c r="DR222" s="273"/>
      <c r="DS222" s="273"/>
      <c r="DT222" s="273"/>
      <c r="DU222" s="273"/>
      <c r="DV222" s="273"/>
      <c r="DW222" s="273"/>
      <c r="DX222" s="273"/>
      <c r="DY222" s="273"/>
      <c r="DZ222" s="273"/>
      <c r="EA222" s="273"/>
      <c r="EB222" s="273"/>
      <c r="EC222" s="273"/>
      <c r="ED222" s="273"/>
      <c r="EE222" s="273"/>
      <c r="EF222" s="273"/>
      <c r="EG222" s="273"/>
      <c r="EH222" s="273"/>
      <c r="EI222" s="273"/>
      <c r="EJ222" s="273"/>
      <c r="EK222" s="273"/>
      <c r="EL222" s="273"/>
    </row>
    <row r="223" spans="1:142" ht="15">
      <c r="A223" s="130"/>
      <c r="B223" s="131"/>
      <c r="C223" s="132"/>
      <c r="D223" s="273"/>
      <c r="E223" s="273"/>
      <c r="F223" s="273"/>
      <c r="G223" s="273"/>
      <c r="H223" s="273"/>
      <c r="I223" s="273"/>
      <c r="J223" s="273"/>
      <c r="K223" s="273"/>
      <c r="L223" s="273"/>
      <c r="M223" s="273"/>
      <c r="N223" s="273"/>
      <c r="O223" s="273"/>
      <c r="P223" s="273"/>
      <c r="Q223" s="273"/>
      <c r="R223" s="273"/>
      <c r="S223" s="273"/>
      <c r="T223" s="273"/>
      <c r="U223" s="273"/>
      <c r="V223" s="273"/>
      <c r="W223" s="273"/>
      <c r="X223" s="273"/>
      <c r="Y223" s="273"/>
      <c r="Z223" s="273"/>
      <c r="AA223" s="273"/>
      <c r="AB223" s="273"/>
      <c r="AC223" s="273"/>
      <c r="AD223" s="273"/>
      <c r="AE223" s="273"/>
      <c r="AF223" s="273"/>
      <c r="AG223" s="273"/>
      <c r="AH223" s="273"/>
      <c r="AI223" s="273"/>
      <c r="AJ223" s="273"/>
      <c r="AK223" s="273"/>
      <c r="AL223" s="273"/>
      <c r="AM223" s="273"/>
      <c r="AN223" s="273"/>
      <c r="AO223" s="273"/>
      <c r="AP223" s="273"/>
      <c r="AQ223" s="273"/>
      <c r="AR223" s="273"/>
      <c r="AS223" s="273"/>
      <c r="AT223" s="273"/>
      <c r="AU223" s="273"/>
      <c r="AV223" s="273"/>
      <c r="AW223" s="273"/>
      <c r="AX223" s="273"/>
      <c r="AY223" s="273"/>
      <c r="AZ223" s="273"/>
      <c r="BA223" s="273"/>
      <c r="BB223" s="273"/>
      <c r="BC223" s="273"/>
      <c r="BD223" s="273"/>
      <c r="BE223" s="273"/>
      <c r="BF223" s="273"/>
      <c r="BG223" s="273"/>
      <c r="BH223" s="273"/>
      <c r="BI223" s="273"/>
      <c r="BJ223" s="273"/>
      <c r="BK223" s="273"/>
      <c r="BL223" s="273"/>
      <c r="BM223" s="273"/>
      <c r="BN223" s="273"/>
      <c r="BO223" s="273"/>
      <c r="BP223" s="273"/>
      <c r="BQ223" s="273"/>
      <c r="BR223" s="273"/>
      <c r="BS223" s="273"/>
      <c r="BT223" s="273"/>
      <c r="BU223" s="273"/>
      <c r="BV223" s="273"/>
      <c r="BW223" s="273"/>
      <c r="BX223" s="273"/>
      <c r="BY223" s="273"/>
      <c r="BZ223" s="273"/>
      <c r="CA223" s="273"/>
      <c r="CB223" s="273"/>
      <c r="CC223" s="273"/>
      <c r="CD223" s="273"/>
      <c r="CE223" s="273"/>
      <c r="CF223" s="273"/>
      <c r="CG223" s="273"/>
      <c r="CH223" s="273"/>
      <c r="CI223" s="273"/>
      <c r="CJ223" s="273"/>
      <c r="CK223" s="273"/>
      <c r="CL223" s="273"/>
      <c r="CM223" s="273"/>
      <c r="CN223" s="273"/>
      <c r="CO223" s="273"/>
      <c r="CP223" s="273"/>
      <c r="CQ223" s="273"/>
      <c r="CR223" s="273"/>
      <c r="CS223" s="273"/>
      <c r="CT223" s="273"/>
      <c r="CU223" s="273"/>
      <c r="CV223" s="273"/>
      <c r="CW223" s="273"/>
      <c r="CX223" s="273"/>
      <c r="CY223" s="273"/>
      <c r="CZ223" s="273"/>
      <c r="DA223" s="273"/>
      <c r="DB223" s="273"/>
      <c r="DC223" s="273"/>
      <c r="DD223" s="273"/>
      <c r="DE223" s="273"/>
      <c r="DF223" s="273"/>
      <c r="DG223" s="273"/>
      <c r="DH223" s="273"/>
      <c r="DI223" s="273"/>
      <c r="DJ223" s="273"/>
      <c r="DK223" s="273"/>
      <c r="DL223" s="273"/>
      <c r="DM223" s="273"/>
      <c r="DN223" s="273"/>
      <c r="DO223" s="273"/>
      <c r="DP223" s="273"/>
      <c r="DQ223" s="273"/>
      <c r="DR223" s="273"/>
      <c r="DS223" s="273"/>
      <c r="DT223" s="273"/>
      <c r="DU223" s="273"/>
      <c r="DV223" s="273"/>
      <c r="DW223" s="273"/>
      <c r="DX223" s="273"/>
      <c r="DY223" s="273"/>
      <c r="DZ223" s="273"/>
      <c r="EA223" s="273"/>
      <c r="EB223" s="273"/>
      <c r="EC223" s="273"/>
      <c r="ED223" s="273"/>
      <c r="EE223" s="273"/>
      <c r="EF223" s="273"/>
      <c r="EG223" s="273"/>
      <c r="EH223" s="273"/>
      <c r="EI223" s="273"/>
      <c r="EJ223" s="273"/>
      <c r="EK223" s="273"/>
      <c r="EL223" s="273"/>
    </row>
    <row r="224" spans="1:142" ht="15">
      <c r="A224" s="130"/>
      <c r="B224" s="131"/>
      <c r="C224" s="132"/>
      <c r="D224" s="273"/>
      <c r="E224" s="273"/>
      <c r="F224" s="273"/>
      <c r="G224" s="273"/>
      <c r="H224" s="273"/>
      <c r="I224" s="273"/>
      <c r="J224" s="273"/>
      <c r="K224" s="273"/>
      <c r="L224" s="273"/>
      <c r="M224" s="273"/>
      <c r="N224" s="273"/>
      <c r="O224" s="273"/>
      <c r="P224" s="273"/>
      <c r="Q224" s="273"/>
      <c r="R224" s="273"/>
      <c r="S224" s="273"/>
      <c r="T224" s="273"/>
      <c r="U224" s="273"/>
      <c r="V224" s="273"/>
      <c r="W224" s="273"/>
      <c r="X224" s="273"/>
      <c r="Y224" s="273"/>
      <c r="Z224" s="273"/>
      <c r="AA224" s="273"/>
      <c r="AB224" s="273"/>
      <c r="AC224" s="273"/>
      <c r="AD224" s="273"/>
      <c r="AE224" s="273"/>
      <c r="AF224" s="273"/>
      <c r="AG224" s="273"/>
      <c r="AH224" s="273"/>
      <c r="AI224" s="273"/>
      <c r="AJ224" s="273"/>
      <c r="AK224" s="273"/>
      <c r="AL224" s="273"/>
      <c r="AM224" s="273"/>
      <c r="AN224" s="273"/>
      <c r="AO224" s="273"/>
      <c r="AP224" s="273"/>
      <c r="AQ224" s="273"/>
      <c r="AR224" s="273"/>
      <c r="AS224" s="273"/>
      <c r="AT224" s="273"/>
      <c r="AU224" s="273"/>
      <c r="AV224" s="273"/>
      <c r="AW224" s="273"/>
      <c r="AX224" s="273"/>
      <c r="AY224" s="273"/>
      <c r="AZ224" s="273"/>
      <c r="BA224" s="273"/>
      <c r="BB224" s="273"/>
      <c r="BC224" s="273"/>
      <c r="BD224" s="273"/>
      <c r="BE224" s="273"/>
      <c r="BF224" s="273"/>
      <c r="BG224" s="273"/>
      <c r="BH224" s="273"/>
      <c r="BI224" s="273"/>
      <c r="BJ224" s="273"/>
      <c r="BK224" s="273"/>
      <c r="BL224" s="273"/>
      <c r="BM224" s="273"/>
      <c r="BN224" s="273"/>
      <c r="BO224" s="273"/>
      <c r="BP224" s="273"/>
      <c r="BQ224" s="273"/>
      <c r="BR224" s="273"/>
      <c r="BS224" s="273"/>
      <c r="BT224" s="273"/>
      <c r="BU224" s="273"/>
      <c r="BV224" s="273"/>
      <c r="BW224" s="273"/>
      <c r="BX224" s="273"/>
      <c r="BY224" s="273"/>
      <c r="BZ224" s="273"/>
      <c r="CA224" s="273"/>
      <c r="CB224" s="273"/>
      <c r="CC224" s="273"/>
      <c r="CD224" s="273"/>
      <c r="CE224" s="273"/>
      <c r="CF224" s="273"/>
      <c r="CG224" s="273"/>
      <c r="CH224" s="273"/>
      <c r="CI224" s="273"/>
      <c r="CJ224" s="273"/>
      <c r="CK224" s="273"/>
      <c r="CL224" s="273"/>
      <c r="CM224" s="273"/>
      <c r="CN224" s="273"/>
      <c r="CO224" s="273"/>
      <c r="CP224" s="273"/>
      <c r="CQ224" s="273"/>
      <c r="CR224" s="273"/>
      <c r="CS224" s="273"/>
      <c r="CT224" s="273"/>
      <c r="CU224" s="273"/>
      <c r="CV224" s="273"/>
      <c r="CW224" s="273"/>
      <c r="CX224" s="273"/>
      <c r="CY224" s="273"/>
      <c r="CZ224" s="273"/>
      <c r="DA224" s="273"/>
      <c r="DB224" s="273"/>
      <c r="DC224" s="273"/>
      <c r="DD224" s="273"/>
      <c r="DE224" s="273"/>
      <c r="DF224" s="273"/>
      <c r="DG224" s="273"/>
      <c r="DH224" s="273"/>
      <c r="DI224" s="273"/>
      <c r="DJ224" s="273"/>
      <c r="DK224" s="273"/>
      <c r="DL224" s="273"/>
      <c r="DM224" s="273"/>
      <c r="DN224" s="273"/>
      <c r="DO224" s="273"/>
      <c r="DP224" s="273"/>
      <c r="DQ224" s="273"/>
      <c r="DR224" s="273"/>
      <c r="DS224" s="273"/>
      <c r="DT224" s="273"/>
      <c r="DU224" s="273"/>
      <c r="DV224" s="273"/>
      <c r="DW224" s="273"/>
      <c r="DX224" s="273"/>
      <c r="DY224" s="273"/>
      <c r="DZ224" s="273"/>
      <c r="EA224" s="273"/>
      <c r="EB224" s="273"/>
      <c r="EC224" s="273"/>
      <c r="ED224" s="273"/>
      <c r="EE224" s="273"/>
      <c r="EF224" s="273"/>
      <c r="EG224" s="273"/>
      <c r="EH224" s="273"/>
      <c r="EI224" s="273"/>
      <c r="EJ224" s="273"/>
      <c r="EK224" s="273"/>
      <c r="EL224" s="273"/>
    </row>
    <row r="225" spans="1:142" ht="15">
      <c r="A225" s="130"/>
      <c r="B225" s="131"/>
      <c r="C225" s="132"/>
      <c r="D225" s="273"/>
      <c r="E225" s="273"/>
      <c r="F225" s="273"/>
      <c r="G225" s="273"/>
      <c r="H225" s="273"/>
      <c r="I225" s="273"/>
      <c r="J225" s="273"/>
      <c r="K225" s="273"/>
      <c r="L225" s="273"/>
      <c r="M225" s="273"/>
      <c r="N225" s="273"/>
      <c r="O225" s="273"/>
      <c r="P225" s="273"/>
      <c r="Q225" s="273"/>
      <c r="R225" s="273"/>
      <c r="S225" s="273"/>
      <c r="T225" s="273"/>
      <c r="U225" s="273"/>
      <c r="V225" s="273"/>
      <c r="W225" s="273"/>
      <c r="X225" s="273"/>
      <c r="Y225" s="273"/>
      <c r="Z225" s="273"/>
      <c r="AA225" s="273"/>
      <c r="AB225" s="273"/>
      <c r="AC225" s="273"/>
      <c r="AD225" s="273"/>
      <c r="AE225" s="273"/>
      <c r="AF225" s="273"/>
      <c r="AG225" s="273"/>
      <c r="AH225" s="273"/>
      <c r="AI225" s="273"/>
      <c r="AJ225" s="273"/>
      <c r="AK225" s="273"/>
      <c r="AL225" s="273"/>
      <c r="AM225" s="273"/>
      <c r="AN225" s="273"/>
      <c r="AO225" s="273"/>
      <c r="AP225" s="273"/>
      <c r="AQ225" s="273"/>
      <c r="AR225" s="273"/>
      <c r="AS225" s="273"/>
      <c r="AT225" s="273"/>
      <c r="AU225" s="273"/>
      <c r="AV225" s="273"/>
      <c r="AW225" s="273"/>
      <c r="AX225" s="273"/>
      <c r="AY225" s="273"/>
      <c r="AZ225" s="273"/>
      <c r="BA225" s="273"/>
      <c r="BB225" s="273"/>
      <c r="BC225" s="273"/>
      <c r="BD225" s="273"/>
      <c r="BE225" s="273"/>
      <c r="BF225" s="273"/>
      <c r="BG225" s="273"/>
      <c r="BH225" s="273"/>
      <c r="BI225" s="273"/>
      <c r="BJ225" s="273"/>
      <c r="BK225" s="273"/>
      <c r="BL225" s="273"/>
      <c r="BM225" s="273"/>
      <c r="BN225" s="273"/>
      <c r="BO225" s="273"/>
      <c r="BP225" s="273"/>
      <c r="BQ225" s="273"/>
      <c r="BR225" s="273"/>
      <c r="BS225" s="273"/>
      <c r="BT225" s="273"/>
      <c r="BU225" s="273"/>
      <c r="BV225" s="273"/>
      <c r="BW225" s="273"/>
      <c r="BX225" s="273"/>
      <c r="BY225" s="273"/>
      <c r="BZ225" s="273"/>
      <c r="CA225" s="273"/>
      <c r="CB225" s="273"/>
      <c r="CC225" s="273"/>
      <c r="CD225" s="273"/>
      <c r="CE225" s="273"/>
      <c r="CF225" s="273"/>
      <c r="CG225" s="273"/>
      <c r="CH225" s="273"/>
      <c r="CI225" s="273"/>
      <c r="CJ225" s="273"/>
      <c r="CK225" s="273"/>
      <c r="CL225" s="273"/>
      <c r="CM225" s="273"/>
      <c r="CN225" s="273"/>
      <c r="CO225" s="273"/>
      <c r="CP225" s="273"/>
      <c r="CQ225" s="273"/>
      <c r="CR225" s="273"/>
      <c r="CS225" s="273"/>
      <c r="CT225" s="273"/>
      <c r="CU225" s="273"/>
      <c r="CV225" s="273"/>
      <c r="CW225" s="273"/>
      <c r="CX225" s="273"/>
      <c r="CY225" s="273"/>
      <c r="CZ225" s="273"/>
      <c r="DA225" s="273"/>
      <c r="DB225" s="273"/>
      <c r="DC225" s="273"/>
      <c r="DD225" s="273"/>
      <c r="DE225" s="273"/>
      <c r="DF225" s="273"/>
      <c r="DG225" s="273"/>
      <c r="DH225" s="273"/>
      <c r="DI225" s="273"/>
      <c r="DJ225" s="273"/>
      <c r="DK225" s="273"/>
      <c r="DL225" s="273"/>
      <c r="DM225" s="273"/>
      <c r="DN225" s="273"/>
      <c r="DO225" s="273"/>
      <c r="DP225" s="273"/>
      <c r="DQ225" s="273"/>
      <c r="DR225" s="273"/>
      <c r="DS225" s="273"/>
      <c r="DT225" s="273"/>
      <c r="DU225" s="273"/>
      <c r="DV225" s="273"/>
      <c r="DW225" s="273"/>
      <c r="DX225" s="273"/>
      <c r="DY225" s="273"/>
      <c r="DZ225" s="273"/>
      <c r="EA225" s="273"/>
      <c r="EB225" s="273"/>
      <c r="EC225" s="273"/>
      <c r="ED225" s="273"/>
      <c r="EE225" s="273"/>
      <c r="EF225" s="273"/>
      <c r="EG225" s="273"/>
      <c r="EH225" s="273"/>
      <c r="EI225" s="273"/>
      <c r="EJ225" s="273"/>
      <c r="EK225" s="273"/>
      <c r="EL225" s="273"/>
    </row>
    <row r="226" spans="1:142" ht="15">
      <c r="A226" s="130"/>
      <c r="B226" s="131"/>
      <c r="C226" s="132"/>
      <c r="D226" s="273"/>
      <c r="E226" s="273"/>
      <c r="F226" s="273"/>
      <c r="G226" s="273"/>
      <c r="H226" s="273"/>
      <c r="I226" s="273"/>
      <c r="J226" s="273"/>
      <c r="K226" s="273"/>
      <c r="L226" s="273"/>
      <c r="M226" s="273"/>
      <c r="N226" s="273"/>
      <c r="O226" s="273"/>
      <c r="P226" s="273"/>
      <c r="Q226" s="273"/>
      <c r="R226" s="273"/>
      <c r="S226" s="273"/>
      <c r="T226" s="273"/>
      <c r="U226" s="273"/>
      <c r="V226" s="273"/>
      <c r="W226" s="273"/>
      <c r="X226" s="273"/>
      <c r="Y226" s="273"/>
      <c r="Z226" s="273"/>
      <c r="AA226" s="273"/>
      <c r="AB226" s="273"/>
      <c r="AC226" s="273"/>
      <c r="AD226" s="273"/>
      <c r="AE226" s="273"/>
      <c r="AF226" s="273"/>
      <c r="AG226" s="273"/>
      <c r="AH226" s="273"/>
      <c r="AI226" s="273"/>
      <c r="AJ226" s="273"/>
      <c r="AK226" s="273"/>
      <c r="AL226" s="273"/>
      <c r="AM226" s="273"/>
      <c r="AN226" s="273"/>
      <c r="AO226" s="273"/>
      <c r="AP226" s="273"/>
      <c r="AQ226" s="273"/>
      <c r="AR226" s="273"/>
      <c r="AS226" s="273"/>
      <c r="AT226" s="273"/>
      <c r="AU226" s="273"/>
      <c r="AV226" s="273"/>
      <c r="AW226" s="273"/>
      <c r="AX226" s="273"/>
      <c r="AY226" s="273"/>
      <c r="AZ226" s="273"/>
      <c r="BA226" s="273"/>
      <c r="BB226" s="273"/>
      <c r="BC226" s="273"/>
      <c r="BD226" s="273"/>
      <c r="BE226" s="273"/>
      <c r="BF226" s="273"/>
      <c r="BG226" s="273"/>
      <c r="BH226" s="273"/>
      <c r="BI226" s="273"/>
      <c r="BJ226" s="273"/>
      <c r="BK226" s="273"/>
      <c r="BL226" s="273"/>
      <c r="BM226" s="273"/>
      <c r="BN226" s="273"/>
      <c r="BO226" s="273"/>
      <c r="BP226" s="273"/>
      <c r="BQ226" s="273"/>
      <c r="BR226" s="273"/>
      <c r="BS226" s="273"/>
      <c r="BT226" s="273"/>
      <c r="BU226" s="273"/>
      <c r="BV226" s="273"/>
      <c r="BW226" s="273"/>
      <c r="BX226" s="273"/>
      <c r="BY226" s="273"/>
      <c r="BZ226" s="273"/>
      <c r="CA226" s="273"/>
      <c r="CB226" s="273"/>
      <c r="CC226" s="273"/>
      <c r="CD226" s="273"/>
      <c r="CE226" s="273"/>
      <c r="CF226" s="273"/>
      <c r="CG226" s="273"/>
      <c r="CH226" s="273"/>
      <c r="CI226" s="273"/>
      <c r="CJ226" s="273"/>
      <c r="CK226" s="273"/>
      <c r="CL226" s="273"/>
      <c r="CM226" s="273"/>
      <c r="CN226" s="273"/>
      <c r="CO226" s="273"/>
      <c r="CP226" s="273"/>
      <c r="CQ226" s="273"/>
      <c r="CR226" s="273"/>
      <c r="CS226" s="273"/>
      <c r="CT226" s="273"/>
      <c r="CU226" s="273"/>
      <c r="CV226" s="273"/>
      <c r="CW226" s="273"/>
      <c r="CX226" s="273"/>
      <c r="CY226" s="273"/>
      <c r="CZ226" s="273"/>
      <c r="DA226" s="273"/>
      <c r="DB226" s="273"/>
      <c r="DC226" s="273"/>
      <c r="DD226" s="273"/>
      <c r="DE226" s="273"/>
      <c r="DF226" s="273"/>
      <c r="DG226" s="273"/>
      <c r="DH226" s="273"/>
      <c r="DI226" s="273"/>
      <c r="DJ226" s="273"/>
      <c r="DK226" s="273"/>
      <c r="DL226" s="273"/>
      <c r="DM226" s="273"/>
      <c r="DN226" s="273"/>
      <c r="DO226" s="273"/>
      <c r="DP226" s="273"/>
      <c r="DQ226" s="273"/>
      <c r="DR226" s="273"/>
      <c r="DS226" s="273"/>
      <c r="DT226" s="273"/>
      <c r="DU226" s="273"/>
      <c r="DV226" s="273"/>
      <c r="DW226" s="273"/>
      <c r="DX226" s="273"/>
      <c r="DY226" s="273"/>
      <c r="DZ226" s="273"/>
      <c r="EA226" s="273"/>
      <c r="EB226" s="273"/>
      <c r="EC226" s="273"/>
      <c r="ED226" s="273"/>
      <c r="EE226" s="273"/>
      <c r="EF226" s="273"/>
      <c r="EG226" s="273"/>
      <c r="EH226" s="273"/>
      <c r="EI226" s="273"/>
      <c r="EJ226" s="273"/>
      <c r="EK226" s="273"/>
      <c r="EL226" s="273"/>
    </row>
    <row r="227" spans="1:142" ht="15">
      <c r="A227" s="130"/>
      <c r="B227" s="131"/>
      <c r="C227" s="132"/>
      <c r="D227" s="273"/>
      <c r="E227" s="273"/>
      <c r="F227" s="273"/>
      <c r="G227" s="273"/>
      <c r="H227" s="273"/>
      <c r="I227" s="273"/>
      <c r="J227" s="273"/>
      <c r="K227" s="273"/>
      <c r="L227" s="273"/>
      <c r="M227" s="273"/>
      <c r="N227" s="273"/>
      <c r="O227" s="273"/>
      <c r="P227" s="273"/>
      <c r="Q227" s="273"/>
      <c r="R227" s="273"/>
      <c r="S227" s="273"/>
      <c r="T227" s="273"/>
      <c r="U227" s="273"/>
      <c r="V227" s="273"/>
      <c r="W227" s="273"/>
      <c r="X227" s="273"/>
      <c r="Y227" s="273"/>
      <c r="Z227" s="273"/>
      <c r="AA227" s="273"/>
      <c r="AB227" s="273"/>
      <c r="AC227" s="273"/>
      <c r="AD227" s="273"/>
      <c r="AE227" s="273"/>
      <c r="AF227" s="273"/>
      <c r="AG227" s="273"/>
      <c r="AH227" s="273"/>
      <c r="AI227" s="273"/>
      <c r="AJ227" s="273"/>
      <c r="AK227" s="273"/>
      <c r="AL227" s="273"/>
      <c r="AM227" s="273"/>
      <c r="AN227" s="273"/>
      <c r="AO227" s="273"/>
      <c r="AP227" s="273"/>
      <c r="AQ227" s="273"/>
      <c r="AR227" s="273"/>
      <c r="AS227" s="273"/>
      <c r="AT227" s="273"/>
      <c r="AU227" s="273"/>
      <c r="AV227" s="273"/>
      <c r="AW227" s="273"/>
      <c r="AX227" s="273"/>
      <c r="AY227" s="273"/>
      <c r="AZ227" s="273"/>
      <c r="BA227" s="273"/>
      <c r="BB227" s="273"/>
      <c r="BC227" s="273"/>
      <c r="BD227" s="273"/>
      <c r="BE227" s="273"/>
      <c r="BF227" s="273"/>
      <c r="BG227" s="273"/>
      <c r="BH227" s="273"/>
      <c r="BI227" s="273"/>
      <c r="BJ227" s="273"/>
      <c r="BK227" s="273"/>
      <c r="BL227" s="273"/>
      <c r="BM227" s="273"/>
      <c r="BN227" s="273"/>
      <c r="BO227" s="273"/>
      <c r="BP227" s="273"/>
      <c r="BQ227" s="273"/>
      <c r="BR227" s="273"/>
      <c r="BS227" s="273"/>
      <c r="BT227" s="273"/>
      <c r="BU227" s="273"/>
      <c r="BV227" s="273"/>
      <c r="BW227" s="273"/>
      <c r="BX227" s="273"/>
      <c r="BY227" s="273"/>
      <c r="BZ227" s="273"/>
      <c r="CA227" s="273"/>
      <c r="CB227" s="273"/>
      <c r="CC227" s="273"/>
      <c r="CD227" s="273"/>
      <c r="CE227" s="273"/>
      <c r="CF227" s="273"/>
      <c r="CG227" s="273"/>
      <c r="CH227" s="273"/>
      <c r="CI227" s="273"/>
      <c r="CJ227" s="273"/>
      <c r="CK227" s="273"/>
      <c r="CL227" s="273"/>
      <c r="CM227" s="273"/>
      <c r="CN227" s="273"/>
      <c r="CO227" s="273"/>
      <c r="CP227" s="273"/>
      <c r="CQ227" s="273"/>
      <c r="CR227" s="273"/>
      <c r="CS227" s="273"/>
      <c r="CT227" s="273"/>
      <c r="CU227" s="273"/>
      <c r="CV227" s="273"/>
      <c r="CW227" s="273"/>
      <c r="CX227" s="273"/>
      <c r="CY227" s="273"/>
      <c r="CZ227" s="273"/>
      <c r="DA227" s="273"/>
      <c r="DB227" s="273"/>
      <c r="DC227" s="273"/>
      <c r="DD227" s="273"/>
      <c r="DE227" s="273"/>
      <c r="DF227" s="273"/>
      <c r="DG227" s="273"/>
      <c r="DH227" s="273"/>
      <c r="DI227" s="273"/>
      <c r="DJ227" s="273"/>
      <c r="DK227" s="273"/>
      <c r="DL227" s="273"/>
      <c r="DM227" s="273"/>
      <c r="DN227" s="273"/>
      <c r="DO227" s="273"/>
      <c r="DP227" s="273"/>
      <c r="DQ227" s="273"/>
      <c r="DR227" s="273"/>
      <c r="DS227" s="273"/>
      <c r="DT227" s="273"/>
      <c r="DU227" s="273"/>
      <c r="DV227" s="273"/>
      <c r="DW227" s="273"/>
      <c r="DX227" s="273"/>
      <c r="DY227" s="273"/>
      <c r="DZ227" s="273"/>
      <c r="EA227" s="273"/>
      <c r="EB227" s="273"/>
      <c r="EC227" s="273"/>
      <c r="ED227" s="273"/>
      <c r="EE227" s="273"/>
      <c r="EF227" s="273"/>
      <c r="EG227" s="273"/>
      <c r="EH227" s="273"/>
      <c r="EI227" s="273"/>
      <c r="EJ227" s="273"/>
      <c r="EK227" s="273"/>
      <c r="EL227" s="273"/>
    </row>
    <row r="228" spans="1:142" ht="15">
      <c r="A228" s="130"/>
      <c r="B228" s="131"/>
      <c r="C228" s="132"/>
      <c r="D228" s="273"/>
      <c r="E228" s="273"/>
      <c r="F228" s="273"/>
      <c r="G228" s="273"/>
      <c r="H228" s="273"/>
      <c r="I228" s="273"/>
      <c r="J228" s="273"/>
      <c r="K228" s="273"/>
      <c r="L228" s="273"/>
      <c r="M228" s="273"/>
      <c r="N228" s="273"/>
      <c r="O228" s="273"/>
      <c r="P228" s="273"/>
      <c r="Q228" s="273"/>
      <c r="R228" s="273"/>
      <c r="S228" s="273"/>
      <c r="T228" s="273"/>
      <c r="U228" s="273"/>
      <c r="V228" s="273"/>
      <c r="W228" s="273"/>
      <c r="X228" s="273"/>
      <c r="Y228" s="273"/>
      <c r="Z228" s="273"/>
      <c r="AA228" s="273"/>
      <c r="AB228" s="273"/>
      <c r="AC228" s="273"/>
      <c r="AD228" s="273"/>
      <c r="AE228" s="273"/>
      <c r="AF228" s="273"/>
      <c r="AG228" s="273"/>
      <c r="AH228" s="273"/>
      <c r="AI228" s="273"/>
      <c r="AJ228" s="273"/>
      <c r="AK228" s="273"/>
      <c r="AL228" s="273"/>
      <c r="AM228" s="273"/>
      <c r="AN228" s="273"/>
      <c r="AO228" s="273"/>
      <c r="AP228" s="273"/>
      <c r="AQ228" s="273"/>
      <c r="AR228" s="273"/>
      <c r="AS228" s="273"/>
      <c r="AT228" s="273"/>
      <c r="AU228" s="273"/>
      <c r="AV228" s="273"/>
      <c r="AW228" s="273"/>
      <c r="AX228" s="273"/>
      <c r="AY228" s="273"/>
      <c r="AZ228" s="273"/>
      <c r="BA228" s="273"/>
      <c r="BB228" s="273"/>
      <c r="BC228" s="273"/>
      <c r="BD228" s="273"/>
      <c r="BE228" s="273"/>
      <c r="BF228" s="273"/>
      <c r="BG228" s="273"/>
      <c r="BH228" s="273"/>
      <c r="BI228" s="273"/>
      <c r="BJ228" s="273"/>
      <c r="BK228" s="273"/>
      <c r="BL228" s="273"/>
      <c r="BM228" s="273"/>
      <c r="BN228" s="273"/>
      <c r="BO228" s="273"/>
      <c r="BP228" s="273"/>
      <c r="BQ228" s="273"/>
      <c r="BR228" s="273"/>
      <c r="BS228" s="273"/>
      <c r="BT228" s="273"/>
      <c r="BU228" s="273"/>
      <c r="BV228" s="273"/>
      <c r="BW228" s="273"/>
      <c r="BX228" s="273"/>
      <c r="BY228" s="273"/>
      <c r="BZ228" s="273"/>
      <c r="CA228" s="273"/>
      <c r="CB228" s="273"/>
      <c r="CC228" s="273"/>
      <c r="CD228" s="273"/>
      <c r="CE228" s="273"/>
      <c r="CF228" s="273"/>
      <c r="CG228" s="273"/>
      <c r="CH228" s="273"/>
      <c r="CI228" s="273"/>
      <c r="CJ228" s="273"/>
      <c r="CK228" s="273"/>
      <c r="CL228" s="273"/>
      <c r="CM228" s="273"/>
      <c r="CN228" s="273"/>
      <c r="CO228" s="273"/>
      <c r="CP228" s="273"/>
      <c r="CQ228" s="273"/>
      <c r="CR228" s="273"/>
      <c r="CS228" s="273"/>
      <c r="CT228" s="273"/>
      <c r="CU228" s="273"/>
      <c r="CV228" s="273"/>
      <c r="CW228" s="273"/>
      <c r="CX228" s="273"/>
      <c r="CY228" s="273"/>
      <c r="CZ228" s="273"/>
      <c r="DA228" s="273"/>
      <c r="DB228" s="273"/>
      <c r="DC228" s="273"/>
      <c r="DD228" s="273"/>
      <c r="DE228" s="273"/>
      <c r="DF228" s="273"/>
      <c r="DG228" s="273"/>
      <c r="DH228" s="273"/>
      <c r="DI228" s="273"/>
      <c r="DJ228" s="273"/>
      <c r="DK228" s="273"/>
      <c r="DL228" s="273"/>
      <c r="DM228" s="273"/>
      <c r="DN228" s="273"/>
      <c r="DO228" s="273"/>
      <c r="DP228" s="273"/>
      <c r="DQ228" s="273"/>
      <c r="DR228" s="273"/>
      <c r="DS228" s="273"/>
      <c r="DT228" s="273"/>
      <c r="DU228" s="273"/>
      <c r="DV228" s="273"/>
      <c r="DW228" s="273"/>
      <c r="DX228" s="273"/>
      <c r="DY228" s="273"/>
      <c r="DZ228" s="273"/>
      <c r="EA228" s="273"/>
      <c r="EB228" s="273"/>
      <c r="EC228" s="273"/>
      <c r="ED228" s="273"/>
      <c r="EE228" s="273"/>
      <c r="EF228" s="273"/>
      <c r="EG228" s="273"/>
      <c r="EH228" s="273"/>
      <c r="EI228" s="273"/>
      <c r="EJ228" s="273"/>
      <c r="EK228" s="273"/>
      <c r="EL228" s="273"/>
    </row>
    <row r="229" spans="1:142" ht="15">
      <c r="A229" s="130"/>
      <c r="B229" s="131"/>
      <c r="C229" s="132"/>
      <c r="D229" s="273"/>
      <c r="E229" s="273"/>
      <c r="F229" s="273"/>
      <c r="G229" s="273"/>
      <c r="H229" s="273"/>
      <c r="I229" s="273"/>
      <c r="J229" s="273"/>
      <c r="K229" s="273"/>
      <c r="L229" s="273"/>
      <c r="M229" s="273"/>
      <c r="N229" s="273"/>
      <c r="O229" s="273"/>
      <c r="P229" s="273"/>
      <c r="Q229" s="273"/>
      <c r="R229" s="273"/>
      <c r="S229" s="273"/>
      <c r="T229" s="273"/>
      <c r="U229" s="273"/>
      <c r="V229" s="273"/>
      <c r="W229" s="273"/>
      <c r="X229" s="273"/>
      <c r="Y229" s="273"/>
      <c r="Z229" s="273"/>
      <c r="AA229" s="273"/>
      <c r="AB229" s="273"/>
      <c r="AC229" s="273"/>
      <c r="AD229" s="273"/>
      <c r="AE229" s="273"/>
      <c r="AF229" s="273"/>
      <c r="AG229" s="273"/>
      <c r="AH229" s="273"/>
      <c r="AI229" s="273"/>
      <c r="AJ229" s="273"/>
      <c r="AK229" s="273"/>
      <c r="AL229" s="273"/>
      <c r="AM229" s="273"/>
      <c r="AN229" s="273"/>
      <c r="AO229" s="273"/>
      <c r="AP229" s="273"/>
      <c r="AQ229" s="273"/>
      <c r="AR229" s="273"/>
      <c r="AS229" s="273"/>
      <c r="AT229" s="273"/>
      <c r="AU229" s="273"/>
      <c r="AV229" s="273"/>
      <c r="AW229" s="273"/>
      <c r="AX229" s="273"/>
      <c r="AY229" s="273"/>
      <c r="AZ229" s="273"/>
      <c r="BA229" s="273"/>
      <c r="BB229" s="273"/>
      <c r="BC229" s="273"/>
      <c r="BD229" s="273"/>
      <c r="BE229" s="273"/>
      <c r="BF229" s="273"/>
      <c r="BG229" s="273"/>
      <c r="BH229" s="273"/>
      <c r="BI229" s="273"/>
      <c r="BJ229" s="273"/>
      <c r="BK229" s="273"/>
      <c r="BL229" s="273"/>
      <c r="BM229" s="273"/>
      <c r="BN229" s="273"/>
      <c r="BO229" s="273"/>
      <c r="BP229" s="273"/>
      <c r="BQ229" s="273"/>
      <c r="BR229" s="273"/>
      <c r="BS229" s="273"/>
      <c r="BT229" s="273"/>
      <c r="BU229" s="273"/>
      <c r="BV229" s="273"/>
      <c r="BW229" s="273"/>
      <c r="BX229" s="273"/>
      <c r="BY229" s="273"/>
      <c r="BZ229" s="273"/>
      <c r="CA229" s="273"/>
      <c r="CB229" s="273"/>
      <c r="CC229" s="273"/>
      <c r="CD229" s="273"/>
      <c r="CE229" s="273"/>
      <c r="CF229" s="273"/>
      <c r="CG229" s="273"/>
      <c r="CH229" s="273"/>
      <c r="CI229" s="273"/>
      <c r="CJ229" s="273"/>
      <c r="CK229" s="273"/>
      <c r="CL229" s="273"/>
      <c r="CM229" s="273"/>
      <c r="CN229" s="273"/>
      <c r="CO229" s="273"/>
      <c r="CP229" s="273"/>
      <c r="CQ229" s="273"/>
      <c r="CR229" s="273"/>
      <c r="CS229" s="273"/>
      <c r="CT229" s="273"/>
      <c r="CU229" s="273"/>
      <c r="CV229" s="273"/>
      <c r="CW229" s="273"/>
      <c r="CX229" s="273"/>
      <c r="CY229" s="273"/>
      <c r="CZ229" s="273"/>
      <c r="DA229" s="273"/>
      <c r="DB229" s="273"/>
      <c r="DC229" s="273"/>
      <c r="DD229" s="273"/>
      <c r="DE229" s="273"/>
      <c r="DF229" s="273"/>
      <c r="DG229" s="273"/>
      <c r="DH229" s="273"/>
      <c r="DI229" s="273"/>
      <c r="DJ229" s="273"/>
      <c r="DK229" s="273"/>
      <c r="DL229" s="273"/>
      <c r="DM229" s="273"/>
      <c r="DN229" s="273"/>
      <c r="DO229" s="273"/>
      <c r="DP229" s="273"/>
      <c r="DQ229" s="273"/>
      <c r="DR229" s="273"/>
      <c r="DS229" s="273"/>
      <c r="DT229" s="273"/>
      <c r="DU229" s="273"/>
      <c r="DV229" s="273"/>
      <c r="DW229" s="273"/>
      <c r="DX229" s="273"/>
      <c r="DY229" s="273"/>
      <c r="DZ229" s="273"/>
      <c r="EA229" s="273"/>
      <c r="EB229" s="273"/>
      <c r="EC229" s="273"/>
      <c r="ED229" s="273"/>
      <c r="EE229" s="273"/>
      <c r="EF229" s="273"/>
      <c r="EG229" s="273"/>
      <c r="EH229" s="273"/>
      <c r="EI229" s="273"/>
      <c r="EJ229" s="273"/>
      <c r="EK229" s="273"/>
      <c r="EL229" s="273"/>
    </row>
    <row r="230" spans="1:142" ht="15">
      <c r="A230" s="130"/>
      <c r="B230" s="131"/>
      <c r="C230" s="132"/>
      <c r="D230" s="273"/>
      <c r="E230" s="273"/>
      <c r="F230" s="273"/>
      <c r="G230" s="273"/>
      <c r="H230" s="273"/>
      <c r="I230" s="273"/>
      <c r="J230" s="273"/>
      <c r="K230" s="273"/>
      <c r="L230" s="273"/>
      <c r="M230" s="273"/>
      <c r="N230" s="273"/>
      <c r="O230" s="273"/>
      <c r="P230" s="273"/>
      <c r="Q230" s="273"/>
      <c r="R230" s="273"/>
      <c r="S230" s="273"/>
      <c r="T230" s="273"/>
      <c r="U230" s="273"/>
      <c r="V230" s="273"/>
      <c r="W230" s="273"/>
      <c r="X230" s="273"/>
      <c r="Y230" s="273"/>
      <c r="Z230" s="273"/>
      <c r="AA230" s="273"/>
      <c r="AB230" s="273"/>
      <c r="AC230" s="273"/>
      <c r="AD230" s="273"/>
      <c r="AE230" s="273"/>
      <c r="AF230" s="273"/>
      <c r="AG230" s="273"/>
      <c r="AH230" s="273"/>
      <c r="AI230" s="273"/>
      <c r="AJ230" s="273"/>
      <c r="AK230" s="273"/>
      <c r="AL230" s="273"/>
      <c r="AM230" s="273"/>
      <c r="AN230" s="273"/>
      <c r="AO230" s="273"/>
      <c r="AP230" s="273"/>
      <c r="AQ230" s="273"/>
      <c r="AR230" s="273"/>
      <c r="AS230" s="273"/>
      <c r="AT230" s="273"/>
      <c r="AU230" s="273"/>
      <c r="AV230" s="273"/>
      <c r="AW230" s="273"/>
      <c r="AX230" s="273"/>
      <c r="AY230" s="273"/>
      <c r="AZ230" s="273"/>
      <c r="BA230" s="273"/>
      <c r="BB230" s="273"/>
      <c r="BC230" s="273"/>
      <c r="BD230" s="273"/>
      <c r="BE230" s="273"/>
      <c r="BF230" s="273"/>
      <c r="BG230" s="273"/>
      <c r="BH230" s="273"/>
      <c r="BI230" s="273"/>
      <c r="BJ230" s="273"/>
      <c r="BK230" s="273"/>
      <c r="BL230" s="273"/>
      <c r="BM230" s="273"/>
      <c r="BN230" s="273"/>
      <c r="BO230" s="273"/>
      <c r="BP230" s="273"/>
      <c r="BQ230" s="273"/>
      <c r="BR230" s="273"/>
      <c r="BS230" s="273"/>
      <c r="BT230" s="273"/>
      <c r="BU230" s="273"/>
      <c r="BV230" s="273"/>
      <c r="BW230" s="273"/>
      <c r="BX230" s="273"/>
      <c r="BY230" s="273"/>
      <c r="BZ230" s="273"/>
      <c r="CA230" s="273"/>
      <c r="CB230" s="273"/>
      <c r="CC230" s="273"/>
      <c r="CD230" s="273"/>
      <c r="CE230" s="273"/>
      <c r="CF230" s="273"/>
      <c r="CG230" s="273"/>
      <c r="CH230" s="273"/>
      <c r="CI230" s="273"/>
      <c r="CJ230" s="273"/>
      <c r="CK230" s="273"/>
      <c r="CL230" s="273"/>
      <c r="CM230" s="273"/>
      <c r="CN230" s="273"/>
      <c r="CO230" s="273"/>
      <c r="CP230" s="273"/>
      <c r="CQ230" s="273"/>
      <c r="CR230" s="273"/>
      <c r="CS230" s="273"/>
      <c r="CT230" s="273"/>
      <c r="CU230" s="273"/>
      <c r="CV230" s="273"/>
      <c r="CW230" s="273"/>
      <c r="CX230" s="273"/>
      <c r="CY230" s="273"/>
      <c r="CZ230" s="273"/>
      <c r="DA230" s="273"/>
      <c r="DB230" s="273"/>
      <c r="DC230" s="273"/>
      <c r="DD230" s="273"/>
      <c r="DE230" s="273"/>
      <c r="DF230" s="273"/>
      <c r="DG230" s="273"/>
      <c r="DH230" s="273"/>
      <c r="DI230" s="273"/>
      <c r="DJ230" s="273"/>
      <c r="DK230" s="273"/>
      <c r="DL230" s="273"/>
      <c r="DM230" s="273"/>
      <c r="DN230" s="273"/>
      <c r="DO230" s="273"/>
      <c r="DP230" s="273"/>
      <c r="DQ230" s="273"/>
      <c r="DR230" s="273"/>
      <c r="DS230" s="273"/>
      <c r="DT230" s="273"/>
      <c r="DU230" s="273"/>
      <c r="DV230" s="273"/>
      <c r="DW230" s="273"/>
      <c r="DX230" s="273"/>
      <c r="DY230" s="273"/>
      <c r="DZ230" s="273"/>
      <c r="EA230" s="273"/>
      <c r="EB230" s="273"/>
      <c r="EC230" s="273"/>
      <c r="ED230" s="273"/>
      <c r="EE230" s="273"/>
      <c r="EF230" s="273"/>
      <c r="EG230" s="273"/>
      <c r="EH230" s="273"/>
      <c r="EI230" s="273"/>
      <c r="EJ230" s="273"/>
      <c r="EK230" s="273"/>
      <c r="EL230" s="273"/>
    </row>
    <row r="231" spans="1:142" ht="15">
      <c r="A231" s="130"/>
      <c r="B231" s="131"/>
      <c r="C231" s="132"/>
      <c r="D231" s="273"/>
      <c r="E231" s="273"/>
      <c r="F231" s="273"/>
      <c r="G231" s="273"/>
      <c r="H231" s="273"/>
      <c r="I231" s="273"/>
      <c r="J231" s="273"/>
      <c r="K231" s="273"/>
      <c r="L231" s="273"/>
      <c r="M231" s="273"/>
      <c r="N231" s="273"/>
      <c r="O231" s="273"/>
      <c r="P231" s="273"/>
      <c r="Q231" s="273"/>
      <c r="R231" s="273"/>
      <c r="S231" s="273"/>
      <c r="T231" s="273"/>
      <c r="U231" s="273"/>
      <c r="V231" s="273"/>
      <c r="W231" s="273"/>
      <c r="X231" s="273"/>
      <c r="Y231" s="273"/>
      <c r="Z231" s="273"/>
      <c r="AA231" s="273"/>
      <c r="AB231" s="273"/>
      <c r="AC231" s="273"/>
      <c r="AD231" s="273"/>
      <c r="AE231" s="273"/>
      <c r="AF231" s="273"/>
      <c r="AG231" s="273"/>
      <c r="AH231" s="273"/>
      <c r="AI231" s="273"/>
      <c r="AJ231" s="273"/>
      <c r="AK231" s="273"/>
      <c r="AL231" s="273"/>
      <c r="AM231" s="273"/>
      <c r="AN231" s="273"/>
      <c r="AO231" s="273"/>
      <c r="AP231" s="273"/>
      <c r="AQ231" s="273"/>
      <c r="AR231" s="273"/>
      <c r="AS231" s="273"/>
      <c r="AT231" s="273"/>
      <c r="AU231" s="273"/>
      <c r="AV231" s="273"/>
      <c r="AW231" s="273"/>
      <c r="AX231" s="273"/>
      <c r="AY231" s="273"/>
      <c r="AZ231" s="273"/>
      <c r="BA231" s="273"/>
      <c r="BB231" s="273"/>
      <c r="BC231" s="273"/>
      <c r="BD231" s="273"/>
      <c r="BE231" s="273"/>
      <c r="BF231" s="273"/>
      <c r="BG231" s="273"/>
      <c r="BH231" s="273"/>
      <c r="BI231" s="273"/>
      <c r="BJ231" s="273"/>
      <c r="BK231" s="273"/>
      <c r="BL231" s="273"/>
      <c r="BM231" s="273"/>
      <c r="BN231" s="273"/>
      <c r="BO231" s="273"/>
      <c r="BP231" s="273"/>
      <c r="BQ231" s="273"/>
      <c r="BR231" s="273"/>
      <c r="BS231" s="273"/>
      <c r="BT231" s="273"/>
      <c r="BU231" s="273"/>
      <c r="BV231" s="273"/>
      <c r="BW231" s="273"/>
      <c r="BX231" s="273"/>
      <c r="BY231" s="273"/>
      <c r="BZ231" s="273"/>
      <c r="CA231" s="273"/>
      <c r="CB231" s="273"/>
      <c r="CC231" s="273"/>
      <c r="CD231" s="273"/>
      <c r="CE231" s="273"/>
      <c r="CF231" s="273"/>
      <c r="CG231" s="273"/>
      <c r="CH231" s="273"/>
      <c r="CI231" s="273"/>
      <c r="CJ231" s="273"/>
      <c r="CK231" s="273"/>
      <c r="CL231" s="273"/>
      <c r="CM231" s="273"/>
      <c r="CN231" s="273"/>
      <c r="CO231" s="273"/>
      <c r="CP231" s="273"/>
      <c r="CQ231" s="273"/>
      <c r="CR231" s="273"/>
      <c r="CS231" s="273"/>
      <c r="CT231" s="273"/>
      <c r="CU231" s="273"/>
      <c r="CV231" s="273"/>
      <c r="CW231" s="273"/>
      <c r="CX231" s="273"/>
      <c r="CY231" s="273"/>
      <c r="CZ231" s="273"/>
      <c r="DA231" s="273"/>
      <c r="DB231" s="273"/>
      <c r="DC231" s="273"/>
      <c r="DD231" s="273"/>
      <c r="DE231" s="273"/>
      <c r="DF231" s="273"/>
      <c r="DG231" s="273"/>
      <c r="DH231" s="273"/>
      <c r="DI231" s="273"/>
      <c r="DJ231" s="273"/>
      <c r="DK231" s="273"/>
      <c r="DL231" s="273"/>
      <c r="DM231" s="273"/>
      <c r="DN231" s="273"/>
      <c r="DO231" s="273"/>
      <c r="DP231" s="273"/>
      <c r="DQ231" s="273"/>
      <c r="DR231" s="273"/>
      <c r="DS231" s="273"/>
      <c r="DT231" s="273"/>
      <c r="DU231" s="273"/>
      <c r="DV231" s="273"/>
      <c r="DW231" s="273"/>
      <c r="DX231" s="273"/>
      <c r="DY231" s="273"/>
      <c r="DZ231" s="273"/>
      <c r="EA231" s="273"/>
      <c r="EB231" s="273"/>
      <c r="EC231" s="273"/>
      <c r="ED231" s="273"/>
      <c r="EE231" s="273"/>
      <c r="EF231" s="273"/>
      <c r="EG231" s="273"/>
      <c r="EH231" s="273"/>
      <c r="EI231" s="273"/>
      <c r="EJ231" s="273"/>
      <c r="EK231" s="273"/>
      <c r="EL231" s="273"/>
    </row>
    <row r="232" spans="1:142" ht="15">
      <c r="A232" s="130"/>
      <c r="B232" s="131"/>
      <c r="C232" s="132"/>
      <c r="D232" s="273"/>
      <c r="E232" s="273"/>
      <c r="F232" s="273"/>
      <c r="G232" s="273"/>
      <c r="H232" s="273"/>
      <c r="I232" s="273"/>
      <c r="J232" s="273"/>
      <c r="K232" s="273"/>
      <c r="L232" s="273"/>
      <c r="M232" s="273"/>
      <c r="N232" s="273"/>
      <c r="O232" s="273"/>
      <c r="P232" s="273"/>
      <c r="Q232" s="273"/>
      <c r="R232" s="273"/>
      <c r="S232" s="273"/>
      <c r="T232" s="273"/>
      <c r="U232" s="273"/>
      <c r="V232" s="273"/>
      <c r="W232" s="273"/>
      <c r="X232" s="273"/>
      <c r="Y232" s="273"/>
      <c r="Z232" s="273"/>
      <c r="AA232" s="273"/>
      <c r="AB232" s="273"/>
      <c r="AC232" s="273"/>
      <c r="AD232" s="273"/>
      <c r="AE232" s="273"/>
      <c r="AF232" s="273"/>
      <c r="AG232" s="273"/>
      <c r="AH232" s="273"/>
      <c r="AI232" s="273"/>
      <c r="AJ232" s="273"/>
      <c r="AK232" s="273"/>
      <c r="AL232" s="273"/>
      <c r="AM232" s="273"/>
      <c r="AN232" s="273"/>
      <c r="AO232" s="273"/>
      <c r="AP232" s="273"/>
      <c r="AQ232" s="273"/>
      <c r="AR232" s="273"/>
      <c r="AS232" s="273"/>
      <c r="AT232" s="273"/>
      <c r="AU232" s="273"/>
      <c r="AV232" s="273"/>
      <c r="AW232" s="273"/>
      <c r="AX232" s="273"/>
      <c r="AY232" s="273"/>
      <c r="AZ232" s="273"/>
      <c r="BA232" s="273"/>
      <c r="BB232" s="273"/>
      <c r="BC232" s="273"/>
      <c r="BD232" s="273"/>
      <c r="BE232" s="273"/>
      <c r="BF232" s="273"/>
      <c r="BG232" s="273"/>
      <c r="BH232" s="273"/>
      <c r="BI232" s="273"/>
      <c r="BJ232" s="273"/>
      <c r="BK232" s="273"/>
      <c r="BL232" s="273"/>
      <c r="BM232" s="273"/>
      <c r="BN232" s="273"/>
      <c r="BO232" s="273"/>
      <c r="BP232" s="273"/>
      <c r="BQ232" s="273"/>
      <c r="BR232" s="273"/>
      <c r="BS232" s="273"/>
      <c r="BT232" s="273"/>
      <c r="BU232" s="273"/>
      <c r="BV232" s="273"/>
      <c r="BW232" s="273"/>
      <c r="BX232" s="273"/>
      <c r="BY232" s="273"/>
      <c r="BZ232" s="273"/>
      <c r="CA232" s="273"/>
      <c r="CB232" s="273"/>
      <c r="CC232" s="273"/>
      <c r="CD232" s="273"/>
      <c r="CE232" s="273"/>
      <c r="CF232" s="273"/>
      <c r="CG232" s="273"/>
      <c r="CH232" s="273"/>
      <c r="CI232" s="273"/>
      <c r="CJ232" s="273"/>
      <c r="CK232" s="273"/>
      <c r="CL232" s="273"/>
      <c r="CM232" s="273"/>
      <c r="CN232" s="273"/>
      <c r="CO232" s="273"/>
      <c r="CP232" s="273"/>
      <c r="CQ232" s="273"/>
      <c r="CR232" s="273"/>
      <c r="CS232" s="273"/>
      <c r="CT232" s="273"/>
      <c r="CU232" s="273"/>
      <c r="CV232" s="273"/>
      <c r="CW232" s="273"/>
      <c r="CX232" s="273"/>
      <c r="CY232" s="273"/>
      <c r="CZ232" s="273"/>
      <c r="DA232" s="273"/>
      <c r="DB232" s="273"/>
      <c r="DC232" s="273"/>
      <c r="DD232" s="273"/>
      <c r="DE232" s="273"/>
      <c r="DF232" s="273"/>
      <c r="DG232" s="273"/>
      <c r="DH232" s="273"/>
      <c r="DI232" s="273"/>
      <c r="DJ232" s="273"/>
      <c r="DK232" s="273"/>
      <c r="DL232" s="273"/>
      <c r="DM232" s="273"/>
      <c r="DN232" s="273"/>
      <c r="DO232" s="273"/>
      <c r="DP232" s="273"/>
      <c r="DQ232" s="273"/>
      <c r="DR232" s="273"/>
      <c r="DS232" s="273"/>
      <c r="DT232" s="273"/>
      <c r="DU232" s="273"/>
      <c r="DV232" s="273"/>
      <c r="DW232" s="273"/>
      <c r="DX232" s="273"/>
      <c r="DY232" s="273"/>
      <c r="DZ232" s="273"/>
      <c r="EA232" s="273"/>
      <c r="EB232" s="273"/>
      <c r="EC232" s="273"/>
      <c r="ED232" s="273"/>
      <c r="EE232" s="273"/>
      <c r="EF232" s="273"/>
      <c r="EG232" s="273"/>
      <c r="EH232" s="273"/>
      <c r="EI232" s="273"/>
      <c r="EJ232" s="273"/>
      <c r="EK232" s="273"/>
      <c r="EL232" s="273"/>
    </row>
    <row r="233" spans="1:142" ht="15">
      <c r="A233" s="130"/>
      <c r="B233" s="131"/>
      <c r="C233" s="132"/>
      <c r="D233" s="273"/>
      <c r="E233" s="273"/>
      <c r="F233" s="273"/>
      <c r="G233" s="273"/>
      <c r="H233" s="273"/>
      <c r="I233" s="273"/>
      <c r="J233" s="273"/>
      <c r="K233" s="273"/>
      <c r="L233" s="273"/>
      <c r="M233" s="273"/>
      <c r="N233" s="273"/>
      <c r="O233" s="273"/>
      <c r="P233" s="273"/>
      <c r="Q233" s="273"/>
      <c r="R233" s="273"/>
      <c r="S233" s="273"/>
      <c r="T233" s="273"/>
      <c r="U233" s="273"/>
      <c r="V233" s="273"/>
      <c r="W233" s="273"/>
      <c r="X233" s="273"/>
      <c r="Y233" s="273"/>
      <c r="Z233" s="273"/>
      <c r="AA233" s="273"/>
      <c r="AB233" s="273"/>
      <c r="AC233" s="273"/>
      <c r="AD233" s="273"/>
      <c r="AE233" s="273"/>
      <c r="AF233" s="273"/>
      <c r="AG233" s="273"/>
      <c r="AH233" s="273"/>
      <c r="AI233" s="273"/>
      <c r="AJ233" s="273"/>
      <c r="AK233" s="273"/>
      <c r="AL233" s="273"/>
      <c r="AM233" s="273"/>
      <c r="AN233" s="273"/>
      <c r="AO233" s="273"/>
      <c r="AP233" s="273"/>
      <c r="AQ233" s="273"/>
      <c r="AR233" s="273"/>
      <c r="AS233" s="273"/>
      <c r="AT233" s="273"/>
      <c r="AU233" s="273"/>
      <c r="AV233" s="273"/>
      <c r="AW233" s="273"/>
      <c r="AX233" s="273"/>
      <c r="AY233" s="273"/>
      <c r="AZ233" s="273"/>
      <c r="BA233" s="273"/>
      <c r="BB233" s="273"/>
      <c r="BC233" s="273"/>
      <c r="BD233" s="273"/>
      <c r="BE233" s="273"/>
      <c r="BF233" s="273"/>
      <c r="BG233" s="273"/>
      <c r="BH233" s="273"/>
      <c r="BI233" s="273"/>
      <c r="BJ233" s="273"/>
      <c r="BK233" s="273"/>
      <c r="BL233" s="273"/>
      <c r="BM233" s="273"/>
      <c r="BN233" s="273"/>
      <c r="BO233" s="273"/>
      <c r="BP233" s="273"/>
      <c r="BQ233" s="273"/>
      <c r="BR233" s="273"/>
      <c r="BS233" s="273"/>
      <c r="BT233" s="273"/>
      <c r="BU233" s="273"/>
      <c r="BV233" s="273"/>
      <c r="BW233" s="273"/>
      <c r="BX233" s="273"/>
      <c r="BY233" s="273"/>
      <c r="BZ233" s="273"/>
      <c r="CA233" s="273"/>
      <c r="CB233" s="273"/>
      <c r="CC233" s="273"/>
      <c r="CD233" s="273"/>
      <c r="CE233" s="273"/>
      <c r="CF233" s="273"/>
      <c r="CG233" s="273"/>
      <c r="CH233" s="273"/>
      <c r="CI233" s="273"/>
      <c r="CJ233" s="273"/>
      <c r="CK233" s="273"/>
      <c r="CL233" s="273"/>
      <c r="CM233" s="273"/>
      <c r="CN233" s="273"/>
      <c r="CO233" s="273"/>
      <c r="CP233" s="273"/>
      <c r="CQ233" s="273"/>
      <c r="CR233" s="273"/>
      <c r="CS233" s="273"/>
      <c r="CT233" s="273"/>
      <c r="CU233" s="273"/>
      <c r="CV233" s="273"/>
      <c r="CW233" s="273"/>
      <c r="CX233" s="273"/>
      <c r="CY233" s="273"/>
      <c r="CZ233" s="273"/>
      <c r="DA233" s="273"/>
      <c r="DB233" s="273"/>
      <c r="DC233" s="273"/>
      <c r="DD233" s="273"/>
      <c r="DE233" s="273"/>
      <c r="DF233" s="273"/>
      <c r="DG233" s="273"/>
      <c r="DH233" s="273"/>
      <c r="DI233" s="273"/>
      <c r="DJ233" s="273"/>
      <c r="DK233" s="273"/>
      <c r="DL233" s="273"/>
      <c r="DM233" s="273"/>
      <c r="DN233" s="273"/>
      <c r="DO233" s="273"/>
      <c r="DP233" s="273"/>
      <c r="DQ233" s="273"/>
      <c r="DR233" s="273"/>
      <c r="DS233" s="273"/>
      <c r="DT233" s="273"/>
      <c r="DU233" s="273"/>
      <c r="DV233" s="273"/>
      <c r="DW233" s="273"/>
      <c r="DX233" s="273"/>
      <c r="DY233" s="273"/>
      <c r="DZ233" s="273"/>
      <c r="EA233" s="273"/>
      <c r="EB233" s="273"/>
      <c r="EC233" s="273"/>
      <c r="ED233" s="273"/>
      <c r="EE233" s="273"/>
      <c r="EF233" s="273"/>
      <c r="EG233" s="273"/>
      <c r="EH233" s="273"/>
      <c r="EI233" s="273"/>
      <c r="EJ233" s="273"/>
      <c r="EK233" s="273"/>
      <c r="EL233" s="273"/>
    </row>
    <row r="234" spans="1:142" ht="15">
      <c r="A234" s="130"/>
      <c r="B234" s="131"/>
      <c r="C234" s="132"/>
      <c r="D234" s="273"/>
      <c r="E234" s="273"/>
      <c r="F234" s="273"/>
      <c r="G234" s="273"/>
      <c r="H234" s="273"/>
      <c r="I234" s="273"/>
      <c r="J234" s="273"/>
      <c r="K234" s="273"/>
      <c r="L234" s="273"/>
      <c r="M234" s="273"/>
      <c r="N234" s="273"/>
      <c r="O234" s="273"/>
      <c r="P234" s="273"/>
      <c r="Q234" s="273"/>
      <c r="R234" s="273"/>
      <c r="S234" s="273"/>
      <c r="T234" s="273"/>
      <c r="U234" s="273"/>
      <c r="V234" s="273"/>
      <c r="W234" s="273"/>
      <c r="X234" s="273"/>
      <c r="Y234" s="273"/>
      <c r="Z234" s="273"/>
      <c r="AA234" s="273"/>
      <c r="AB234" s="273"/>
      <c r="AC234" s="273"/>
      <c r="AD234" s="273"/>
      <c r="AE234" s="273"/>
      <c r="AF234" s="273"/>
      <c r="AG234" s="273"/>
      <c r="AH234" s="273"/>
      <c r="AI234" s="273"/>
      <c r="AJ234" s="273"/>
      <c r="AK234" s="273"/>
      <c r="AL234" s="273"/>
      <c r="AM234" s="273"/>
      <c r="AN234" s="273"/>
      <c r="AO234" s="273"/>
      <c r="AP234" s="273"/>
      <c r="AQ234" s="273"/>
      <c r="AR234" s="273"/>
      <c r="AS234" s="273"/>
      <c r="AT234" s="273"/>
      <c r="AU234" s="273"/>
      <c r="AV234" s="273"/>
      <c r="AW234" s="273"/>
      <c r="AX234" s="273"/>
      <c r="AY234" s="273"/>
      <c r="AZ234" s="273"/>
      <c r="BA234" s="273"/>
      <c r="BB234" s="273"/>
      <c r="BC234" s="273"/>
      <c r="BD234" s="273"/>
      <c r="BE234" s="273"/>
      <c r="BF234" s="273"/>
      <c r="BG234" s="273"/>
      <c r="BH234" s="273"/>
      <c r="BI234" s="273"/>
      <c r="BJ234" s="273"/>
      <c r="BK234" s="273"/>
      <c r="BL234" s="273"/>
      <c r="BM234" s="273"/>
      <c r="BN234" s="273"/>
      <c r="BO234" s="273"/>
      <c r="BP234" s="273"/>
      <c r="BQ234" s="273"/>
      <c r="BR234" s="273"/>
      <c r="BS234" s="273"/>
      <c r="BT234" s="273"/>
      <c r="BU234" s="273"/>
      <c r="BV234" s="273"/>
      <c r="BW234" s="273"/>
      <c r="BX234" s="273"/>
      <c r="BY234" s="273"/>
      <c r="BZ234" s="273"/>
      <c r="CA234" s="273"/>
      <c r="CB234" s="273"/>
      <c r="CC234" s="273"/>
      <c r="CD234" s="273"/>
      <c r="CE234" s="273"/>
      <c r="CF234" s="273"/>
      <c r="CG234" s="273"/>
      <c r="CH234" s="273"/>
      <c r="CI234" s="273"/>
      <c r="CJ234" s="273"/>
      <c r="CK234" s="273"/>
      <c r="CL234" s="273"/>
      <c r="CM234" s="273"/>
      <c r="CN234" s="273"/>
      <c r="CO234" s="273"/>
      <c r="CP234" s="273"/>
      <c r="CQ234" s="273"/>
      <c r="CR234" s="273"/>
      <c r="CS234" s="273"/>
      <c r="CT234" s="273"/>
      <c r="CU234" s="273"/>
      <c r="CV234" s="273"/>
      <c r="CW234" s="273"/>
      <c r="CX234" s="273"/>
      <c r="CY234" s="273"/>
      <c r="CZ234" s="273"/>
      <c r="DA234" s="273"/>
      <c r="DB234" s="273"/>
      <c r="DC234" s="273"/>
      <c r="DD234" s="273"/>
      <c r="DE234" s="273"/>
      <c r="DF234" s="273"/>
      <c r="DG234" s="273"/>
      <c r="DH234" s="273"/>
      <c r="DI234" s="273"/>
      <c r="DJ234" s="273"/>
      <c r="DK234" s="273"/>
      <c r="DL234" s="273"/>
      <c r="DM234" s="273"/>
      <c r="DN234" s="273"/>
      <c r="DO234" s="273"/>
      <c r="DP234" s="273"/>
      <c r="DQ234" s="273"/>
      <c r="DR234" s="273"/>
      <c r="DS234" s="273"/>
      <c r="DT234" s="273"/>
      <c r="DU234" s="273"/>
      <c r="DV234" s="273"/>
      <c r="DW234" s="273"/>
      <c r="DX234" s="273"/>
      <c r="DY234" s="273"/>
      <c r="DZ234" s="273"/>
      <c r="EA234" s="273"/>
      <c r="EB234" s="273"/>
      <c r="EC234" s="273"/>
      <c r="ED234" s="273"/>
      <c r="EE234" s="273"/>
      <c r="EF234" s="273"/>
      <c r="EG234" s="273"/>
      <c r="EH234" s="273"/>
      <c r="EI234" s="273"/>
      <c r="EJ234" s="273"/>
      <c r="EK234" s="273"/>
      <c r="EL234" s="273"/>
    </row>
    <row r="235" spans="1:142" ht="15">
      <c r="A235" s="130"/>
      <c r="B235" s="131"/>
      <c r="C235" s="132"/>
      <c r="D235" s="273"/>
      <c r="E235" s="273"/>
      <c r="F235" s="273"/>
      <c r="G235" s="273"/>
      <c r="H235" s="273"/>
      <c r="I235" s="273"/>
      <c r="J235" s="273"/>
      <c r="K235" s="273"/>
      <c r="L235" s="273"/>
      <c r="M235" s="273"/>
      <c r="N235" s="273"/>
      <c r="O235" s="273"/>
      <c r="P235" s="273"/>
      <c r="Q235" s="273"/>
      <c r="R235" s="273"/>
      <c r="S235" s="273"/>
      <c r="T235" s="273"/>
      <c r="U235" s="273"/>
      <c r="V235" s="273"/>
      <c r="W235" s="273"/>
      <c r="X235" s="273"/>
      <c r="Y235" s="273"/>
      <c r="Z235" s="273"/>
      <c r="AA235" s="273"/>
      <c r="AB235" s="273"/>
      <c r="AC235" s="273"/>
      <c r="AD235" s="273"/>
      <c r="AE235" s="273"/>
      <c r="AF235" s="273"/>
      <c r="AG235" s="273"/>
      <c r="AH235" s="273"/>
      <c r="AI235" s="273"/>
      <c r="AJ235" s="273"/>
      <c r="AK235" s="273"/>
      <c r="AL235" s="273"/>
      <c r="AM235" s="273"/>
      <c r="AN235" s="273"/>
      <c r="AO235" s="273"/>
      <c r="AP235" s="273"/>
      <c r="AQ235" s="273"/>
      <c r="AR235" s="273"/>
      <c r="AS235" s="273"/>
      <c r="AT235" s="273"/>
      <c r="AU235" s="273"/>
      <c r="AV235" s="273"/>
      <c r="AW235" s="273"/>
      <c r="AX235" s="273"/>
      <c r="AY235" s="273"/>
      <c r="AZ235" s="273"/>
      <c r="BA235" s="273"/>
      <c r="BB235" s="273"/>
      <c r="BC235" s="273"/>
      <c r="BD235" s="273"/>
      <c r="BE235" s="273"/>
      <c r="BF235" s="273"/>
      <c r="BG235" s="273"/>
      <c r="BH235" s="273"/>
      <c r="BI235" s="273"/>
      <c r="BJ235" s="273"/>
      <c r="BK235" s="273"/>
      <c r="BL235" s="273"/>
      <c r="BM235" s="273"/>
      <c r="BN235" s="273"/>
      <c r="BO235" s="273"/>
      <c r="BP235" s="273"/>
      <c r="BQ235" s="273"/>
      <c r="BR235" s="273"/>
      <c r="BS235" s="273"/>
      <c r="BT235" s="273"/>
      <c r="BU235" s="273"/>
      <c r="BV235" s="273"/>
      <c r="BW235" s="273"/>
      <c r="BX235" s="273"/>
      <c r="BY235" s="273"/>
      <c r="BZ235" s="273"/>
      <c r="CA235" s="273"/>
      <c r="CB235" s="273"/>
      <c r="CC235" s="273"/>
      <c r="CD235" s="273"/>
      <c r="CE235" s="273"/>
      <c r="CF235" s="273"/>
      <c r="CG235" s="273"/>
      <c r="CH235" s="273"/>
      <c r="CI235" s="273"/>
      <c r="CJ235" s="273"/>
      <c r="CK235" s="273"/>
      <c r="CL235" s="273"/>
      <c r="CM235" s="273"/>
      <c r="CN235" s="273"/>
      <c r="CO235" s="273"/>
      <c r="CP235" s="273"/>
      <c r="CQ235" s="273"/>
      <c r="CR235" s="273"/>
      <c r="CS235" s="273"/>
      <c r="CT235" s="273"/>
      <c r="CU235" s="273"/>
      <c r="CV235" s="273"/>
      <c r="CW235" s="273"/>
      <c r="CX235" s="273"/>
      <c r="CY235" s="273"/>
      <c r="CZ235" s="273"/>
      <c r="DA235" s="273"/>
      <c r="DB235" s="273"/>
      <c r="DC235" s="273"/>
      <c r="DD235" s="273"/>
      <c r="DE235" s="273"/>
      <c r="DF235" s="273"/>
      <c r="DG235" s="273"/>
      <c r="DH235" s="273"/>
      <c r="DI235" s="273"/>
      <c r="DJ235" s="273"/>
      <c r="DK235" s="273"/>
      <c r="DL235" s="273"/>
      <c r="DM235" s="273"/>
      <c r="DN235" s="273"/>
      <c r="DO235" s="273"/>
      <c r="DP235" s="273"/>
      <c r="DQ235" s="273"/>
      <c r="DR235" s="273"/>
      <c r="DS235" s="273"/>
      <c r="DT235" s="273"/>
      <c r="DU235" s="273"/>
      <c r="DV235" s="273"/>
      <c r="DW235" s="273"/>
      <c r="DX235" s="273"/>
      <c r="DY235" s="273"/>
      <c r="DZ235" s="273"/>
      <c r="EA235" s="273"/>
      <c r="EB235" s="273"/>
      <c r="EC235" s="273"/>
      <c r="ED235" s="273"/>
      <c r="EE235" s="273"/>
      <c r="EF235" s="273"/>
      <c r="EG235" s="273"/>
      <c r="EH235" s="273"/>
      <c r="EI235" s="273"/>
      <c r="EJ235" s="273"/>
      <c r="EK235" s="273"/>
      <c r="EL235" s="273"/>
    </row>
    <row r="236" spans="1:142" ht="15">
      <c r="A236" s="130"/>
      <c r="B236" s="131"/>
      <c r="C236" s="132"/>
      <c r="D236" s="273"/>
      <c r="E236" s="273"/>
      <c r="F236" s="273"/>
      <c r="G236" s="273"/>
      <c r="H236" s="273"/>
      <c r="I236" s="273"/>
      <c r="J236" s="273"/>
      <c r="K236" s="273"/>
      <c r="L236" s="273"/>
      <c r="M236" s="273"/>
      <c r="N236" s="273"/>
      <c r="O236" s="273"/>
      <c r="P236" s="273"/>
      <c r="Q236" s="273"/>
      <c r="R236" s="273"/>
      <c r="S236" s="273"/>
      <c r="T236" s="273"/>
      <c r="U236" s="273"/>
      <c r="V236" s="273"/>
      <c r="W236" s="273"/>
      <c r="X236" s="273"/>
      <c r="Y236" s="273"/>
      <c r="Z236" s="273"/>
      <c r="AA236" s="273"/>
      <c r="AB236" s="273"/>
      <c r="AC236" s="273"/>
      <c r="AD236" s="273"/>
      <c r="AE236" s="273"/>
      <c r="AF236" s="273"/>
      <c r="AG236" s="273"/>
      <c r="AH236" s="273"/>
      <c r="AI236" s="273"/>
      <c r="AJ236" s="273"/>
      <c r="AK236" s="273"/>
      <c r="AL236" s="273"/>
      <c r="AM236" s="273"/>
      <c r="AN236" s="273"/>
      <c r="AO236" s="273"/>
      <c r="AP236" s="273"/>
      <c r="AQ236" s="273"/>
      <c r="AR236" s="273"/>
      <c r="AS236" s="273"/>
      <c r="AT236" s="273"/>
      <c r="AU236" s="273"/>
      <c r="AV236" s="273"/>
      <c r="AW236" s="273"/>
      <c r="AX236" s="273"/>
      <c r="AY236" s="273"/>
      <c r="AZ236" s="273"/>
      <c r="BA236" s="273"/>
      <c r="BB236" s="273"/>
      <c r="BC236" s="273"/>
      <c r="BD236" s="273"/>
      <c r="BE236" s="273"/>
      <c r="BF236" s="273"/>
      <c r="BG236" s="273"/>
      <c r="BH236" s="273"/>
      <c r="BI236" s="273"/>
      <c r="BJ236" s="273"/>
      <c r="BK236" s="273"/>
      <c r="BL236" s="273"/>
      <c r="BM236" s="273"/>
      <c r="BN236" s="273"/>
      <c r="BO236" s="273"/>
      <c r="BP236" s="273"/>
      <c r="BQ236" s="273"/>
      <c r="BR236" s="273"/>
      <c r="BS236" s="273"/>
      <c r="BT236" s="273"/>
      <c r="BU236" s="273"/>
      <c r="BV236" s="273"/>
      <c r="BW236" s="273"/>
      <c r="BX236" s="273"/>
      <c r="BY236" s="273"/>
      <c r="BZ236" s="273"/>
      <c r="CA236" s="273"/>
      <c r="CB236" s="273"/>
      <c r="CC236" s="273"/>
      <c r="CD236" s="273"/>
      <c r="CE236" s="273"/>
      <c r="CF236" s="273"/>
      <c r="CG236" s="273"/>
      <c r="CH236" s="273"/>
      <c r="CI236" s="273"/>
      <c r="CJ236" s="273"/>
      <c r="CK236" s="273"/>
      <c r="CL236" s="273"/>
      <c r="CM236" s="273"/>
      <c r="CN236" s="273"/>
      <c r="CO236" s="273"/>
      <c r="CP236" s="273"/>
      <c r="CQ236" s="273"/>
      <c r="CR236" s="273"/>
      <c r="CS236" s="273"/>
      <c r="CT236" s="273"/>
      <c r="CU236" s="273"/>
      <c r="CV236" s="273"/>
      <c r="CW236" s="273"/>
      <c r="CX236" s="273"/>
      <c r="CY236" s="273"/>
      <c r="CZ236" s="273"/>
      <c r="DA236" s="273"/>
      <c r="DB236" s="273"/>
      <c r="DC236" s="273"/>
      <c r="DD236" s="273"/>
      <c r="DE236" s="273"/>
      <c r="DF236" s="273"/>
      <c r="DG236" s="273"/>
      <c r="DH236" s="273"/>
      <c r="DI236" s="273"/>
      <c r="DJ236" s="273"/>
      <c r="DK236" s="273"/>
      <c r="DL236" s="273"/>
      <c r="DM236" s="273"/>
      <c r="DN236" s="273"/>
      <c r="DO236" s="273"/>
      <c r="DP236" s="273"/>
      <c r="DQ236" s="273"/>
      <c r="DR236" s="273"/>
      <c r="DS236" s="273"/>
      <c r="DT236" s="273"/>
      <c r="DU236" s="273"/>
      <c r="DV236" s="273"/>
      <c r="DW236" s="273"/>
      <c r="DX236" s="273"/>
      <c r="DY236" s="273"/>
      <c r="DZ236" s="273"/>
      <c r="EA236" s="273"/>
      <c r="EB236" s="273"/>
      <c r="EC236" s="273"/>
      <c r="ED236" s="273"/>
      <c r="EE236" s="273"/>
      <c r="EF236" s="273"/>
      <c r="EG236" s="273"/>
      <c r="EH236" s="273"/>
      <c r="EI236" s="273"/>
      <c r="EJ236" s="273"/>
      <c r="EK236" s="273"/>
      <c r="EL236" s="273"/>
    </row>
    <row r="237" spans="1:142" ht="15">
      <c r="A237" s="130"/>
      <c r="B237" s="131"/>
      <c r="C237" s="132"/>
      <c r="D237" s="273"/>
      <c r="E237" s="273"/>
      <c r="F237" s="273"/>
      <c r="G237" s="273"/>
      <c r="H237" s="273"/>
      <c r="I237" s="273"/>
      <c r="J237" s="273"/>
      <c r="K237" s="273"/>
      <c r="L237" s="273"/>
      <c r="M237" s="273"/>
      <c r="N237" s="273"/>
      <c r="O237" s="273"/>
      <c r="P237" s="273"/>
      <c r="Q237" s="273"/>
      <c r="R237" s="273"/>
      <c r="S237" s="273"/>
      <c r="T237" s="273"/>
      <c r="U237" s="273"/>
      <c r="V237" s="273"/>
      <c r="W237" s="273"/>
      <c r="X237" s="273"/>
      <c r="Y237" s="273"/>
      <c r="Z237" s="273"/>
      <c r="AA237" s="273"/>
      <c r="AB237" s="273"/>
      <c r="AC237" s="273"/>
      <c r="AD237" s="273"/>
      <c r="AE237" s="273"/>
      <c r="AF237" s="273"/>
      <c r="AG237" s="273"/>
      <c r="AH237" s="273"/>
      <c r="AI237" s="273"/>
      <c r="AJ237" s="273"/>
      <c r="AK237" s="273"/>
      <c r="AL237" s="273"/>
      <c r="AM237" s="273"/>
      <c r="AN237" s="273"/>
      <c r="AO237" s="273"/>
      <c r="AP237" s="273"/>
      <c r="AQ237" s="273"/>
      <c r="AR237" s="273"/>
      <c r="AS237" s="273"/>
      <c r="AT237" s="273"/>
      <c r="AU237" s="273"/>
      <c r="AV237" s="273"/>
      <c r="AW237" s="273"/>
      <c r="AX237" s="273"/>
      <c r="AY237" s="273"/>
      <c r="AZ237" s="273"/>
      <c r="BA237" s="273"/>
      <c r="BB237" s="273"/>
      <c r="BC237" s="273"/>
      <c r="BD237" s="273"/>
      <c r="BE237" s="273"/>
      <c r="BF237" s="273"/>
      <c r="BG237" s="273"/>
      <c r="BH237" s="273"/>
      <c r="BI237" s="273"/>
      <c r="BJ237" s="273"/>
      <c r="BK237" s="273"/>
      <c r="BL237" s="273"/>
      <c r="BM237" s="273"/>
      <c r="BN237" s="273"/>
      <c r="BO237" s="273"/>
      <c r="BP237" s="273"/>
      <c r="BQ237" s="273"/>
      <c r="BR237" s="273"/>
      <c r="BS237" s="273"/>
      <c r="BT237" s="273"/>
      <c r="BU237" s="273"/>
      <c r="BV237" s="273"/>
      <c r="BW237" s="273"/>
      <c r="BX237" s="273"/>
      <c r="BY237" s="273"/>
      <c r="BZ237" s="273"/>
      <c r="CA237" s="273"/>
      <c r="CB237" s="273"/>
      <c r="CC237" s="273"/>
      <c r="CD237" s="273"/>
      <c r="CE237" s="273"/>
      <c r="CF237" s="273"/>
      <c r="CG237" s="273"/>
      <c r="CH237" s="273"/>
      <c r="CI237" s="273"/>
      <c r="CJ237" s="273"/>
      <c r="CK237" s="273"/>
      <c r="CL237" s="273"/>
      <c r="CM237" s="273"/>
      <c r="CN237" s="273"/>
      <c r="CO237" s="273"/>
      <c r="CP237" s="273"/>
      <c r="CQ237" s="273"/>
      <c r="CR237" s="273"/>
      <c r="CS237" s="273"/>
      <c r="CT237" s="273"/>
      <c r="CU237" s="273"/>
      <c r="CV237" s="273"/>
      <c r="CW237" s="273"/>
      <c r="CX237" s="273"/>
      <c r="CY237" s="273"/>
      <c r="CZ237" s="273"/>
      <c r="DA237" s="273"/>
      <c r="DB237" s="273"/>
      <c r="DC237" s="273"/>
      <c r="DD237" s="273"/>
      <c r="DE237" s="273"/>
      <c r="DF237" s="273"/>
      <c r="DG237" s="273"/>
      <c r="DH237" s="273"/>
      <c r="DI237" s="273"/>
      <c r="DJ237" s="273"/>
      <c r="DK237" s="273"/>
      <c r="DL237" s="273"/>
      <c r="DM237" s="273"/>
      <c r="DN237" s="273"/>
      <c r="DO237" s="273"/>
      <c r="DP237" s="273"/>
      <c r="DQ237" s="273"/>
      <c r="DR237" s="273"/>
      <c r="DS237" s="273"/>
      <c r="DT237" s="273"/>
      <c r="DU237" s="273"/>
      <c r="DV237" s="273"/>
      <c r="DW237" s="273"/>
      <c r="DX237" s="273"/>
      <c r="DY237" s="273"/>
      <c r="DZ237" s="273"/>
      <c r="EA237" s="273"/>
      <c r="EB237" s="273"/>
      <c r="EC237" s="273"/>
      <c r="ED237" s="273"/>
      <c r="EE237" s="273"/>
      <c r="EF237" s="273"/>
      <c r="EG237" s="273"/>
      <c r="EH237" s="273"/>
      <c r="EI237" s="273"/>
      <c r="EJ237" s="273"/>
      <c r="EK237" s="273"/>
      <c r="EL237" s="273"/>
    </row>
    <row r="238" spans="1:142" ht="15">
      <c r="A238" s="130"/>
      <c r="B238" s="131"/>
      <c r="C238" s="132"/>
      <c r="D238" s="273"/>
      <c r="E238" s="273"/>
      <c r="F238" s="273"/>
      <c r="G238" s="273"/>
      <c r="H238" s="273"/>
      <c r="I238" s="273"/>
      <c r="J238" s="273"/>
      <c r="K238" s="273"/>
      <c r="L238" s="273"/>
      <c r="M238" s="273"/>
      <c r="N238" s="273"/>
      <c r="O238" s="273"/>
      <c r="P238" s="273"/>
      <c r="Q238" s="273"/>
      <c r="R238" s="273"/>
      <c r="S238" s="273"/>
      <c r="T238" s="273"/>
      <c r="U238" s="273"/>
      <c r="V238" s="273"/>
      <c r="W238" s="273"/>
      <c r="X238" s="273"/>
      <c r="Y238" s="273"/>
      <c r="Z238" s="273"/>
      <c r="AA238" s="273"/>
      <c r="AB238" s="273"/>
      <c r="AC238" s="273"/>
      <c r="AD238" s="273"/>
      <c r="AE238" s="273"/>
      <c r="AF238" s="273"/>
      <c r="AG238" s="273"/>
      <c r="AH238" s="273"/>
      <c r="AI238" s="273"/>
      <c r="AJ238" s="273"/>
      <c r="AK238" s="273"/>
      <c r="AL238" s="273"/>
      <c r="AM238" s="273"/>
      <c r="AN238" s="273"/>
      <c r="AO238" s="273"/>
      <c r="AP238" s="273"/>
      <c r="AQ238" s="273"/>
      <c r="AR238" s="273"/>
      <c r="AS238" s="273"/>
      <c r="AT238" s="273"/>
      <c r="AU238" s="273"/>
      <c r="AV238" s="273"/>
      <c r="AW238" s="273"/>
      <c r="AX238" s="273"/>
      <c r="AY238" s="273"/>
      <c r="AZ238" s="273"/>
      <c r="BA238" s="273"/>
      <c r="BB238" s="273"/>
      <c r="BC238" s="273"/>
      <c r="BD238" s="273"/>
      <c r="BE238" s="273"/>
      <c r="BF238" s="273"/>
      <c r="BG238" s="273"/>
      <c r="BH238" s="273"/>
      <c r="BI238" s="273"/>
      <c r="BJ238" s="273"/>
      <c r="BK238" s="273"/>
      <c r="BL238" s="273"/>
      <c r="BM238" s="273"/>
      <c r="BN238" s="273"/>
      <c r="BO238" s="273"/>
      <c r="BP238" s="273"/>
      <c r="BQ238" s="273"/>
      <c r="BR238" s="273"/>
      <c r="BS238" s="273"/>
      <c r="BT238" s="273"/>
      <c r="BU238" s="273"/>
      <c r="BV238" s="273"/>
      <c r="BW238" s="273"/>
      <c r="BX238" s="273"/>
      <c r="BY238" s="273"/>
      <c r="BZ238" s="273"/>
      <c r="CA238" s="273"/>
      <c r="CB238" s="273"/>
      <c r="CC238" s="273"/>
      <c r="CD238" s="273"/>
      <c r="CE238" s="273"/>
      <c r="CF238" s="273"/>
      <c r="CG238" s="273"/>
      <c r="CH238" s="273"/>
      <c r="CI238" s="273"/>
      <c r="CJ238" s="273"/>
      <c r="CK238" s="273"/>
      <c r="CL238" s="273"/>
      <c r="CM238" s="273"/>
      <c r="CN238" s="273"/>
      <c r="CO238" s="273"/>
      <c r="CP238" s="273"/>
      <c r="CQ238" s="273"/>
      <c r="CR238" s="273"/>
      <c r="CS238" s="273"/>
      <c r="CT238" s="273"/>
      <c r="CU238" s="273"/>
      <c r="CV238" s="273"/>
      <c r="CW238" s="273"/>
      <c r="CX238" s="273"/>
      <c r="CY238" s="273"/>
      <c r="CZ238" s="273"/>
      <c r="DA238" s="273"/>
      <c r="DB238" s="273"/>
      <c r="DC238" s="273"/>
      <c r="DD238" s="273"/>
      <c r="DE238" s="273"/>
      <c r="DF238" s="273"/>
      <c r="DG238" s="273"/>
      <c r="DH238" s="273"/>
      <c r="DI238" s="273"/>
      <c r="DJ238" s="273"/>
      <c r="DK238" s="273"/>
      <c r="DL238" s="273"/>
      <c r="DM238" s="273"/>
      <c r="DN238" s="273"/>
      <c r="DO238" s="273"/>
      <c r="DP238" s="273"/>
      <c r="DQ238" s="273"/>
      <c r="DR238" s="273"/>
      <c r="DS238" s="273"/>
      <c r="DT238" s="273"/>
      <c r="DU238" s="273"/>
      <c r="DV238" s="273"/>
      <c r="DW238" s="273"/>
      <c r="DX238" s="273"/>
      <c r="DY238" s="273"/>
      <c r="DZ238" s="273"/>
      <c r="EA238" s="273"/>
      <c r="EB238" s="273"/>
      <c r="EC238" s="273"/>
      <c r="ED238" s="273"/>
      <c r="EE238" s="273"/>
      <c r="EF238" s="273"/>
      <c r="EG238" s="273"/>
      <c r="EH238" s="273"/>
      <c r="EI238" s="273"/>
      <c r="EJ238" s="273"/>
      <c r="EK238" s="273"/>
      <c r="EL238" s="273"/>
    </row>
    <row r="239" spans="1:142" ht="15">
      <c r="A239" s="130"/>
      <c r="B239" s="131"/>
      <c r="C239" s="132"/>
      <c r="D239" s="273"/>
      <c r="E239" s="273"/>
      <c r="F239" s="273"/>
      <c r="G239" s="273"/>
      <c r="H239" s="273"/>
      <c r="I239" s="273"/>
      <c r="J239" s="273"/>
      <c r="K239" s="273"/>
      <c r="L239" s="273"/>
      <c r="M239" s="273"/>
      <c r="N239" s="273"/>
      <c r="O239" s="273"/>
      <c r="P239" s="273"/>
      <c r="Q239" s="273"/>
      <c r="R239" s="273"/>
      <c r="S239" s="273"/>
      <c r="T239" s="273"/>
      <c r="U239" s="273"/>
      <c r="V239" s="273"/>
      <c r="W239" s="273"/>
      <c r="X239" s="273"/>
      <c r="Y239" s="273"/>
      <c r="Z239" s="273"/>
      <c r="AA239" s="273"/>
      <c r="AB239" s="273"/>
      <c r="AC239" s="273"/>
      <c r="AD239" s="273"/>
      <c r="AE239" s="273"/>
      <c r="AF239" s="273"/>
      <c r="AG239" s="273"/>
      <c r="AH239" s="273"/>
      <c r="AI239" s="273"/>
      <c r="AJ239" s="273"/>
      <c r="AK239" s="273"/>
      <c r="AL239" s="273"/>
      <c r="AM239" s="273"/>
      <c r="AN239" s="273"/>
      <c r="AO239" s="273"/>
      <c r="AP239" s="273"/>
      <c r="AQ239" s="273"/>
      <c r="AR239" s="273"/>
      <c r="AS239" s="273"/>
      <c r="AT239" s="273"/>
      <c r="AU239" s="273"/>
      <c r="AV239" s="273"/>
      <c r="AW239" s="273"/>
      <c r="AX239" s="273"/>
      <c r="AY239" s="273"/>
      <c r="AZ239" s="273"/>
      <c r="BA239" s="273"/>
      <c r="BB239" s="273"/>
      <c r="BC239" s="273"/>
      <c r="BD239" s="273"/>
      <c r="BE239" s="273"/>
      <c r="BF239" s="273"/>
      <c r="BG239" s="273"/>
      <c r="BH239" s="273"/>
      <c r="BI239" s="273"/>
      <c r="BJ239" s="273"/>
      <c r="BK239" s="273"/>
      <c r="BL239" s="273"/>
      <c r="BM239" s="273"/>
      <c r="BN239" s="273"/>
      <c r="BO239" s="273"/>
      <c r="BP239" s="273"/>
      <c r="BQ239" s="273"/>
      <c r="BR239" s="273"/>
      <c r="BS239" s="273"/>
      <c r="BT239" s="273"/>
      <c r="BU239" s="273"/>
      <c r="BV239" s="273"/>
      <c r="BW239" s="273"/>
      <c r="BX239" s="273"/>
      <c r="BY239" s="273"/>
      <c r="BZ239" s="273"/>
      <c r="CA239" s="273"/>
      <c r="CB239" s="273"/>
      <c r="CC239" s="273"/>
      <c r="CD239" s="273"/>
      <c r="CE239" s="273"/>
      <c r="CF239" s="273"/>
      <c r="CG239" s="273"/>
      <c r="CH239" s="273"/>
      <c r="CI239" s="273"/>
      <c r="CJ239" s="273"/>
      <c r="CK239" s="273"/>
      <c r="CL239" s="273"/>
      <c r="CM239" s="273"/>
      <c r="CN239" s="273"/>
      <c r="CO239" s="273"/>
      <c r="CP239" s="273"/>
      <c r="CQ239" s="273"/>
      <c r="CR239" s="273"/>
      <c r="CS239" s="273"/>
      <c r="CT239" s="273"/>
      <c r="CU239" s="273"/>
      <c r="CV239" s="273"/>
      <c r="CW239" s="273"/>
      <c r="CX239" s="273"/>
      <c r="CY239" s="273"/>
      <c r="CZ239" s="273"/>
      <c r="DA239" s="273"/>
      <c r="DB239" s="273"/>
      <c r="DC239" s="273"/>
      <c r="DD239" s="273"/>
      <c r="DE239" s="273"/>
      <c r="DF239" s="273"/>
      <c r="DG239" s="273"/>
      <c r="DH239" s="273"/>
      <c r="DI239" s="273"/>
      <c r="DJ239" s="273"/>
      <c r="DK239" s="273"/>
      <c r="DL239" s="273"/>
      <c r="DM239" s="273"/>
      <c r="DN239" s="273"/>
      <c r="DO239" s="273"/>
      <c r="DP239" s="273"/>
      <c r="DQ239" s="273"/>
      <c r="DR239" s="273"/>
      <c r="DS239" s="273"/>
      <c r="DT239" s="273"/>
      <c r="DU239" s="273"/>
      <c r="DV239" s="273"/>
      <c r="DW239" s="273"/>
      <c r="DX239" s="273"/>
      <c r="DY239" s="273"/>
      <c r="DZ239" s="273"/>
      <c r="EA239" s="273"/>
      <c r="EB239" s="273"/>
      <c r="EC239" s="273"/>
      <c r="ED239" s="273"/>
      <c r="EE239" s="273"/>
      <c r="EF239" s="273"/>
      <c r="EG239" s="273"/>
      <c r="EH239" s="273"/>
      <c r="EI239" s="273"/>
      <c r="EJ239" s="273"/>
      <c r="EK239" s="273"/>
      <c r="EL239" s="273"/>
    </row>
    <row r="240" spans="1:142" ht="15">
      <c r="A240" s="130"/>
      <c r="B240" s="131"/>
      <c r="C240" s="132"/>
      <c r="D240" s="273"/>
      <c r="E240" s="273"/>
      <c r="F240" s="273"/>
      <c r="G240" s="273"/>
      <c r="H240" s="273"/>
      <c r="I240" s="273"/>
      <c r="J240" s="273"/>
      <c r="K240" s="273"/>
      <c r="L240" s="273"/>
      <c r="M240" s="273"/>
      <c r="N240" s="273"/>
      <c r="O240" s="273"/>
      <c r="P240" s="273"/>
      <c r="Q240" s="273"/>
      <c r="R240" s="273"/>
      <c r="S240" s="273"/>
      <c r="T240" s="273"/>
      <c r="U240" s="273"/>
      <c r="V240" s="273"/>
      <c r="W240" s="273"/>
      <c r="X240" s="273"/>
      <c r="Y240" s="273"/>
      <c r="Z240" s="273"/>
      <c r="AA240" s="273"/>
      <c r="AB240" s="273"/>
      <c r="AC240" s="273"/>
      <c r="AD240" s="273"/>
      <c r="AE240" s="273"/>
      <c r="AF240" s="273"/>
      <c r="AG240" s="273"/>
      <c r="AH240" s="273"/>
      <c r="AI240" s="273"/>
      <c r="AJ240" s="273"/>
      <c r="AK240" s="273"/>
      <c r="AL240" s="273"/>
      <c r="AM240" s="273"/>
      <c r="AN240" s="273"/>
      <c r="AO240" s="273"/>
      <c r="AP240" s="273"/>
      <c r="AQ240" s="273"/>
      <c r="AR240" s="273"/>
      <c r="AS240" s="273"/>
      <c r="AT240" s="273"/>
      <c r="AU240" s="273"/>
      <c r="AV240" s="273"/>
      <c r="AW240" s="273"/>
      <c r="AX240" s="273"/>
      <c r="AY240" s="273"/>
      <c r="AZ240" s="273"/>
      <c r="BA240" s="273"/>
      <c r="BB240" s="273"/>
      <c r="BC240" s="273"/>
      <c r="BD240" s="273"/>
      <c r="BE240" s="273"/>
      <c r="BF240" s="273"/>
      <c r="BG240" s="273"/>
      <c r="BH240" s="273"/>
      <c r="BI240" s="273"/>
      <c r="BJ240" s="273"/>
      <c r="BK240" s="273"/>
      <c r="BL240" s="273"/>
      <c r="BM240" s="273"/>
      <c r="BN240" s="273"/>
      <c r="BO240" s="273"/>
      <c r="BP240" s="273"/>
      <c r="BQ240" s="273"/>
      <c r="BR240" s="273"/>
      <c r="BS240" s="273"/>
      <c r="BT240" s="273"/>
      <c r="BU240" s="273"/>
      <c r="BV240" s="273"/>
      <c r="BW240" s="273"/>
      <c r="BX240" s="273"/>
      <c r="BY240" s="273"/>
      <c r="BZ240" s="273"/>
      <c r="CA240" s="273"/>
      <c r="CB240" s="273"/>
      <c r="CC240" s="273"/>
      <c r="CD240" s="273"/>
      <c r="CE240" s="273"/>
      <c r="CF240" s="273"/>
      <c r="CG240" s="273"/>
      <c r="CH240" s="273"/>
      <c r="CI240" s="273"/>
      <c r="CJ240" s="273"/>
      <c r="CK240" s="273"/>
      <c r="CL240" s="273"/>
      <c r="CM240" s="273"/>
      <c r="CN240" s="273"/>
      <c r="CO240" s="273"/>
      <c r="CP240" s="273"/>
      <c r="CQ240" s="273"/>
      <c r="CR240" s="273"/>
      <c r="CS240" s="273"/>
      <c r="CT240" s="273"/>
      <c r="CU240" s="273"/>
      <c r="CV240" s="273"/>
      <c r="CW240" s="273"/>
      <c r="CX240" s="273"/>
      <c r="CY240" s="273"/>
      <c r="CZ240" s="273"/>
      <c r="DA240" s="273"/>
      <c r="DB240" s="273"/>
      <c r="DC240" s="273"/>
      <c r="DD240" s="273"/>
      <c r="DE240" s="273"/>
      <c r="DF240" s="273"/>
      <c r="DG240" s="273"/>
      <c r="DH240" s="273"/>
      <c r="DI240" s="273"/>
      <c r="DJ240" s="273"/>
      <c r="DK240" s="273"/>
      <c r="DL240" s="273"/>
      <c r="DM240" s="273"/>
      <c r="DN240" s="273"/>
      <c r="DO240" s="273"/>
      <c r="DP240" s="273"/>
      <c r="DQ240" s="273"/>
      <c r="DR240" s="273"/>
      <c r="DS240" s="273"/>
      <c r="DT240" s="273"/>
      <c r="DU240" s="273"/>
      <c r="DV240" s="273"/>
      <c r="DW240" s="273"/>
      <c r="DX240" s="273"/>
      <c r="DY240" s="273"/>
      <c r="DZ240" s="273"/>
      <c r="EA240" s="273"/>
      <c r="EB240" s="273"/>
      <c r="EC240" s="273"/>
      <c r="ED240" s="273"/>
      <c r="EE240" s="273"/>
      <c r="EF240" s="273"/>
      <c r="EG240" s="273"/>
      <c r="EH240" s="273"/>
      <c r="EI240" s="273"/>
      <c r="EJ240" s="273"/>
      <c r="EK240" s="273"/>
      <c r="EL240" s="273"/>
    </row>
    <row r="241" spans="1:142" ht="15">
      <c r="A241" s="130"/>
      <c r="B241" s="131"/>
      <c r="C241" s="132"/>
      <c r="D241" s="273"/>
      <c r="E241" s="273"/>
      <c r="F241" s="273"/>
      <c r="G241" s="273"/>
      <c r="H241" s="273"/>
      <c r="I241" s="273"/>
      <c r="J241" s="273"/>
      <c r="K241" s="273"/>
      <c r="L241" s="273"/>
      <c r="M241" s="273"/>
      <c r="N241" s="273"/>
      <c r="O241" s="273"/>
      <c r="P241" s="273"/>
      <c r="Q241" s="273"/>
      <c r="R241" s="273"/>
      <c r="S241" s="273"/>
      <c r="T241" s="273"/>
      <c r="U241" s="273"/>
      <c r="V241" s="273"/>
      <c r="W241" s="273"/>
      <c r="X241" s="273"/>
      <c r="Y241" s="273"/>
      <c r="Z241" s="273"/>
      <c r="AA241" s="273"/>
      <c r="AB241" s="273"/>
      <c r="AC241" s="273"/>
      <c r="AD241" s="273"/>
      <c r="AE241" s="273"/>
      <c r="AF241" s="273"/>
      <c r="AG241" s="273"/>
      <c r="AH241" s="273"/>
      <c r="AI241" s="273"/>
      <c r="AJ241" s="273"/>
      <c r="AK241" s="273"/>
      <c r="AL241" s="273"/>
      <c r="AM241" s="273"/>
      <c r="AN241" s="273"/>
      <c r="AO241" s="273"/>
      <c r="AP241" s="273"/>
      <c r="AQ241" s="273"/>
      <c r="AR241" s="273"/>
      <c r="AS241" s="273"/>
      <c r="AT241" s="273"/>
      <c r="AU241" s="273"/>
      <c r="AV241" s="273"/>
      <c r="AW241" s="273"/>
      <c r="AX241" s="273"/>
      <c r="AY241" s="273"/>
      <c r="AZ241" s="273"/>
      <c r="BA241" s="273"/>
      <c r="BB241" s="273"/>
      <c r="BC241" s="273"/>
      <c r="BD241" s="273"/>
      <c r="BE241" s="273"/>
      <c r="BF241" s="273"/>
      <c r="BG241" s="273"/>
      <c r="BH241" s="273"/>
      <c r="BI241" s="273"/>
      <c r="BJ241" s="273"/>
      <c r="BK241" s="273"/>
      <c r="BL241" s="273"/>
      <c r="BM241" s="273"/>
      <c r="BN241" s="273"/>
      <c r="BO241" s="273"/>
      <c r="BP241" s="273"/>
      <c r="BQ241" s="273"/>
      <c r="BR241" s="273"/>
      <c r="BS241" s="273"/>
      <c r="BT241" s="273"/>
      <c r="BU241" s="273"/>
      <c r="BV241" s="273"/>
      <c r="BW241" s="273"/>
      <c r="BX241" s="273"/>
      <c r="BY241" s="273"/>
      <c r="BZ241" s="273"/>
      <c r="CA241" s="273"/>
      <c r="CB241" s="273"/>
      <c r="CC241" s="273"/>
      <c r="CD241" s="273"/>
      <c r="CE241" s="273"/>
      <c r="CF241" s="273"/>
      <c r="CG241" s="273"/>
      <c r="CH241" s="273"/>
      <c r="CI241" s="273"/>
      <c r="CJ241" s="273"/>
      <c r="CK241" s="273"/>
      <c r="CL241" s="273"/>
      <c r="CM241" s="273"/>
      <c r="CN241" s="273"/>
      <c r="CO241" s="273"/>
      <c r="CP241" s="273"/>
      <c r="CQ241" s="273"/>
      <c r="CR241" s="273"/>
      <c r="CS241" s="273"/>
      <c r="CT241" s="273"/>
      <c r="CU241" s="273"/>
      <c r="CV241" s="273"/>
      <c r="CW241" s="273"/>
      <c r="CX241" s="273"/>
      <c r="CY241" s="273"/>
      <c r="CZ241" s="273"/>
      <c r="DA241" s="273"/>
      <c r="DB241" s="273"/>
      <c r="DC241" s="273"/>
      <c r="DD241" s="273"/>
      <c r="DE241" s="273"/>
      <c r="DF241" s="273"/>
      <c r="DG241" s="273"/>
      <c r="DH241" s="273"/>
      <c r="DI241" s="273"/>
      <c r="DJ241" s="273"/>
      <c r="DK241" s="273"/>
      <c r="DL241" s="273"/>
      <c r="DM241" s="273"/>
      <c r="DN241" s="273"/>
      <c r="DO241" s="273"/>
      <c r="DP241" s="273"/>
      <c r="DQ241" s="273"/>
      <c r="DR241" s="273"/>
      <c r="DS241" s="273"/>
      <c r="DT241" s="273"/>
      <c r="DU241" s="273"/>
      <c r="DV241" s="273"/>
      <c r="DW241" s="273"/>
      <c r="DX241" s="273"/>
      <c r="DY241" s="273"/>
      <c r="DZ241" s="273"/>
      <c r="EA241" s="273"/>
      <c r="EB241" s="273"/>
      <c r="EC241" s="273"/>
      <c r="ED241" s="273"/>
      <c r="EE241" s="273"/>
      <c r="EF241" s="273"/>
      <c r="EG241" s="273"/>
      <c r="EH241" s="273"/>
      <c r="EI241" s="273"/>
      <c r="EJ241" s="273"/>
      <c r="EK241" s="273"/>
      <c r="EL241" s="273"/>
    </row>
    <row r="242" spans="1:142" ht="15">
      <c r="A242" s="130"/>
      <c r="B242" s="131"/>
      <c r="C242" s="132"/>
      <c r="D242" s="273"/>
      <c r="E242" s="273"/>
      <c r="F242" s="273"/>
      <c r="G242" s="273"/>
      <c r="H242" s="273"/>
      <c r="I242" s="273"/>
      <c r="J242" s="273"/>
      <c r="K242" s="273"/>
      <c r="L242" s="273"/>
      <c r="M242" s="273"/>
      <c r="N242" s="273"/>
      <c r="O242" s="273"/>
      <c r="P242" s="273"/>
      <c r="Q242" s="273"/>
      <c r="R242" s="273"/>
      <c r="S242" s="273"/>
      <c r="T242" s="273"/>
      <c r="U242" s="273"/>
      <c r="V242" s="273"/>
      <c r="W242" s="273"/>
      <c r="X242" s="273"/>
      <c r="Y242" s="273"/>
      <c r="Z242" s="273"/>
      <c r="AA242" s="273"/>
      <c r="AB242" s="273"/>
      <c r="AC242" s="273"/>
      <c r="AD242" s="273"/>
      <c r="AE242" s="273"/>
      <c r="AF242" s="273"/>
      <c r="AG242" s="273"/>
      <c r="AH242" s="273"/>
      <c r="AI242" s="273"/>
      <c r="AJ242" s="273"/>
      <c r="AK242" s="273"/>
      <c r="AL242" s="273"/>
      <c r="AM242" s="273"/>
      <c r="AN242" s="273"/>
      <c r="AO242" s="273"/>
      <c r="AP242" s="273"/>
      <c r="AQ242" s="273"/>
      <c r="AR242" s="273"/>
      <c r="AS242" s="273"/>
      <c r="AT242" s="273"/>
      <c r="AU242" s="273"/>
      <c r="AV242" s="273"/>
      <c r="AW242" s="273"/>
      <c r="AX242" s="273"/>
      <c r="AY242" s="273"/>
      <c r="AZ242" s="273"/>
      <c r="BA242" s="273"/>
      <c r="BB242" s="273"/>
      <c r="BC242" s="273"/>
      <c r="BD242" s="273"/>
      <c r="BE242" s="273"/>
      <c r="BF242" s="273"/>
      <c r="BG242" s="273"/>
      <c r="BH242" s="273"/>
      <c r="BI242" s="273"/>
      <c r="BJ242" s="273"/>
      <c r="BK242" s="273"/>
      <c r="BL242" s="273"/>
      <c r="BM242" s="273"/>
      <c r="BN242" s="273"/>
      <c r="BO242" s="273"/>
      <c r="BP242" s="273"/>
      <c r="BQ242" s="273"/>
      <c r="BR242" s="273"/>
      <c r="BS242" s="273"/>
      <c r="BT242" s="273"/>
      <c r="BU242" s="273"/>
      <c r="BV242" s="273"/>
      <c r="BW242" s="273"/>
      <c r="BX242" s="273"/>
      <c r="BY242" s="273"/>
      <c r="BZ242" s="273"/>
      <c r="CA242" s="273"/>
      <c r="CB242" s="273"/>
      <c r="CC242" s="273"/>
      <c r="CD242" s="273"/>
      <c r="CE242" s="273"/>
      <c r="CF242" s="273"/>
      <c r="CG242" s="273"/>
      <c r="CH242" s="273"/>
      <c r="CI242" s="273"/>
      <c r="CJ242" s="273"/>
      <c r="CK242" s="273"/>
      <c r="CL242" s="273"/>
      <c r="CM242" s="273"/>
      <c r="CN242" s="273"/>
      <c r="CO242" s="273"/>
      <c r="CP242" s="273"/>
      <c r="CQ242" s="273"/>
      <c r="CR242" s="273"/>
      <c r="CS242" s="273"/>
      <c r="CT242" s="273"/>
      <c r="CU242" s="273"/>
      <c r="CV242" s="273"/>
      <c r="CW242" s="273"/>
      <c r="CX242" s="273"/>
      <c r="CY242" s="273"/>
      <c r="CZ242" s="273"/>
      <c r="DA242" s="273"/>
      <c r="DB242" s="273"/>
      <c r="DC242" s="273"/>
      <c r="DD242" s="273"/>
      <c r="DE242" s="273"/>
      <c r="DF242" s="273"/>
      <c r="DG242" s="273"/>
      <c r="DH242" s="273"/>
      <c r="DI242" s="273"/>
      <c r="DJ242" s="273"/>
      <c r="DK242" s="273"/>
      <c r="DL242" s="273"/>
      <c r="DM242" s="273"/>
      <c r="DN242" s="273"/>
      <c r="DO242" s="273"/>
      <c r="DP242" s="273"/>
      <c r="DQ242" s="273"/>
      <c r="DR242" s="273"/>
      <c r="DS242" s="273"/>
      <c r="DT242" s="273"/>
      <c r="DU242" s="273"/>
      <c r="DV242" s="273"/>
      <c r="DW242" s="273"/>
      <c r="DX242" s="273"/>
      <c r="DY242" s="273"/>
      <c r="DZ242" s="273"/>
      <c r="EA242" s="273"/>
      <c r="EB242" s="273"/>
      <c r="EC242" s="273"/>
      <c r="ED242" s="273"/>
      <c r="EE242" s="273"/>
      <c r="EF242" s="273"/>
      <c r="EG242" s="273"/>
      <c r="EH242" s="273"/>
      <c r="EI242" s="273"/>
      <c r="EJ242" s="273"/>
      <c r="EK242" s="273"/>
      <c r="EL242" s="273"/>
    </row>
    <row r="243" spans="1:142" ht="15">
      <c r="A243" s="130"/>
      <c r="B243" s="131"/>
      <c r="C243" s="132"/>
      <c r="D243" s="273"/>
      <c r="E243" s="273"/>
      <c r="F243" s="273"/>
      <c r="G243" s="273"/>
      <c r="H243" s="273"/>
      <c r="I243" s="273"/>
      <c r="J243" s="273"/>
      <c r="K243" s="273"/>
      <c r="L243" s="273"/>
      <c r="M243" s="273"/>
      <c r="N243" s="273"/>
      <c r="O243" s="273"/>
      <c r="P243" s="273"/>
      <c r="Q243" s="273"/>
      <c r="R243" s="273"/>
      <c r="S243" s="273"/>
      <c r="T243" s="273"/>
      <c r="U243" s="273"/>
      <c r="V243" s="273"/>
      <c r="W243" s="273"/>
      <c r="X243" s="273"/>
      <c r="Y243" s="273"/>
      <c r="Z243" s="273"/>
      <c r="AA243" s="273"/>
      <c r="AB243" s="273"/>
      <c r="AC243" s="273"/>
      <c r="AD243" s="273"/>
      <c r="AE243" s="273"/>
      <c r="AF243" s="273"/>
      <c r="AG243" s="273"/>
      <c r="AH243" s="273"/>
      <c r="AI243" s="273"/>
      <c r="AJ243" s="273"/>
      <c r="AK243" s="273"/>
      <c r="AL243" s="273"/>
      <c r="AM243" s="273"/>
      <c r="AN243" s="273"/>
      <c r="AO243" s="273"/>
      <c r="AP243" s="273"/>
      <c r="AQ243" s="273"/>
      <c r="AR243" s="273"/>
      <c r="AS243" s="273"/>
      <c r="AT243" s="273"/>
      <c r="AU243" s="273"/>
      <c r="AV243" s="273"/>
      <c r="AW243" s="273"/>
      <c r="AX243" s="273"/>
      <c r="AY243" s="273"/>
      <c r="AZ243" s="273"/>
      <c r="BA243" s="273"/>
      <c r="BB243" s="273"/>
      <c r="BC243" s="273"/>
      <c r="BD243" s="273"/>
      <c r="BE243" s="273"/>
      <c r="BF243" s="273"/>
      <c r="BG243" s="273"/>
      <c r="BH243" s="273"/>
      <c r="BI243" s="273"/>
      <c r="BJ243" s="273"/>
      <c r="BK243" s="273"/>
      <c r="BL243" s="273"/>
      <c r="BM243" s="273"/>
      <c r="BN243" s="273"/>
      <c r="BO243" s="273"/>
      <c r="BP243" s="273"/>
      <c r="BQ243" s="273"/>
      <c r="BR243" s="273"/>
      <c r="BS243" s="273"/>
      <c r="BT243" s="273"/>
      <c r="BU243" s="273"/>
      <c r="BV243" s="273"/>
      <c r="BW243" s="273"/>
      <c r="BX243" s="273"/>
      <c r="BY243" s="273"/>
      <c r="BZ243" s="273"/>
      <c r="CA243" s="273"/>
      <c r="CB243" s="273"/>
      <c r="CC243" s="273"/>
      <c r="CD243" s="273"/>
      <c r="CE243" s="273"/>
      <c r="CF243" s="273"/>
      <c r="CG243" s="273"/>
      <c r="CH243" s="273"/>
      <c r="CI243" s="273"/>
      <c r="CJ243" s="273"/>
      <c r="CK243" s="273"/>
      <c r="CL243" s="273"/>
      <c r="CM243" s="273"/>
      <c r="CN243" s="273"/>
      <c r="CO243" s="273"/>
      <c r="CP243" s="273"/>
      <c r="CQ243" s="273"/>
      <c r="CR243" s="273"/>
      <c r="CS243" s="273"/>
      <c r="CT243" s="273"/>
      <c r="CU243" s="273"/>
      <c r="CV243" s="273"/>
      <c r="CW243" s="273"/>
      <c r="CX243" s="273"/>
      <c r="CY243" s="273"/>
      <c r="CZ243" s="273"/>
      <c r="DA243" s="273"/>
      <c r="DB243" s="273"/>
      <c r="DC243" s="273"/>
      <c r="DD243" s="273"/>
      <c r="DE243" s="273"/>
      <c r="DF243" s="273"/>
      <c r="DG243" s="273"/>
      <c r="DH243" s="273"/>
      <c r="DI243" s="273"/>
      <c r="DJ243" s="273"/>
      <c r="DK243" s="273"/>
      <c r="DL243" s="273"/>
      <c r="DM243" s="273"/>
      <c r="DN243" s="273"/>
      <c r="DO243" s="273"/>
      <c r="DP243" s="273"/>
      <c r="DQ243" s="273"/>
      <c r="DR243" s="273"/>
      <c r="DS243" s="273"/>
      <c r="DT243" s="273"/>
      <c r="DU243" s="273"/>
      <c r="DV243" s="273"/>
      <c r="DW243" s="273"/>
      <c r="DX243" s="273"/>
      <c r="DY243" s="273"/>
      <c r="DZ243" s="273"/>
      <c r="EA243" s="273"/>
      <c r="EB243" s="273"/>
      <c r="EC243" s="273"/>
      <c r="ED243" s="273"/>
      <c r="EE243" s="273"/>
      <c r="EF243" s="273"/>
      <c r="EG243" s="273"/>
      <c r="EH243" s="273"/>
      <c r="EI243" s="273"/>
      <c r="EJ243" s="273"/>
      <c r="EK243" s="273"/>
      <c r="EL243" s="273"/>
    </row>
    <row r="244" spans="1:142" ht="15">
      <c r="A244" s="130"/>
      <c r="B244" s="131"/>
      <c r="C244" s="132"/>
      <c r="D244" s="273"/>
      <c r="E244" s="273"/>
      <c r="F244" s="273"/>
      <c r="G244" s="273"/>
      <c r="H244" s="273"/>
      <c r="I244" s="273"/>
      <c r="J244" s="273"/>
      <c r="K244" s="273"/>
      <c r="L244" s="273"/>
      <c r="M244" s="273"/>
      <c r="N244" s="273"/>
      <c r="O244" s="273"/>
      <c r="P244" s="273"/>
      <c r="Q244" s="273"/>
      <c r="R244" s="273"/>
      <c r="S244" s="273"/>
      <c r="T244" s="273"/>
      <c r="U244" s="273"/>
      <c r="V244" s="273"/>
      <c r="W244" s="273"/>
      <c r="X244" s="273"/>
      <c r="Y244" s="273"/>
      <c r="Z244" s="273"/>
      <c r="AA244" s="273"/>
      <c r="AB244" s="273"/>
      <c r="AC244" s="273"/>
      <c r="AD244" s="273"/>
      <c r="AE244" s="273"/>
      <c r="AF244" s="273"/>
      <c r="AG244" s="273"/>
      <c r="AH244" s="273"/>
      <c r="AI244" s="273"/>
      <c r="AJ244" s="273"/>
      <c r="AK244" s="273"/>
      <c r="AL244" s="273"/>
      <c r="AM244" s="273"/>
      <c r="AN244" s="273"/>
      <c r="AO244" s="273"/>
      <c r="AP244" s="273"/>
      <c r="AQ244" s="273"/>
      <c r="AR244" s="273"/>
      <c r="AS244" s="273"/>
      <c r="AT244" s="273"/>
      <c r="AU244" s="273"/>
      <c r="AV244" s="273"/>
      <c r="AW244" s="273"/>
      <c r="AX244" s="273"/>
      <c r="AY244" s="273"/>
      <c r="AZ244" s="273"/>
      <c r="BA244" s="273"/>
      <c r="BB244" s="273"/>
      <c r="BC244" s="273"/>
      <c r="BD244" s="273"/>
      <c r="BE244" s="273"/>
      <c r="BF244" s="273"/>
      <c r="BG244" s="273"/>
      <c r="BH244" s="273"/>
      <c r="BI244" s="273"/>
      <c r="BJ244" s="273"/>
      <c r="BK244" s="273"/>
      <c r="BL244" s="273"/>
      <c r="BM244" s="273"/>
      <c r="BN244" s="273"/>
      <c r="BO244" s="273"/>
      <c r="BP244" s="273"/>
      <c r="BQ244" s="273"/>
      <c r="BR244" s="273"/>
      <c r="BS244" s="273"/>
      <c r="BT244" s="273"/>
      <c r="BU244" s="273"/>
      <c r="BV244" s="273"/>
      <c r="BW244" s="273"/>
      <c r="BX244" s="273"/>
      <c r="BY244" s="273"/>
      <c r="BZ244" s="273"/>
      <c r="CA244" s="273"/>
      <c r="CB244" s="273"/>
      <c r="CC244" s="273"/>
      <c r="CD244" s="273"/>
      <c r="CE244" s="273"/>
      <c r="CF244" s="273"/>
      <c r="CG244" s="273"/>
      <c r="CH244" s="273"/>
      <c r="CI244" s="273"/>
      <c r="CJ244" s="273"/>
      <c r="CK244" s="273"/>
      <c r="CL244" s="273"/>
      <c r="CM244" s="273"/>
      <c r="CN244" s="273"/>
      <c r="CO244" s="273"/>
      <c r="CP244" s="273"/>
      <c r="CQ244" s="273"/>
      <c r="CR244" s="273"/>
      <c r="CS244" s="273"/>
      <c r="CT244" s="273"/>
      <c r="CU244" s="273"/>
      <c r="CV244" s="273"/>
      <c r="CW244" s="273"/>
      <c r="CX244" s="273"/>
      <c r="CY244" s="273"/>
      <c r="CZ244" s="273"/>
      <c r="DA244" s="273"/>
      <c r="DB244" s="273"/>
      <c r="DC244" s="273"/>
      <c r="DD244" s="273"/>
      <c r="DE244" s="273"/>
      <c r="DF244" s="273"/>
      <c r="DG244" s="273"/>
      <c r="DH244" s="273"/>
      <c r="DI244" s="273"/>
      <c r="DJ244" s="273"/>
      <c r="DK244" s="273"/>
      <c r="DL244" s="273"/>
      <c r="DM244" s="273"/>
      <c r="DN244" s="273"/>
      <c r="DO244" s="273"/>
      <c r="DP244" s="273"/>
      <c r="DQ244" s="273"/>
      <c r="DR244" s="273"/>
      <c r="DS244" s="273"/>
      <c r="DT244" s="273"/>
      <c r="DU244" s="273"/>
      <c r="DV244" s="273"/>
      <c r="DW244" s="273"/>
      <c r="DX244" s="273"/>
      <c r="DY244" s="273"/>
      <c r="DZ244" s="273"/>
      <c r="EA244" s="273"/>
      <c r="EB244" s="273"/>
      <c r="EC244" s="273"/>
      <c r="ED244" s="273"/>
      <c r="EE244" s="273"/>
      <c r="EF244" s="273"/>
      <c r="EG244" s="273"/>
      <c r="EH244" s="273"/>
      <c r="EI244" s="273"/>
      <c r="EJ244" s="273"/>
      <c r="EK244" s="273"/>
      <c r="EL244" s="273"/>
    </row>
    <row r="245" spans="1:142" ht="15">
      <c r="A245" s="130"/>
      <c r="B245" s="131"/>
      <c r="C245" s="132"/>
      <c r="D245" s="273"/>
      <c r="E245" s="273"/>
      <c r="F245" s="273"/>
      <c r="G245" s="273"/>
      <c r="H245" s="273"/>
      <c r="I245" s="273"/>
      <c r="J245" s="273"/>
      <c r="K245" s="273"/>
      <c r="L245" s="273"/>
      <c r="M245" s="273"/>
      <c r="N245" s="273"/>
      <c r="O245" s="273"/>
      <c r="P245" s="273"/>
      <c r="Q245" s="273"/>
      <c r="R245" s="273"/>
      <c r="S245" s="273"/>
      <c r="T245" s="273"/>
      <c r="U245" s="273"/>
      <c r="V245" s="273"/>
      <c r="W245" s="273"/>
      <c r="X245" s="273"/>
      <c r="Y245" s="273"/>
      <c r="Z245" s="273"/>
      <c r="AA245" s="273"/>
      <c r="AB245" s="273"/>
      <c r="AC245" s="273"/>
      <c r="AD245" s="273"/>
      <c r="AE245" s="273"/>
      <c r="AF245" s="273"/>
      <c r="AG245" s="273"/>
      <c r="AH245" s="273"/>
      <c r="AI245" s="273"/>
      <c r="AJ245" s="273"/>
      <c r="AK245" s="273"/>
      <c r="AL245" s="273"/>
      <c r="AM245" s="273"/>
      <c r="AN245" s="273"/>
      <c r="AO245" s="273"/>
      <c r="AP245" s="273"/>
      <c r="AQ245" s="273"/>
      <c r="AR245" s="273"/>
      <c r="AS245" s="273"/>
      <c r="AT245" s="273"/>
      <c r="AU245" s="273"/>
      <c r="AV245" s="273"/>
      <c r="AW245" s="273"/>
      <c r="AX245" s="273"/>
      <c r="AY245" s="273"/>
      <c r="AZ245" s="273"/>
      <c r="BA245" s="273"/>
      <c r="BB245" s="273"/>
      <c r="BC245" s="273"/>
      <c r="BD245" s="273"/>
      <c r="BE245" s="273"/>
      <c r="BF245" s="273"/>
      <c r="BG245" s="273"/>
      <c r="BH245" s="273"/>
      <c r="BI245" s="273"/>
      <c r="BJ245" s="273"/>
      <c r="BK245" s="273"/>
      <c r="BL245" s="273"/>
      <c r="BM245" s="273"/>
      <c r="BN245" s="273"/>
      <c r="BO245" s="273"/>
      <c r="BP245" s="273"/>
      <c r="BQ245" s="273"/>
      <c r="BR245" s="273"/>
      <c r="BS245" s="273"/>
      <c r="BT245" s="273"/>
      <c r="BU245" s="273"/>
      <c r="BV245" s="273"/>
      <c r="BW245" s="273"/>
      <c r="BX245" s="273"/>
      <c r="BY245" s="273"/>
      <c r="BZ245" s="273"/>
      <c r="CA245" s="273"/>
      <c r="CB245" s="273"/>
      <c r="CC245" s="273"/>
      <c r="CD245" s="273"/>
      <c r="CE245" s="273"/>
      <c r="CF245" s="273"/>
      <c r="CG245" s="273"/>
      <c r="CH245" s="273"/>
      <c r="CI245" s="273"/>
      <c r="CJ245" s="273"/>
      <c r="CK245" s="273"/>
      <c r="CL245" s="273"/>
      <c r="CM245" s="273"/>
      <c r="CN245" s="273"/>
      <c r="CO245" s="273"/>
      <c r="CP245" s="273"/>
      <c r="CQ245" s="273"/>
      <c r="CR245" s="273"/>
      <c r="CS245" s="273"/>
      <c r="CT245" s="273"/>
      <c r="CU245" s="273"/>
      <c r="CV245" s="273"/>
      <c r="CW245" s="273"/>
      <c r="CX245" s="273"/>
      <c r="CY245" s="273"/>
      <c r="CZ245" s="273"/>
      <c r="DA245" s="273"/>
      <c r="DB245" s="273"/>
      <c r="DC245" s="273"/>
      <c r="DD245" s="273"/>
      <c r="DE245" s="273"/>
      <c r="DF245" s="273"/>
      <c r="DG245" s="273"/>
      <c r="DH245" s="273"/>
      <c r="DI245" s="273"/>
      <c r="DJ245" s="273"/>
      <c r="DK245" s="273"/>
      <c r="DL245" s="273"/>
      <c r="DM245" s="273"/>
      <c r="DN245" s="273"/>
      <c r="DO245" s="273"/>
      <c r="DP245" s="273"/>
      <c r="DQ245" s="273"/>
      <c r="DR245" s="273"/>
      <c r="DS245" s="273"/>
      <c r="DT245" s="273"/>
      <c r="DU245" s="273"/>
      <c r="DV245" s="273"/>
      <c r="DW245" s="273"/>
      <c r="DX245" s="273"/>
      <c r="DY245" s="273"/>
      <c r="DZ245" s="273"/>
      <c r="EA245" s="273"/>
      <c r="EB245" s="273"/>
      <c r="EC245" s="273"/>
      <c r="ED245" s="273"/>
      <c r="EE245" s="273"/>
      <c r="EF245" s="273"/>
      <c r="EG245" s="273"/>
      <c r="EH245" s="273"/>
      <c r="EI245" s="273"/>
      <c r="EJ245" s="273"/>
      <c r="EK245" s="273"/>
      <c r="EL245" s="273"/>
    </row>
    <row r="246" spans="1:142" ht="15">
      <c r="A246" s="130"/>
      <c r="B246" s="131"/>
      <c r="C246" s="132"/>
      <c r="D246" s="273"/>
      <c r="E246" s="273"/>
      <c r="F246" s="273"/>
      <c r="G246" s="273"/>
      <c r="H246" s="273"/>
      <c r="I246" s="273"/>
      <c r="J246" s="273"/>
      <c r="K246" s="273"/>
      <c r="L246" s="273"/>
      <c r="M246" s="273"/>
      <c r="N246" s="273"/>
      <c r="O246" s="273"/>
      <c r="P246" s="273"/>
      <c r="Q246" s="273"/>
      <c r="R246" s="273"/>
      <c r="S246" s="273"/>
      <c r="T246" s="273"/>
      <c r="U246" s="273"/>
      <c r="V246" s="273"/>
      <c r="W246" s="273"/>
      <c r="X246" s="273"/>
      <c r="Y246" s="273"/>
      <c r="Z246" s="273"/>
      <c r="AA246" s="273"/>
      <c r="AB246" s="273"/>
      <c r="AC246" s="273"/>
      <c r="AD246" s="273"/>
      <c r="AE246" s="273"/>
      <c r="AF246" s="273"/>
      <c r="AG246" s="273"/>
      <c r="AH246" s="273"/>
      <c r="AI246" s="273"/>
      <c r="AJ246" s="273"/>
      <c r="AK246" s="273"/>
      <c r="AL246" s="273"/>
      <c r="AM246" s="273"/>
      <c r="AN246" s="273"/>
      <c r="AO246" s="273"/>
      <c r="AP246" s="273"/>
      <c r="AQ246" s="273"/>
      <c r="AR246" s="273"/>
      <c r="AS246" s="273"/>
      <c r="AT246" s="273"/>
      <c r="AU246" s="273"/>
      <c r="AV246" s="273"/>
      <c r="AW246" s="273"/>
      <c r="AX246" s="273"/>
      <c r="AY246" s="273"/>
      <c r="AZ246" s="273"/>
      <c r="BA246" s="273"/>
      <c r="BB246" s="273"/>
      <c r="BC246" s="273"/>
      <c r="BD246" s="273"/>
      <c r="BE246" s="273"/>
      <c r="BF246" s="273"/>
      <c r="BG246" s="273"/>
      <c r="BH246" s="273"/>
      <c r="BI246" s="273"/>
      <c r="BJ246" s="273"/>
      <c r="BK246" s="273"/>
      <c r="BL246" s="273"/>
      <c r="BM246" s="273"/>
      <c r="BN246" s="273"/>
      <c r="BO246" s="273"/>
      <c r="BP246" s="273"/>
      <c r="BQ246" s="273"/>
      <c r="BR246" s="273"/>
      <c r="BS246" s="273"/>
      <c r="BT246" s="273"/>
      <c r="BU246" s="273"/>
      <c r="BV246" s="273"/>
      <c r="BW246" s="273"/>
      <c r="BX246" s="273"/>
      <c r="BY246" s="273"/>
      <c r="BZ246" s="273"/>
      <c r="CA246" s="273"/>
      <c r="CB246" s="273"/>
      <c r="CC246" s="273"/>
      <c r="CD246" s="273"/>
      <c r="CE246" s="273"/>
      <c r="CF246" s="273"/>
      <c r="CG246" s="273"/>
      <c r="CH246" s="273"/>
      <c r="CI246" s="273"/>
      <c r="CJ246" s="273"/>
      <c r="CK246" s="273"/>
      <c r="CL246" s="273"/>
      <c r="CM246" s="273"/>
      <c r="CN246" s="273"/>
      <c r="CO246" s="273"/>
      <c r="CP246" s="273"/>
      <c r="CQ246" s="273"/>
      <c r="CR246" s="273"/>
      <c r="CS246" s="273"/>
      <c r="CT246" s="273"/>
      <c r="CU246" s="273"/>
      <c r="CV246" s="273"/>
      <c r="CW246" s="273"/>
      <c r="CX246" s="273"/>
      <c r="CY246" s="273"/>
      <c r="CZ246" s="273"/>
      <c r="DA246" s="273"/>
      <c r="DB246" s="273"/>
      <c r="DC246" s="273"/>
      <c r="DD246" s="273"/>
      <c r="DE246" s="273"/>
      <c r="DF246" s="273"/>
      <c r="DG246" s="273"/>
      <c r="DH246" s="273"/>
      <c r="DI246" s="273"/>
      <c r="DJ246" s="273"/>
      <c r="DK246" s="273"/>
      <c r="DL246" s="273"/>
      <c r="DM246" s="273"/>
      <c r="DN246" s="273"/>
      <c r="DO246" s="273"/>
      <c r="DP246" s="273"/>
      <c r="DQ246" s="273"/>
      <c r="DR246" s="273"/>
      <c r="DS246" s="273"/>
      <c r="DT246" s="273"/>
      <c r="DU246" s="273"/>
      <c r="DV246" s="273"/>
      <c r="DW246" s="273"/>
      <c r="DX246" s="273"/>
      <c r="DY246" s="273"/>
      <c r="DZ246" s="273"/>
      <c r="EA246" s="273"/>
      <c r="EB246" s="273"/>
      <c r="EC246" s="273"/>
      <c r="ED246" s="273"/>
      <c r="EE246" s="273"/>
      <c r="EF246" s="273"/>
      <c r="EG246" s="273"/>
      <c r="EH246" s="273"/>
      <c r="EI246" s="273"/>
      <c r="EJ246" s="273"/>
      <c r="EK246" s="273"/>
      <c r="EL246" s="273"/>
    </row>
    <row r="247" spans="1:142" ht="15">
      <c r="A247" s="130"/>
      <c r="B247" s="131"/>
      <c r="C247" s="132"/>
      <c r="D247" s="273"/>
      <c r="E247" s="273"/>
      <c r="F247" s="273"/>
      <c r="G247" s="273"/>
      <c r="H247" s="273"/>
      <c r="I247" s="273"/>
      <c r="J247" s="273"/>
      <c r="K247" s="273"/>
      <c r="L247" s="273"/>
      <c r="M247" s="273"/>
      <c r="N247" s="273"/>
      <c r="O247" s="273"/>
      <c r="P247" s="273"/>
      <c r="Q247" s="273"/>
      <c r="R247" s="273"/>
      <c r="S247" s="273"/>
      <c r="T247" s="273"/>
      <c r="U247" s="273"/>
      <c r="V247" s="273"/>
      <c r="W247" s="273"/>
      <c r="X247" s="273"/>
      <c r="Y247" s="273"/>
      <c r="Z247" s="273"/>
      <c r="AA247" s="273"/>
      <c r="AB247" s="273"/>
      <c r="AC247" s="273"/>
      <c r="AD247" s="273"/>
      <c r="AE247" s="273"/>
      <c r="AF247" s="273"/>
      <c r="AG247" s="273"/>
      <c r="AH247" s="273"/>
      <c r="AI247" s="273"/>
      <c r="AJ247" s="273"/>
      <c r="AK247" s="273"/>
      <c r="AL247" s="273"/>
      <c r="AM247" s="273"/>
      <c r="AN247" s="273"/>
      <c r="AO247" s="273"/>
      <c r="AP247" s="273"/>
      <c r="AQ247" s="273"/>
      <c r="AR247" s="273"/>
      <c r="AS247" s="273"/>
      <c r="AT247" s="273"/>
      <c r="AU247" s="273"/>
      <c r="AV247" s="273"/>
      <c r="AW247" s="273"/>
      <c r="AX247" s="273"/>
      <c r="AY247" s="273"/>
      <c r="AZ247" s="273"/>
      <c r="BA247" s="273"/>
      <c r="BB247" s="273"/>
      <c r="BC247" s="273"/>
      <c r="BD247" s="273"/>
      <c r="BE247" s="273"/>
      <c r="BF247" s="273"/>
      <c r="BG247" s="273"/>
      <c r="BH247" s="273"/>
      <c r="BI247" s="273"/>
      <c r="BJ247" s="273"/>
      <c r="BK247" s="273"/>
      <c r="BL247" s="273"/>
      <c r="BM247" s="273"/>
      <c r="BN247" s="273"/>
      <c r="BO247" s="273"/>
      <c r="BP247" s="273"/>
      <c r="BQ247" s="273"/>
      <c r="BR247" s="273"/>
      <c r="BS247" s="273"/>
      <c r="BT247" s="273"/>
      <c r="BU247" s="273"/>
      <c r="BV247" s="273"/>
      <c r="BW247" s="273"/>
      <c r="BX247" s="273"/>
      <c r="BY247" s="273"/>
      <c r="BZ247" s="273"/>
      <c r="CA247" s="273"/>
      <c r="CB247" s="273"/>
      <c r="CC247" s="273"/>
      <c r="CD247" s="273"/>
      <c r="CE247" s="273"/>
      <c r="CF247" s="273"/>
      <c r="CG247" s="273"/>
      <c r="CH247" s="273"/>
      <c r="CI247" s="273"/>
      <c r="CJ247" s="273"/>
      <c r="CK247" s="273"/>
      <c r="CL247" s="273"/>
      <c r="CM247" s="273"/>
      <c r="CN247" s="273"/>
      <c r="CO247" s="273"/>
      <c r="CP247" s="273"/>
      <c r="CQ247" s="273"/>
      <c r="CR247" s="273"/>
      <c r="CS247" s="273"/>
      <c r="CT247" s="273"/>
      <c r="CU247" s="273"/>
      <c r="CV247" s="273"/>
      <c r="CW247" s="273"/>
      <c r="CX247" s="273"/>
      <c r="CY247" s="273"/>
      <c r="CZ247" s="273"/>
      <c r="DA247" s="273"/>
      <c r="DB247" s="273"/>
      <c r="DC247" s="273"/>
      <c r="DD247" s="273"/>
      <c r="DE247" s="273"/>
      <c r="DF247" s="273"/>
      <c r="DG247" s="273"/>
      <c r="DH247" s="273"/>
      <c r="DI247" s="273"/>
      <c r="DJ247" s="273"/>
      <c r="DK247" s="273"/>
      <c r="DL247" s="273"/>
      <c r="DM247" s="273"/>
      <c r="DN247" s="273"/>
      <c r="DO247" s="273"/>
      <c r="DP247" s="273"/>
      <c r="DQ247" s="273"/>
      <c r="DR247" s="273"/>
      <c r="DS247" s="273"/>
      <c r="DT247" s="273"/>
      <c r="DU247" s="273"/>
      <c r="DV247" s="273"/>
      <c r="DW247" s="273"/>
      <c r="DX247" s="273"/>
      <c r="DY247" s="273"/>
      <c r="DZ247" s="273"/>
      <c r="EA247" s="273"/>
      <c r="EB247" s="273"/>
      <c r="EC247" s="273"/>
      <c r="ED247" s="273"/>
      <c r="EE247" s="273"/>
      <c r="EF247" s="273"/>
      <c r="EG247" s="273"/>
      <c r="EH247" s="273"/>
      <c r="EI247" s="273"/>
      <c r="EJ247" s="273"/>
      <c r="EK247" s="273"/>
      <c r="EL247" s="273"/>
    </row>
    <row r="248" spans="1:142" ht="15">
      <c r="A248" s="130"/>
      <c r="B248" s="131"/>
      <c r="C248" s="132"/>
      <c r="D248" s="273"/>
      <c r="E248" s="273"/>
      <c r="F248" s="273"/>
      <c r="G248" s="273"/>
      <c r="H248" s="273"/>
      <c r="I248" s="273"/>
      <c r="J248" s="273"/>
      <c r="K248" s="273"/>
      <c r="L248" s="273"/>
      <c r="M248" s="273"/>
      <c r="N248" s="273"/>
      <c r="O248" s="273"/>
      <c r="P248" s="273"/>
      <c r="Q248" s="273"/>
      <c r="R248" s="273"/>
      <c r="S248" s="273"/>
      <c r="T248" s="273"/>
      <c r="U248" s="273"/>
      <c r="V248" s="273"/>
      <c r="W248" s="273"/>
      <c r="X248" s="273"/>
      <c r="Y248" s="273"/>
      <c r="Z248" s="273"/>
      <c r="AA248" s="273"/>
      <c r="AB248" s="273"/>
      <c r="AC248" s="273"/>
      <c r="AD248" s="273"/>
      <c r="AE248" s="273"/>
      <c r="AF248" s="273"/>
      <c r="AG248" s="273"/>
      <c r="AH248" s="273"/>
      <c r="AI248" s="273"/>
      <c r="AJ248" s="273"/>
      <c r="AK248" s="273"/>
      <c r="AL248" s="273"/>
      <c r="AM248" s="273"/>
      <c r="AN248" s="273"/>
      <c r="AO248" s="273"/>
      <c r="AP248" s="273"/>
      <c r="AQ248" s="273"/>
      <c r="AR248" s="273"/>
      <c r="AS248" s="273"/>
      <c r="AT248" s="273"/>
      <c r="AU248" s="273"/>
      <c r="AV248" s="273"/>
      <c r="AW248" s="273"/>
      <c r="AX248" s="273"/>
      <c r="AY248" s="273"/>
      <c r="AZ248" s="273"/>
      <c r="BA248" s="273"/>
      <c r="BB248" s="273"/>
      <c r="BC248" s="273"/>
      <c r="BD248" s="273"/>
      <c r="BE248" s="273"/>
      <c r="BF248" s="273"/>
      <c r="BG248" s="273"/>
      <c r="BH248" s="273"/>
      <c r="BI248" s="273"/>
      <c r="BJ248" s="273"/>
      <c r="BK248" s="273"/>
      <c r="BL248" s="273"/>
      <c r="BM248" s="273"/>
      <c r="BN248" s="273"/>
      <c r="BO248" s="273"/>
      <c r="BP248" s="273"/>
      <c r="BQ248" s="273"/>
      <c r="BR248" s="273"/>
      <c r="BS248" s="273"/>
      <c r="BT248" s="273"/>
      <c r="BU248" s="273"/>
      <c r="BV248" s="273"/>
      <c r="BW248" s="273"/>
      <c r="BX248" s="273"/>
      <c r="BY248" s="273"/>
      <c r="BZ248" s="273"/>
      <c r="CA248" s="273"/>
      <c r="CB248" s="273"/>
      <c r="CC248" s="273"/>
      <c r="CD248" s="273"/>
      <c r="CE248" s="273"/>
      <c r="CF248" s="273"/>
      <c r="CG248" s="273"/>
      <c r="CH248" s="273"/>
      <c r="CI248" s="273"/>
      <c r="CJ248" s="273"/>
      <c r="CK248" s="273"/>
      <c r="CL248" s="273"/>
      <c r="CM248" s="273"/>
      <c r="CN248" s="273"/>
      <c r="CO248" s="273"/>
      <c r="CP248" s="273"/>
      <c r="CQ248" s="273"/>
      <c r="CR248" s="273"/>
      <c r="CS248" s="273"/>
      <c r="CT248" s="273"/>
      <c r="CU248" s="273"/>
      <c r="CV248" s="273"/>
      <c r="CW248" s="273"/>
      <c r="CX248" s="273"/>
      <c r="CY248" s="273"/>
      <c r="CZ248" s="273"/>
      <c r="DA248" s="273"/>
      <c r="DB248" s="273"/>
      <c r="DC248" s="273"/>
      <c r="DD248" s="273"/>
      <c r="DE248" s="273"/>
      <c r="DF248" s="273"/>
      <c r="DG248" s="273"/>
      <c r="DH248" s="273"/>
      <c r="DI248" s="273"/>
      <c r="DJ248" s="273"/>
      <c r="DK248" s="273"/>
      <c r="DL248" s="273"/>
      <c r="DM248" s="273"/>
      <c r="DN248" s="273"/>
      <c r="DO248" s="273"/>
      <c r="DP248" s="273"/>
      <c r="DQ248" s="273"/>
      <c r="DR248" s="273"/>
      <c r="DS248" s="273"/>
      <c r="DT248" s="273"/>
      <c r="DU248" s="273"/>
      <c r="DV248" s="273"/>
      <c r="DW248" s="273"/>
      <c r="DX248" s="273"/>
      <c r="DY248" s="273"/>
      <c r="DZ248" s="273"/>
      <c r="EA248" s="273"/>
      <c r="EB248" s="273"/>
      <c r="EC248" s="273"/>
      <c r="ED248" s="273"/>
      <c r="EE248" s="273"/>
      <c r="EF248" s="273"/>
      <c r="EG248" s="273"/>
      <c r="EH248" s="273"/>
      <c r="EI248" s="273"/>
      <c r="EJ248" s="273"/>
      <c r="EK248" s="273"/>
      <c r="EL248" s="273"/>
    </row>
    <row r="249" spans="1:142" ht="15">
      <c r="A249" s="130"/>
      <c r="B249" s="131"/>
      <c r="C249" s="132"/>
      <c r="D249" s="273"/>
      <c r="E249" s="273"/>
      <c r="F249" s="273"/>
      <c r="G249" s="273"/>
      <c r="H249" s="273"/>
      <c r="I249" s="273"/>
      <c r="J249" s="273"/>
      <c r="K249" s="273"/>
      <c r="L249" s="273"/>
      <c r="M249" s="273"/>
      <c r="N249" s="273"/>
      <c r="O249" s="273"/>
      <c r="P249" s="273"/>
      <c r="Q249" s="273"/>
      <c r="R249" s="273"/>
      <c r="S249" s="273"/>
      <c r="T249" s="273"/>
      <c r="U249" s="273"/>
      <c r="V249" s="273"/>
      <c r="W249" s="273"/>
      <c r="X249" s="273"/>
      <c r="Y249" s="273"/>
      <c r="Z249" s="273"/>
      <c r="AA249" s="273"/>
      <c r="AB249" s="273"/>
      <c r="AC249" s="273"/>
      <c r="AD249" s="273"/>
      <c r="AE249" s="273"/>
      <c r="AF249" s="273"/>
      <c r="AG249" s="273"/>
      <c r="AH249" s="273"/>
      <c r="AI249" s="273"/>
      <c r="AJ249" s="273"/>
      <c r="AK249" s="273"/>
      <c r="AL249" s="273"/>
      <c r="AM249" s="273"/>
      <c r="AN249" s="273"/>
      <c r="AO249" s="273"/>
      <c r="AP249" s="273"/>
      <c r="AQ249" s="273"/>
      <c r="AR249" s="273"/>
      <c r="AS249" s="273"/>
      <c r="AT249" s="273"/>
      <c r="AU249" s="273"/>
      <c r="AV249" s="273"/>
      <c r="AW249" s="273"/>
      <c r="AX249" s="273"/>
      <c r="AY249" s="273"/>
      <c r="AZ249" s="273"/>
      <c r="BA249" s="273"/>
      <c r="BB249" s="273"/>
      <c r="BC249" s="273"/>
      <c r="BD249" s="273"/>
      <c r="BE249" s="273"/>
      <c r="BF249" s="273"/>
      <c r="BG249" s="273"/>
      <c r="BH249" s="273"/>
      <c r="BI249" s="273"/>
      <c r="BJ249" s="273"/>
      <c r="BK249" s="273"/>
      <c r="BL249" s="273"/>
      <c r="BM249" s="273"/>
      <c r="BN249" s="273"/>
      <c r="BO249" s="273"/>
      <c r="BP249" s="273"/>
      <c r="BQ249" s="273"/>
      <c r="BR249" s="273"/>
      <c r="BS249" s="273"/>
      <c r="BT249" s="273"/>
      <c r="BU249" s="273"/>
      <c r="BV249" s="273"/>
      <c r="BW249" s="273"/>
      <c r="BX249" s="273"/>
      <c r="BY249" s="273"/>
      <c r="BZ249" s="273"/>
      <c r="CA249" s="273"/>
      <c r="CB249" s="273"/>
      <c r="CC249" s="273"/>
      <c r="CD249" s="273"/>
      <c r="CE249" s="273"/>
      <c r="CF249" s="273"/>
      <c r="CG249" s="273"/>
      <c r="CH249" s="273"/>
      <c r="CI249" s="273"/>
      <c r="CJ249" s="273"/>
      <c r="CK249" s="273"/>
      <c r="CL249" s="273"/>
      <c r="CM249" s="273"/>
      <c r="CN249" s="273"/>
      <c r="CO249" s="273"/>
      <c r="CP249" s="273"/>
      <c r="CQ249" s="273"/>
      <c r="CR249" s="273"/>
      <c r="CS249" s="273"/>
      <c r="CT249" s="273"/>
      <c r="CU249" s="273"/>
      <c r="CV249" s="273"/>
      <c r="CW249" s="273"/>
      <c r="CX249" s="273"/>
      <c r="CY249" s="273"/>
      <c r="CZ249" s="273"/>
      <c r="DA249" s="273"/>
      <c r="DB249" s="273"/>
      <c r="DC249" s="273"/>
      <c r="DD249" s="273"/>
      <c r="DE249" s="273"/>
      <c r="DF249" s="273"/>
      <c r="DG249" s="273"/>
      <c r="DH249" s="273"/>
      <c r="DI249" s="273"/>
      <c r="DJ249" s="273"/>
      <c r="DK249" s="273"/>
      <c r="DL249" s="273"/>
      <c r="DM249" s="273"/>
      <c r="DN249" s="273"/>
      <c r="DO249" s="273"/>
      <c r="DP249" s="273"/>
      <c r="DQ249" s="273"/>
      <c r="DR249" s="273"/>
      <c r="DS249" s="273"/>
      <c r="DT249" s="273"/>
      <c r="DU249" s="273"/>
      <c r="DV249" s="273"/>
      <c r="DW249" s="273"/>
      <c r="DX249" s="273"/>
      <c r="DY249" s="273"/>
      <c r="DZ249" s="273"/>
      <c r="EA249" s="273"/>
      <c r="EB249" s="273"/>
      <c r="EC249" s="273"/>
      <c r="ED249" s="273"/>
      <c r="EE249" s="273"/>
      <c r="EF249" s="273"/>
      <c r="EG249" s="273"/>
      <c r="EH249" s="273"/>
      <c r="EI249" s="273"/>
      <c r="EJ249" s="273"/>
      <c r="EK249" s="273"/>
      <c r="EL249" s="273"/>
    </row>
    <row r="250" spans="1:142" ht="15">
      <c r="A250" s="130"/>
      <c r="B250" s="131"/>
      <c r="C250" s="132"/>
      <c r="D250" s="273"/>
      <c r="E250" s="273"/>
      <c r="F250" s="273"/>
      <c r="G250" s="273"/>
      <c r="H250" s="273"/>
      <c r="I250" s="273"/>
      <c r="J250" s="273"/>
      <c r="K250" s="273"/>
      <c r="L250" s="273"/>
      <c r="M250" s="273"/>
      <c r="N250" s="273"/>
      <c r="O250" s="273"/>
      <c r="P250" s="273"/>
      <c r="Q250" s="273"/>
      <c r="R250" s="273"/>
      <c r="S250" s="273"/>
      <c r="T250" s="273"/>
      <c r="U250" s="273"/>
      <c r="V250" s="273"/>
      <c r="W250" s="273"/>
      <c r="X250" s="273"/>
      <c r="Y250" s="273"/>
      <c r="Z250" s="273"/>
      <c r="AA250" s="273"/>
      <c r="AB250" s="273"/>
      <c r="AC250" s="273"/>
      <c r="AD250" s="273"/>
      <c r="AE250" s="273"/>
      <c r="AF250" s="273"/>
      <c r="AG250" s="273"/>
      <c r="AH250" s="273"/>
      <c r="AI250" s="273"/>
      <c r="AJ250" s="273"/>
      <c r="AK250" s="273"/>
      <c r="AL250" s="273"/>
      <c r="AM250" s="273"/>
      <c r="AN250" s="273"/>
      <c r="AO250" s="273"/>
      <c r="AP250" s="273"/>
      <c r="AQ250" s="273"/>
      <c r="AR250" s="273"/>
      <c r="AS250" s="273"/>
      <c r="AT250" s="273"/>
      <c r="AU250" s="273"/>
      <c r="AV250" s="273"/>
      <c r="AW250" s="273"/>
      <c r="AX250" s="273"/>
      <c r="AY250" s="273"/>
      <c r="AZ250" s="273"/>
      <c r="BA250" s="273"/>
      <c r="BB250" s="273"/>
      <c r="BC250" s="273"/>
      <c r="BD250" s="273"/>
      <c r="BE250" s="273"/>
      <c r="BF250" s="273"/>
      <c r="BG250" s="273"/>
      <c r="BH250" s="273"/>
      <c r="BI250" s="273"/>
      <c r="BJ250" s="273"/>
      <c r="BK250" s="273"/>
      <c r="BL250" s="273"/>
      <c r="BM250" s="273"/>
      <c r="BN250" s="273"/>
      <c r="BO250" s="273"/>
      <c r="BP250" s="273"/>
      <c r="BQ250" s="273"/>
      <c r="BR250" s="273"/>
      <c r="BS250" s="273"/>
      <c r="BT250" s="273"/>
      <c r="BU250" s="273"/>
      <c r="BV250" s="273"/>
      <c r="BW250" s="273"/>
      <c r="BX250" s="273"/>
      <c r="BY250" s="273"/>
      <c r="BZ250" s="273"/>
      <c r="CA250" s="273"/>
      <c r="CB250" s="273"/>
      <c r="CC250" s="273"/>
      <c r="CD250" s="273"/>
      <c r="CE250" s="273"/>
      <c r="CF250" s="273"/>
      <c r="CG250" s="273"/>
      <c r="CH250" s="273"/>
      <c r="CI250" s="273"/>
      <c r="CJ250" s="273"/>
      <c r="CK250" s="273"/>
      <c r="CL250" s="273"/>
      <c r="CM250" s="273"/>
      <c r="CN250" s="273"/>
      <c r="CO250" s="273"/>
      <c r="CP250" s="273"/>
      <c r="CQ250" s="273"/>
      <c r="CR250" s="273"/>
      <c r="CS250" s="273"/>
      <c r="CT250" s="273"/>
      <c r="CU250" s="273"/>
      <c r="CV250" s="273"/>
      <c r="CW250" s="273"/>
      <c r="CX250" s="273"/>
      <c r="CY250" s="273"/>
      <c r="CZ250" s="273"/>
      <c r="DA250" s="273"/>
      <c r="DB250" s="273"/>
      <c r="DC250" s="273"/>
      <c r="DD250" s="273"/>
      <c r="DE250" s="273"/>
      <c r="DF250" s="273"/>
      <c r="DG250" s="273"/>
      <c r="DH250" s="273"/>
      <c r="DI250" s="273"/>
      <c r="DJ250" s="273"/>
      <c r="DK250" s="273"/>
      <c r="DL250" s="273"/>
      <c r="DM250" s="273"/>
      <c r="DN250" s="273"/>
      <c r="DO250" s="273"/>
      <c r="DP250" s="273"/>
      <c r="DQ250" s="273"/>
      <c r="DR250" s="273"/>
      <c r="DS250" s="273"/>
      <c r="DT250" s="273"/>
      <c r="DU250" s="273"/>
      <c r="DV250" s="273"/>
      <c r="DW250" s="273"/>
      <c r="DX250" s="273"/>
      <c r="DY250" s="273"/>
      <c r="DZ250" s="273"/>
      <c r="EA250" s="273"/>
      <c r="EB250" s="273"/>
      <c r="EC250" s="273"/>
      <c r="ED250" s="273"/>
      <c r="EE250" s="273"/>
      <c r="EF250" s="273"/>
      <c r="EG250" s="273"/>
      <c r="EH250" s="273"/>
      <c r="EI250" s="273"/>
      <c r="EJ250" s="273"/>
      <c r="EK250" s="273"/>
      <c r="EL250" s="273"/>
    </row>
    <row r="251" spans="1:142" ht="15">
      <c r="A251" s="130"/>
      <c r="B251" s="131"/>
      <c r="C251" s="132"/>
      <c r="D251" s="273"/>
      <c r="E251" s="273"/>
      <c r="F251" s="273"/>
      <c r="G251" s="273"/>
      <c r="H251" s="273"/>
      <c r="I251" s="273"/>
      <c r="J251" s="273"/>
      <c r="K251" s="273"/>
      <c r="L251" s="273"/>
      <c r="M251" s="273"/>
      <c r="N251" s="273"/>
      <c r="O251" s="273"/>
      <c r="P251" s="273"/>
      <c r="Q251" s="273"/>
      <c r="R251" s="273"/>
      <c r="S251" s="273"/>
      <c r="T251" s="273"/>
      <c r="U251" s="273"/>
      <c r="V251" s="273"/>
      <c r="W251" s="273"/>
      <c r="X251" s="273"/>
      <c r="Y251" s="273"/>
      <c r="Z251" s="273"/>
      <c r="AA251" s="273"/>
      <c r="AB251" s="273"/>
      <c r="AC251" s="273"/>
      <c r="AD251" s="273"/>
      <c r="AE251" s="273"/>
      <c r="AF251" s="273"/>
      <c r="AG251" s="273"/>
      <c r="AH251" s="273"/>
      <c r="AI251" s="273"/>
      <c r="AJ251" s="273"/>
      <c r="AK251" s="273"/>
      <c r="AL251" s="273"/>
      <c r="AM251" s="273"/>
      <c r="AN251" s="273"/>
      <c r="AO251" s="273"/>
      <c r="AP251" s="273"/>
      <c r="AQ251" s="273"/>
      <c r="AR251" s="273"/>
      <c r="AS251" s="273"/>
      <c r="AT251" s="273"/>
      <c r="AU251" s="273"/>
      <c r="AV251" s="273"/>
      <c r="AW251" s="273"/>
      <c r="AX251" s="273"/>
      <c r="AY251" s="273"/>
      <c r="AZ251" s="273"/>
      <c r="BA251" s="273"/>
      <c r="BB251" s="273"/>
      <c r="BC251" s="273"/>
      <c r="BD251" s="273"/>
      <c r="BE251" s="273"/>
      <c r="BF251" s="273"/>
      <c r="BG251" s="273"/>
      <c r="BH251" s="273"/>
      <c r="BI251" s="273"/>
      <c r="BJ251" s="273"/>
      <c r="BK251" s="273"/>
      <c r="BL251" s="273"/>
      <c r="BM251" s="273"/>
      <c r="BN251" s="273"/>
      <c r="BO251" s="273"/>
      <c r="BP251" s="273"/>
      <c r="BQ251" s="273"/>
      <c r="BR251" s="273"/>
      <c r="BS251" s="273"/>
      <c r="BT251" s="273"/>
      <c r="BU251" s="273"/>
      <c r="BV251" s="273"/>
      <c r="BW251" s="273"/>
      <c r="BX251" s="273"/>
      <c r="BY251" s="273"/>
      <c r="BZ251" s="273"/>
      <c r="CA251" s="273"/>
      <c r="CB251" s="273"/>
      <c r="CC251" s="273"/>
      <c r="CD251" s="273"/>
      <c r="CE251" s="273"/>
      <c r="CF251" s="273"/>
      <c r="CG251" s="273"/>
      <c r="CH251" s="273"/>
      <c r="CI251" s="273"/>
      <c r="CJ251" s="273"/>
      <c r="CK251" s="273"/>
      <c r="CL251" s="273"/>
      <c r="CM251" s="273"/>
      <c r="CN251" s="273"/>
      <c r="CO251" s="273"/>
      <c r="CP251" s="273"/>
      <c r="CQ251" s="273"/>
      <c r="CR251" s="273"/>
      <c r="CS251" s="273"/>
      <c r="CT251" s="273"/>
      <c r="CU251" s="273"/>
      <c r="CV251" s="273"/>
      <c r="CW251" s="273"/>
      <c r="CX251" s="273"/>
      <c r="CY251" s="273"/>
      <c r="CZ251" s="273"/>
      <c r="DA251" s="273"/>
      <c r="DB251" s="273"/>
      <c r="DC251" s="273"/>
      <c r="DD251" s="273"/>
      <c r="DE251" s="273"/>
      <c r="DF251" s="273"/>
      <c r="DG251" s="273"/>
      <c r="DH251" s="273"/>
      <c r="DI251" s="273"/>
      <c r="DJ251" s="273"/>
      <c r="DK251" s="273"/>
      <c r="DL251" s="273"/>
      <c r="DM251" s="273"/>
      <c r="DN251" s="273"/>
      <c r="DO251" s="273"/>
      <c r="DP251" s="273"/>
      <c r="DQ251" s="273"/>
      <c r="DR251" s="273"/>
      <c r="DS251" s="273"/>
      <c r="DT251" s="273"/>
      <c r="DU251" s="273"/>
      <c r="DV251" s="273"/>
      <c r="DW251" s="273"/>
      <c r="DX251" s="273"/>
      <c r="DY251" s="273"/>
      <c r="DZ251" s="273"/>
      <c r="EA251" s="273"/>
      <c r="EB251" s="273"/>
      <c r="EC251" s="273"/>
      <c r="ED251" s="273"/>
      <c r="EE251" s="273"/>
      <c r="EF251" s="273"/>
      <c r="EG251" s="273"/>
      <c r="EH251" s="273"/>
      <c r="EI251" s="273"/>
      <c r="EJ251" s="273"/>
      <c r="EK251" s="273"/>
      <c r="EL251" s="273"/>
    </row>
    <row r="252" spans="1:142" ht="15">
      <c r="A252" s="130"/>
      <c r="B252" s="131"/>
      <c r="C252" s="132"/>
      <c r="D252" s="273"/>
      <c r="E252" s="273"/>
      <c r="F252" s="273"/>
      <c r="G252" s="273"/>
      <c r="H252" s="273"/>
      <c r="I252" s="273"/>
      <c r="J252" s="273"/>
      <c r="K252" s="273"/>
      <c r="L252" s="273"/>
      <c r="M252" s="273"/>
      <c r="N252" s="273"/>
      <c r="O252" s="273"/>
      <c r="P252" s="273"/>
      <c r="Q252" s="273"/>
      <c r="R252" s="273"/>
      <c r="S252" s="273"/>
      <c r="T252" s="273"/>
      <c r="U252" s="273"/>
      <c r="V252" s="273"/>
      <c r="W252" s="273"/>
      <c r="X252" s="273"/>
      <c r="Y252" s="273"/>
      <c r="Z252" s="273"/>
      <c r="AA252" s="273"/>
      <c r="AB252" s="273"/>
      <c r="AC252" s="273"/>
      <c r="AD252" s="273"/>
      <c r="AE252" s="273"/>
      <c r="AF252" s="273"/>
      <c r="AG252" s="273"/>
      <c r="AH252" s="273"/>
      <c r="AI252" s="273"/>
      <c r="AJ252" s="273"/>
      <c r="AK252" s="273"/>
      <c r="AL252" s="273"/>
      <c r="AM252" s="273"/>
      <c r="AN252" s="273"/>
      <c r="AO252" s="273"/>
      <c r="AP252" s="273"/>
      <c r="AQ252" s="273"/>
      <c r="AR252" s="273"/>
      <c r="AS252" s="273"/>
      <c r="AT252" s="273"/>
      <c r="AU252" s="273"/>
      <c r="AV252" s="273"/>
      <c r="AW252" s="273"/>
      <c r="AX252" s="273"/>
      <c r="AY252" s="273"/>
      <c r="AZ252" s="273"/>
      <c r="BA252" s="273"/>
      <c r="BB252" s="273"/>
      <c r="BC252" s="273"/>
      <c r="BD252" s="273"/>
      <c r="BE252" s="273"/>
      <c r="BF252" s="273"/>
      <c r="BG252" s="273"/>
      <c r="BH252" s="273"/>
      <c r="BI252" s="273"/>
      <c r="BJ252" s="273"/>
      <c r="BK252" s="273"/>
      <c r="BL252" s="273"/>
      <c r="BM252" s="273"/>
      <c r="BN252" s="273"/>
      <c r="BO252" s="273"/>
      <c r="BP252" s="273"/>
      <c r="BQ252" s="273"/>
      <c r="BR252" s="273"/>
      <c r="BS252" s="273"/>
      <c r="BT252" s="273"/>
      <c r="BU252" s="273"/>
      <c r="BV252" s="273"/>
      <c r="BW252" s="273"/>
      <c r="BX252" s="273"/>
      <c r="BY252" s="273"/>
      <c r="BZ252" s="273"/>
      <c r="CA252" s="273"/>
      <c r="CB252" s="273"/>
      <c r="CC252" s="273"/>
      <c r="CD252" s="273"/>
      <c r="CE252" s="273"/>
      <c r="CF252" s="273"/>
      <c r="CG252" s="273"/>
      <c r="CH252" s="273"/>
      <c r="CI252" s="273"/>
      <c r="CJ252" s="273"/>
      <c r="CK252" s="273"/>
      <c r="CL252" s="273"/>
      <c r="CM252" s="273"/>
      <c r="CN252" s="273"/>
      <c r="CO252" s="273"/>
      <c r="CP252" s="273"/>
      <c r="CQ252" s="273"/>
      <c r="CR252" s="273"/>
      <c r="CS252" s="273"/>
      <c r="CT252" s="273"/>
      <c r="CU252" s="273"/>
      <c r="CV252" s="273"/>
      <c r="CW252" s="273"/>
      <c r="CX252" s="273"/>
      <c r="CY252" s="273"/>
      <c r="CZ252" s="273"/>
      <c r="DA252" s="273"/>
      <c r="DB252" s="273"/>
      <c r="DC252" s="273"/>
      <c r="DD252" s="273"/>
      <c r="DE252" s="273"/>
      <c r="DF252" s="273"/>
      <c r="DG252" s="273"/>
      <c r="DH252" s="273"/>
      <c r="DI252" s="273"/>
      <c r="DJ252" s="273"/>
      <c r="DK252" s="273"/>
      <c r="DL252" s="273"/>
      <c r="DM252" s="273"/>
      <c r="DN252" s="273"/>
      <c r="DO252" s="273"/>
      <c r="DP252" s="273"/>
      <c r="DQ252" s="273"/>
      <c r="DR252" s="273"/>
      <c r="DS252" s="273"/>
      <c r="DT252" s="273"/>
      <c r="DU252" s="273"/>
      <c r="DV252" s="273"/>
      <c r="DW252" s="273"/>
      <c r="DX252" s="273"/>
      <c r="DY252" s="273"/>
      <c r="DZ252" s="273"/>
      <c r="EA252" s="273"/>
      <c r="EB252" s="273"/>
      <c r="EC252" s="273"/>
      <c r="ED252" s="273"/>
      <c r="EE252" s="273"/>
      <c r="EF252" s="273"/>
      <c r="EG252" s="273"/>
      <c r="EH252" s="273"/>
      <c r="EI252" s="273"/>
      <c r="EJ252" s="273"/>
      <c r="EK252" s="273"/>
      <c r="EL252" s="273"/>
    </row>
    <row r="253" spans="1:142" ht="15">
      <c r="A253" s="130"/>
      <c r="B253" s="131"/>
      <c r="C253" s="132"/>
      <c r="D253" s="273"/>
      <c r="E253" s="273"/>
      <c r="F253" s="273"/>
      <c r="G253" s="273"/>
      <c r="H253" s="273"/>
      <c r="I253" s="273"/>
      <c r="J253" s="273"/>
      <c r="K253" s="273"/>
      <c r="L253" s="273"/>
      <c r="M253" s="273"/>
      <c r="N253" s="273"/>
      <c r="O253" s="273"/>
      <c r="P253" s="273"/>
      <c r="Q253" s="273"/>
      <c r="R253" s="273"/>
      <c r="S253" s="273"/>
      <c r="T253" s="273"/>
      <c r="U253" s="273"/>
      <c r="V253" s="273"/>
      <c r="W253" s="273"/>
      <c r="X253" s="273"/>
      <c r="Y253" s="273"/>
      <c r="Z253" s="273"/>
      <c r="AA253" s="273"/>
      <c r="AB253" s="273"/>
      <c r="AC253" s="273"/>
      <c r="AD253" s="273"/>
      <c r="AE253" s="273"/>
      <c r="AF253" s="273"/>
      <c r="AG253" s="273"/>
      <c r="AH253" s="273"/>
      <c r="AI253" s="273"/>
      <c r="AJ253" s="273"/>
      <c r="AK253" s="273"/>
      <c r="AL253" s="273"/>
      <c r="AM253" s="273"/>
      <c r="AN253" s="273"/>
      <c r="AO253" s="273"/>
      <c r="AP253" s="273"/>
      <c r="AQ253" s="273"/>
      <c r="AR253" s="273"/>
      <c r="AS253" s="273"/>
      <c r="AT253" s="273"/>
      <c r="AU253" s="273"/>
      <c r="AV253" s="273"/>
      <c r="AW253" s="273"/>
      <c r="AX253" s="273"/>
      <c r="AY253" s="273"/>
      <c r="AZ253" s="273"/>
      <c r="BA253" s="273"/>
      <c r="BB253" s="273"/>
      <c r="BC253" s="273"/>
      <c r="BD253" s="273"/>
      <c r="BE253" s="273"/>
      <c r="BF253" s="273"/>
      <c r="BG253" s="273"/>
      <c r="BH253" s="273"/>
      <c r="BI253" s="273"/>
      <c r="BJ253" s="273"/>
      <c r="BK253" s="273"/>
      <c r="BL253" s="273"/>
      <c r="BM253" s="273"/>
      <c r="BN253" s="273"/>
      <c r="BO253" s="273"/>
      <c r="BP253" s="273"/>
      <c r="BQ253" s="273"/>
      <c r="BR253" s="273"/>
      <c r="BS253" s="273"/>
      <c r="BT253" s="273"/>
      <c r="BU253" s="273"/>
      <c r="BV253" s="273"/>
      <c r="BW253" s="273"/>
      <c r="BX253" s="273"/>
      <c r="BY253" s="273"/>
      <c r="BZ253" s="273"/>
      <c r="CA253" s="273"/>
      <c r="CB253" s="273"/>
      <c r="CC253" s="273"/>
      <c r="CD253" s="273"/>
      <c r="CE253" s="273"/>
      <c r="CF253" s="273"/>
      <c r="CG253" s="273"/>
      <c r="CH253" s="273"/>
      <c r="CI253" s="273"/>
      <c r="CJ253" s="273"/>
      <c r="CK253" s="273"/>
      <c r="CL253" s="273"/>
      <c r="CM253" s="273"/>
      <c r="CN253" s="273"/>
      <c r="CO253" s="273"/>
      <c r="CP253" s="273"/>
      <c r="CQ253" s="273"/>
      <c r="CR253" s="273"/>
      <c r="CS253" s="273"/>
      <c r="CT253" s="273"/>
      <c r="CU253" s="273"/>
      <c r="CV253" s="273"/>
      <c r="CW253" s="273"/>
      <c r="CX253" s="273"/>
      <c r="CY253" s="273"/>
      <c r="CZ253" s="273"/>
      <c r="DA253" s="273"/>
      <c r="DB253" s="273"/>
      <c r="DC253" s="273"/>
      <c r="DD253" s="273"/>
      <c r="DE253" s="273"/>
      <c r="DF253" s="273"/>
      <c r="DG253" s="273"/>
      <c r="DH253" s="273"/>
      <c r="DI253" s="273"/>
      <c r="DJ253" s="273"/>
      <c r="DK253" s="273"/>
      <c r="DL253" s="273"/>
      <c r="DM253" s="273"/>
      <c r="DN253" s="273"/>
      <c r="DO253" s="273"/>
      <c r="DP253" s="273"/>
      <c r="DQ253" s="273"/>
      <c r="DR253" s="273"/>
      <c r="DS253" s="273"/>
      <c r="DT253" s="273"/>
      <c r="DU253" s="273"/>
      <c r="DV253" s="273"/>
      <c r="DW253" s="273"/>
      <c r="DX253" s="273"/>
      <c r="DY253" s="273"/>
      <c r="DZ253" s="273"/>
      <c r="EA253" s="273"/>
      <c r="EB253" s="273"/>
      <c r="EC253" s="273"/>
      <c r="ED253" s="273"/>
      <c r="EE253" s="273"/>
      <c r="EF253" s="273"/>
      <c r="EG253" s="273"/>
      <c r="EH253" s="273"/>
      <c r="EI253" s="273"/>
      <c r="EJ253" s="273"/>
      <c r="EK253" s="273"/>
      <c r="EL253" s="273"/>
    </row>
    <row r="254" spans="1:142" ht="15">
      <c r="A254" s="130"/>
      <c r="B254" s="131"/>
      <c r="C254" s="132"/>
      <c r="D254" s="273"/>
      <c r="E254" s="273"/>
      <c r="F254" s="273"/>
      <c r="G254" s="273"/>
      <c r="H254" s="273"/>
      <c r="I254" s="273"/>
      <c r="J254" s="273"/>
      <c r="K254" s="273"/>
      <c r="L254" s="273"/>
      <c r="M254" s="273"/>
      <c r="N254" s="273"/>
      <c r="O254" s="273"/>
      <c r="P254" s="273"/>
      <c r="Q254" s="273"/>
      <c r="R254" s="273"/>
      <c r="S254" s="273"/>
      <c r="T254" s="273"/>
      <c r="U254" s="273"/>
      <c r="V254" s="273"/>
      <c r="W254" s="273"/>
      <c r="X254" s="273"/>
      <c r="Y254" s="273"/>
      <c r="Z254" s="273"/>
      <c r="AA254" s="273"/>
      <c r="AB254" s="273"/>
      <c r="AC254" s="273"/>
      <c r="AD254" s="273"/>
      <c r="AE254" s="273"/>
      <c r="AF254" s="273"/>
      <c r="AG254" s="273"/>
      <c r="AH254" s="273"/>
      <c r="AI254" s="273"/>
      <c r="AJ254" s="273"/>
      <c r="AK254" s="273"/>
      <c r="AL254" s="273"/>
      <c r="AM254" s="273"/>
      <c r="AN254" s="273"/>
      <c r="AO254" s="273"/>
      <c r="AP254" s="273"/>
      <c r="AQ254" s="273"/>
      <c r="AR254" s="273"/>
      <c r="AS254" s="273"/>
      <c r="AT254" s="273"/>
      <c r="AU254" s="273"/>
      <c r="AV254" s="273"/>
      <c r="AW254" s="273"/>
      <c r="AX254" s="273"/>
      <c r="AY254" s="273"/>
      <c r="AZ254" s="273"/>
      <c r="BA254" s="273"/>
      <c r="BB254" s="273"/>
      <c r="BC254" s="273"/>
      <c r="BD254" s="273"/>
      <c r="BE254" s="273"/>
      <c r="BF254" s="273"/>
      <c r="BG254" s="273"/>
      <c r="BH254" s="273"/>
      <c r="BI254" s="273"/>
      <c r="BJ254" s="273"/>
      <c r="BK254" s="273"/>
      <c r="BL254" s="273"/>
      <c r="BM254" s="273"/>
      <c r="BN254" s="273"/>
      <c r="BO254" s="273"/>
      <c r="BP254" s="273"/>
      <c r="BQ254" s="273"/>
      <c r="BR254" s="273"/>
      <c r="BS254" s="273"/>
      <c r="BT254" s="273"/>
      <c r="BU254" s="273"/>
      <c r="BV254" s="273"/>
      <c r="BW254" s="273"/>
      <c r="BX254" s="273"/>
      <c r="BY254" s="273"/>
      <c r="BZ254" s="273"/>
      <c r="CA254" s="273"/>
      <c r="CB254" s="273"/>
      <c r="CC254" s="273"/>
      <c r="CD254" s="273"/>
      <c r="CE254" s="273"/>
      <c r="CF254" s="273"/>
      <c r="CG254" s="273"/>
      <c r="CH254" s="273"/>
      <c r="CI254" s="273"/>
      <c r="CJ254" s="273"/>
      <c r="CK254" s="273"/>
      <c r="CL254" s="273"/>
      <c r="CM254" s="273"/>
      <c r="CN254" s="273"/>
      <c r="CO254" s="273"/>
      <c r="CP254" s="273"/>
      <c r="CQ254" s="273"/>
      <c r="CR254" s="273"/>
      <c r="CS254" s="273"/>
      <c r="CT254" s="273"/>
      <c r="CU254" s="273"/>
      <c r="CV254" s="273"/>
      <c r="CW254" s="273"/>
      <c r="CX254" s="273"/>
      <c r="CY254" s="273"/>
      <c r="CZ254" s="273"/>
      <c r="DA254" s="273"/>
      <c r="DB254" s="273"/>
      <c r="DC254" s="273"/>
      <c r="DD254" s="273"/>
      <c r="DE254" s="273"/>
      <c r="DF254" s="273"/>
      <c r="DG254" s="273"/>
      <c r="DH254" s="273"/>
      <c r="DI254" s="273"/>
      <c r="DJ254" s="273"/>
      <c r="DK254" s="273"/>
      <c r="DL254" s="273"/>
      <c r="DM254" s="273"/>
      <c r="DN254" s="273"/>
      <c r="DO254" s="273"/>
      <c r="DP254" s="273"/>
      <c r="DQ254" s="273"/>
      <c r="DR254" s="273"/>
      <c r="DS254" s="273"/>
      <c r="DT254" s="273"/>
      <c r="DU254" s="273"/>
      <c r="DV254" s="273"/>
      <c r="DW254" s="273"/>
      <c r="DX254" s="273"/>
      <c r="DY254" s="273"/>
      <c r="DZ254" s="273"/>
      <c r="EA254" s="273"/>
      <c r="EB254" s="273"/>
      <c r="EC254" s="273"/>
      <c r="ED254" s="273"/>
      <c r="EE254" s="273"/>
      <c r="EF254" s="273"/>
      <c r="EG254" s="273"/>
      <c r="EH254" s="273"/>
      <c r="EI254" s="273"/>
      <c r="EJ254" s="273"/>
      <c r="EK254" s="273"/>
      <c r="EL254" s="273"/>
    </row>
    <row r="255" spans="1:142" ht="15">
      <c r="A255" s="130"/>
      <c r="B255" s="131"/>
      <c r="C255" s="132"/>
      <c r="D255" s="273"/>
      <c r="E255" s="273"/>
      <c r="F255" s="273"/>
      <c r="G255" s="273"/>
      <c r="H255" s="273"/>
      <c r="I255" s="273"/>
      <c r="J255" s="273"/>
      <c r="K255" s="273"/>
      <c r="L255" s="273"/>
      <c r="M255" s="273"/>
      <c r="N255" s="273"/>
      <c r="O255" s="273"/>
      <c r="P255" s="273"/>
      <c r="Q255" s="273"/>
      <c r="R255" s="273"/>
      <c r="S255" s="273"/>
      <c r="T255" s="273"/>
      <c r="U255" s="273"/>
      <c r="V255" s="273"/>
      <c r="W255" s="273"/>
      <c r="X255" s="273"/>
      <c r="Y255" s="273"/>
      <c r="Z255" s="273"/>
      <c r="AA255" s="273"/>
      <c r="AB255" s="273"/>
      <c r="AC255" s="273"/>
      <c r="AD255" s="273"/>
      <c r="AE255" s="273"/>
      <c r="AF255" s="273"/>
      <c r="AG255" s="273"/>
      <c r="AH255" s="273"/>
      <c r="AI255" s="273"/>
      <c r="AJ255" s="273"/>
      <c r="AK255" s="273"/>
      <c r="AL255" s="273"/>
      <c r="AM255" s="273"/>
      <c r="AN255" s="273"/>
      <c r="AO255" s="273"/>
      <c r="AP255" s="273"/>
      <c r="AQ255" s="273"/>
      <c r="AR255" s="273"/>
      <c r="AS255" s="273"/>
      <c r="AT255" s="273"/>
      <c r="AU255" s="273"/>
      <c r="AV255" s="273"/>
      <c r="AW255" s="273"/>
      <c r="AX255" s="273"/>
      <c r="AY255" s="273"/>
      <c r="AZ255" s="273"/>
      <c r="BA255" s="273"/>
      <c r="BB255" s="273"/>
      <c r="BC255" s="273"/>
      <c r="BD255" s="273"/>
      <c r="BE255" s="273"/>
      <c r="BF255" s="273"/>
      <c r="BG255" s="273"/>
      <c r="BH255" s="273"/>
      <c r="BI255" s="273"/>
      <c r="BJ255" s="273"/>
      <c r="BK255" s="273"/>
      <c r="BL255" s="273"/>
      <c r="BM255" s="273"/>
      <c r="BN255" s="273"/>
      <c r="BO255" s="273"/>
      <c r="BP255" s="273"/>
      <c r="BQ255" s="273"/>
      <c r="BR255" s="273"/>
      <c r="BS255" s="273"/>
      <c r="BT255" s="273"/>
      <c r="BU255" s="273"/>
      <c r="BV255" s="273"/>
      <c r="BW255" s="273"/>
      <c r="BX255" s="273"/>
      <c r="BY255" s="273"/>
      <c r="BZ255" s="273"/>
      <c r="CA255" s="273"/>
      <c r="CB255" s="273"/>
      <c r="CC255" s="273"/>
      <c r="CD255" s="273"/>
      <c r="CE255" s="273"/>
      <c r="CF255" s="273"/>
      <c r="CG255" s="273"/>
      <c r="CH255" s="273"/>
      <c r="CI255" s="273"/>
      <c r="CJ255" s="273"/>
      <c r="CK255" s="273"/>
      <c r="CL255" s="273"/>
      <c r="CM255" s="273"/>
      <c r="CN255" s="273"/>
      <c r="CO255" s="273"/>
      <c r="CP255" s="273"/>
      <c r="CQ255" s="273"/>
      <c r="CR255" s="273"/>
      <c r="CS255" s="273"/>
      <c r="CT255" s="273"/>
      <c r="CU255" s="273"/>
      <c r="CV255" s="273"/>
      <c r="CW255" s="273"/>
      <c r="CX255" s="273"/>
      <c r="CY255" s="273"/>
      <c r="CZ255" s="273"/>
      <c r="DA255" s="273"/>
      <c r="DB255" s="273"/>
      <c r="DC255" s="273"/>
      <c r="DD255" s="273"/>
      <c r="DE255" s="273"/>
      <c r="DF255" s="273"/>
      <c r="DG255" s="273"/>
      <c r="DH255" s="273"/>
      <c r="DI255" s="273"/>
      <c r="DJ255" s="273"/>
      <c r="DK255" s="273"/>
      <c r="DL255" s="273"/>
      <c r="DM255" s="273"/>
      <c r="DN255" s="273"/>
      <c r="DO255" s="273"/>
      <c r="DP255" s="273"/>
      <c r="DQ255" s="273"/>
      <c r="DR255" s="273"/>
      <c r="DS255" s="273"/>
      <c r="DT255" s="273"/>
      <c r="DU255" s="273"/>
      <c r="DV255" s="273"/>
      <c r="DW255" s="273"/>
      <c r="DX255" s="273"/>
      <c r="DY255" s="273"/>
      <c r="DZ255" s="273"/>
      <c r="EA255" s="273"/>
      <c r="EB255" s="273"/>
      <c r="EC255" s="273"/>
      <c r="ED255" s="273"/>
      <c r="EE255" s="273"/>
      <c r="EF255" s="273"/>
      <c r="EG255" s="273"/>
      <c r="EH255" s="273"/>
      <c r="EI255" s="273"/>
      <c r="EJ255" s="273"/>
      <c r="EK255" s="273"/>
      <c r="EL255" s="273"/>
    </row>
    <row r="256" spans="1:142" ht="15">
      <c r="A256" s="130"/>
      <c r="B256" s="131"/>
      <c r="C256" s="132"/>
      <c r="D256" s="273"/>
      <c r="E256" s="273"/>
      <c r="F256" s="273"/>
      <c r="G256" s="273"/>
      <c r="H256" s="273"/>
      <c r="I256" s="273"/>
      <c r="J256" s="273"/>
      <c r="K256" s="273"/>
      <c r="L256" s="273"/>
      <c r="M256" s="273"/>
      <c r="N256" s="273"/>
      <c r="O256" s="273"/>
      <c r="P256" s="273"/>
      <c r="Q256" s="273"/>
      <c r="R256" s="273"/>
      <c r="S256" s="273"/>
      <c r="T256" s="273"/>
      <c r="U256" s="273"/>
      <c r="V256" s="273"/>
      <c r="W256" s="273"/>
      <c r="X256" s="273"/>
      <c r="Y256" s="273"/>
      <c r="Z256" s="273"/>
      <c r="AA256" s="273"/>
      <c r="AB256" s="273"/>
      <c r="AC256" s="273"/>
      <c r="AD256" s="273"/>
      <c r="AE256" s="273"/>
      <c r="AF256" s="273"/>
      <c r="AG256" s="273"/>
      <c r="AH256" s="273"/>
      <c r="AI256" s="273"/>
      <c r="AJ256" s="273"/>
      <c r="AK256" s="273"/>
      <c r="AL256" s="273"/>
      <c r="AM256" s="273"/>
      <c r="AN256" s="273"/>
      <c r="AO256" s="273"/>
      <c r="AP256" s="273"/>
      <c r="AQ256" s="273"/>
      <c r="AR256" s="273"/>
      <c r="AS256" s="273"/>
      <c r="AT256" s="273"/>
      <c r="AU256" s="273"/>
      <c r="AV256" s="273"/>
      <c r="AW256" s="273"/>
      <c r="AX256" s="273"/>
      <c r="AY256" s="273"/>
      <c r="AZ256" s="273"/>
      <c r="BA256" s="273"/>
      <c r="BB256" s="273"/>
      <c r="BC256" s="273"/>
      <c r="BD256" s="273"/>
      <c r="BE256" s="273"/>
      <c r="BF256" s="273"/>
      <c r="BG256" s="273"/>
      <c r="BH256" s="273"/>
      <c r="BI256" s="273"/>
      <c r="BJ256" s="273"/>
      <c r="BK256" s="273"/>
      <c r="BL256" s="273"/>
      <c r="BM256" s="273"/>
      <c r="BN256" s="273"/>
      <c r="BO256" s="273"/>
      <c r="BP256" s="273"/>
      <c r="BQ256" s="273"/>
      <c r="BR256" s="273"/>
      <c r="BS256" s="273"/>
      <c r="BT256" s="273"/>
      <c r="BU256" s="273"/>
      <c r="BV256" s="273"/>
      <c r="BW256" s="273"/>
      <c r="BX256" s="273"/>
      <c r="BY256" s="273"/>
      <c r="BZ256" s="273"/>
      <c r="CA256" s="273"/>
      <c r="CB256" s="273"/>
      <c r="CC256" s="273"/>
      <c r="CD256" s="273"/>
      <c r="CE256" s="273"/>
      <c r="CF256" s="273"/>
      <c r="CG256" s="273"/>
      <c r="CH256" s="273"/>
      <c r="CI256" s="273"/>
      <c r="CJ256" s="273"/>
      <c r="CK256" s="273"/>
      <c r="CL256" s="273"/>
      <c r="CM256" s="273"/>
      <c r="CN256" s="273"/>
      <c r="CO256" s="273"/>
      <c r="CP256" s="273"/>
      <c r="CQ256" s="273"/>
      <c r="CR256" s="273"/>
      <c r="CS256" s="273"/>
      <c r="CT256" s="273"/>
      <c r="CU256" s="273"/>
      <c r="CV256" s="273"/>
      <c r="CW256" s="273"/>
      <c r="CX256" s="273"/>
      <c r="CY256" s="273"/>
      <c r="CZ256" s="273"/>
      <c r="DA256" s="273"/>
      <c r="DB256" s="273"/>
      <c r="DC256" s="273"/>
      <c r="DD256" s="273"/>
      <c r="DE256" s="273"/>
      <c r="DF256" s="273"/>
      <c r="DG256" s="273"/>
      <c r="DH256" s="273"/>
      <c r="DI256" s="273"/>
      <c r="DJ256" s="273"/>
      <c r="DK256" s="273"/>
      <c r="DL256" s="273"/>
      <c r="DM256" s="273"/>
      <c r="DN256" s="273"/>
      <c r="DO256" s="273"/>
      <c r="DP256" s="273"/>
      <c r="DQ256" s="273"/>
      <c r="DR256" s="273"/>
      <c r="DS256" s="273"/>
      <c r="DT256" s="273"/>
      <c r="DU256" s="273"/>
      <c r="DV256" s="273"/>
      <c r="DW256" s="273"/>
      <c r="DX256" s="273"/>
      <c r="DY256" s="273"/>
      <c r="DZ256" s="273"/>
      <c r="EA256" s="273"/>
      <c r="EB256" s="273"/>
      <c r="EC256" s="273"/>
      <c r="ED256" s="273"/>
      <c r="EE256" s="273"/>
      <c r="EF256" s="273"/>
      <c r="EG256" s="273"/>
      <c r="EH256" s="273"/>
      <c r="EI256" s="273"/>
      <c r="EJ256" s="273"/>
      <c r="EK256" s="273"/>
      <c r="EL256" s="273"/>
    </row>
    <row r="257" spans="1:142" ht="15">
      <c r="A257" s="130"/>
      <c r="B257" s="131"/>
      <c r="C257" s="132"/>
      <c r="D257" s="273"/>
      <c r="E257" s="273"/>
      <c r="F257" s="273"/>
      <c r="G257" s="273"/>
      <c r="H257" s="273"/>
      <c r="I257" s="273"/>
      <c r="J257" s="273"/>
      <c r="K257" s="273"/>
      <c r="L257" s="273"/>
      <c r="M257" s="273"/>
      <c r="N257" s="273"/>
      <c r="O257" s="273"/>
      <c r="P257" s="273"/>
      <c r="Q257" s="273"/>
      <c r="R257" s="273"/>
      <c r="S257" s="273"/>
      <c r="T257" s="273"/>
      <c r="U257" s="273"/>
      <c r="V257" s="273"/>
      <c r="W257" s="273"/>
      <c r="X257" s="273"/>
      <c r="Y257" s="273"/>
      <c r="Z257" s="273"/>
      <c r="AA257" s="273"/>
      <c r="AB257" s="273"/>
      <c r="AC257" s="273"/>
      <c r="AD257" s="273"/>
      <c r="AE257" s="273"/>
      <c r="AF257" s="273"/>
      <c r="AG257" s="273"/>
      <c r="AH257" s="273"/>
      <c r="AI257" s="273"/>
      <c r="AJ257" s="273"/>
      <c r="AK257" s="273"/>
      <c r="AL257" s="273"/>
      <c r="AM257" s="273"/>
      <c r="AN257" s="273"/>
      <c r="AO257" s="273"/>
      <c r="AP257" s="273"/>
      <c r="AQ257" s="273"/>
      <c r="AR257" s="273"/>
      <c r="AS257" s="273"/>
      <c r="AT257" s="273"/>
      <c r="AU257" s="273"/>
      <c r="AV257" s="273"/>
      <c r="AW257" s="273"/>
      <c r="AX257" s="273"/>
      <c r="AY257" s="273"/>
      <c r="AZ257" s="273"/>
      <c r="BA257" s="273"/>
      <c r="BB257" s="273"/>
      <c r="BC257" s="273"/>
      <c r="BD257" s="273"/>
      <c r="BE257" s="273"/>
      <c r="BF257" s="273"/>
      <c r="BG257" s="273"/>
      <c r="BH257" s="273"/>
      <c r="BI257" s="273"/>
      <c r="BJ257" s="273"/>
      <c r="BK257" s="273"/>
      <c r="BL257" s="273"/>
      <c r="BM257" s="273"/>
      <c r="BN257" s="273"/>
      <c r="BO257" s="273"/>
      <c r="BP257" s="273"/>
      <c r="BQ257" s="273"/>
      <c r="BR257" s="273"/>
      <c r="BS257" s="273"/>
      <c r="BT257" s="273"/>
      <c r="BU257" s="273"/>
      <c r="BV257" s="273"/>
      <c r="BW257" s="273"/>
      <c r="BX257" s="273"/>
      <c r="BY257" s="273"/>
      <c r="BZ257" s="273"/>
      <c r="CA257" s="273"/>
      <c r="CB257" s="273"/>
      <c r="CC257" s="273"/>
      <c r="CD257" s="273"/>
      <c r="CE257" s="273"/>
      <c r="CF257" s="273"/>
      <c r="CG257" s="273"/>
      <c r="CH257" s="273"/>
      <c r="CI257" s="273"/>
      <c r="CJ257" s="273"/>
      <c r="CK257" s="273"/>
      <c r="CL257" s="273"/>
      <c r="CM257" s="273"/>
      <c r="CN257" s="273"/>
      <c r="CO257" s="273"/>
      <c r="CP257" s="273"/>
      <c r="CQ257" s="273"/>
      <c r="CR257" s="273"/>
      <c r="CS257" s="273"/>
      <c r="CT257" s="273"/>
      <c r="CU257" s="273"/>
      <c r="CV257" s="273"/>
      <c r="CW257" s="273"/>
      <c r="CX257" s="273"/>
      <c r="CY257" s="273"/>
      <c r="CZ257" s="273"/>
      <c r="DA257" s="273"/>
      <c r="DB257" s="273"/>
      <c r="DC257" s="273"/>
      <c r="DD257" s="273"/>
      <c r="DE257" s="273"/>
      <c r="DF257" s="273"/>
      <c r="DG257" s="273"/>
      <c r="DH257" s="273"/>
      <c r="DI257" s="273"/>
      <c r="DJ257" s="273"/>
      <c r="DK257" s="273"/>
      <c r="DL257" s="273"/>
      <c r="DM257" s="273"/>
      <c r="DN257" s="273"/>
      <c r="DO257" s="273"/>
      <c r="DP257" s="273"/>
      <c r="DQ257" s="273"/>
      <c r="DR257" s="273"/>
      <c r="DS257" s="273"/>
      <c r="DT257" s="273"/>
      <c r="DU257" s="273"/>
      <c r="DV257" s="273"/>
      <c r="DW257" s="273"/>
      <c r="DX257" s="273"/>
      <c r="DY257" s="273"/>
      <c r="DZ257" s="273"/>
      <c r="EA257" s="273"/>
      <c r="EB257" s="273"/>
      <c r="EC257" s="273"/>
      <c r="ED257" s="273"/>
      <c r="EE257" s="273"/>
      <c r="EF257" s="273"/>
      <c r="EG257" s="273"/>
      <c r="EH257" s="273"/>
      <c r="EI257" s="273"/>
      <c r="EJ257" s="273"/>
      <c r="EK257" s="273"/>
      <c r="EL257" s="273"/>
    </row>
    <row r="258" spans="1:142" ht="15">
      <c r="A258" s="130"/>
      <c r="B258" s="131"/>
      <c r="C258" s="132"/>
      <c r="D258" s="273"/>
      <c r="E258" s="273"/>
      <c r="F258" s="273"/>
      <c r="G258" s="273"/>
      <c r="H258" s="273"/>
      <c r="I258" s="273"/>
      <c r="J258" s="273"/>
      <c r="K258" s="273"/>
      <c r="L258" s="273"/>
      <c r="M258" s="273"/>
      <c r="N258" s="273"/>
      <c r="O258" s="273"/>
      <c r="P258" s="273"/>
      <c r="Q258" s="273"/>
      <c r="R258" s="273"/>
      <c r="S258" s="273"/>
      <c r="T258" s="273"/>
      <c r="U258" s="273"/>
      <c r="V258" s="273"/>
      <c r="W258" s="273"/>
      <c r="X258" s="273"/>
      <c r="Y258" s="273"/>
      <c r="Z258" s="273"/>
      <c r="AA258" s="273"/>
      <c r="AB258" s="273"/>
      <c r="AC258" s="273"/>
      <c r="AD258" s="273"/>
      <c r="AE258" s="273"/>
      <c r="AF258" s="273"/>
      <c r="AG258" s="273"/>
      <c r="AH258" s="273"/>
      <c r="AI258" s="273"/>
      <c r="AJ258" s="273"/>
      <c r="AK258" s="273"/>
      <c r="AL258" s="273"/>
      <c r="AM258" s="273"/>
      <c r="AN258" s="273"/>
      <c r="AO258" s="273"/>
      <c r="AP258" s="273"/>
      <c r="AQ258" s="273"/>
      <c r="AR258" s="273"/>
      <c r="AS258" s="273"/>
      <c r="AT258" s="273"/>
      <c r="AU258" s="273"/>
      <c r="AV258" s="273"/>
      <c r="AW258" s="273"/>
      <c r="AX258" s="273"/>
      <c r="AY258" s="273"/>
      <c r="AZ258" s="273"/>
      <c r="BA258" s="273"/>
      <c r="BB258" s="273"/>
      <c r="BC258" s="273"/>
      <c r="BD258" s="273"/>
      <c r="BE258" s="273"/>
      <c r="BF258" s="273"/>
      <c r="BG258" s="273"/>
      <c r="BH258" s="273"/>
      <c r="BI258" s="273"/>
      <c r="BJ258" s="273"/>
      <c r="BK258" s="273"/>
      <c r="BL258" s="273"/>
      <c r="BM258" s="273"/>
      <c r="BN258" s="273"/>
      <c r="BO258" s="273"/>
      <c r="BP258" s="273"/>
      <c r="BQ258" s="273"/>
      <c r="BR258" s="273"/>
      <c r="BS258" s="273"/>
      <c r="BT258" s="273"/>
      <c r="BU258" s="273"/>
      <c r="BV258" s="273"/>
      <c r="BW258" s="273"/>
      <c r="BX258" s="273"/>
      <c r="BY258" s="273"/>
      <c r="BZ258" s="273"/>
      <c r="CA258" s="273"/>
      <c r="CB258" s="273"/>
      <c r="CC258" s="273"/>
      <c r="CD258" s="273"/>
      <c r="CE258" s="273"/>
      <c r="CF258" s="273"/>
      <c r="CG258" s="273"/>
      <c r="CH258" s="273"/>
      <c r="CI258" s="273"/>
      <c r="CJ258" s="273"/>
      <c r="CK258" s="273"/>
      <c r="CL258" s="273"/>
      <c r="CM258" s="273"/>
      <c r="CN258" s="273"/>
      <c r="CO258" s="273"/>
      <c r="CP258" s="273"/>
      <c r="CQ258" s="273"/>
      <c r="CR258" s="273"/>
      <c r="CS258" s="273"/>
      <c r="CT258" s="273"/>
      <c r="CU258" s="273"/>
      <c r="CV258" s="273"/>
      <c r="CW258" s="273"/>
      <c r="CX258" s="273"/>
      <c r="CY258" s="273"/>
      <c r="CZ258" s="273"/>
      <c r="DA258" s="273"/>
      <c r="DB258" s="273"/>
      <c r="DC258" s="273"/>
      <c r="DD258" s="273"/>
      <c r="DE258" s="273"/>
      <c r="DF258" s="273"/>
      <c r="DG258" s="273"/>
      <c r="DH258" s="273"/>
      <c r="DI258" s="273"/>
      <c r="DJ258" s="273"/>
      <c r="DK258" s="273"/>
      <c r="DL258" s="273"/>
      <c r="DM258" s="273"/>
      <c r="DN258" s="273"/>
      <c r="DO258" s="273"/>
      <c r="DP258" s="273"/>
      <c r="DQ258" s="273"/>
      <c r="DR258" s="273"/>
      <c r="DS258" s="273"/>
      <c r="DT258" s="273"/>
      <c r="DU258" s="273"/>
      <c r="DV258" s="273"/>
      <c r="DW258" s="273"/>
      <c r="DX258" s="273"/>
      <c r="DY258" s="273"/>
      <c r="DZ258" s="273"/>
      <c r="EA258" s="273"/>
      <c r="EB258" s="273"/>
      <c r="EC258" s="273"/>
      <c r="ED258" s="273"/>
      <c r="EE258" s="273"/>
      <c r="EF258" s="273"/>
      <c r="EG258" s="273"/>
      <c r="EH258" s="273"/>
      <c r="EI258" s="273"/>
      <c r="EJ258" s="273"/>
      <c r="EK258" s="273"/>
      <c r="EL258" s="273"/>
    </row>
    <row r="259" spans="1:142" ht="15">
      <c r="A259" s="130"/>
      <c r="B259" s="131"/>
      <c r="C259" s="132"/>
      <c r="D259" s="273"/>
      <c r="E259" s="273"/>
      <c r="F259" s="273"/>
      <c r="G259" s="273"/>
      <c r="H259" s="273"/>
      <c r="I259" s="273"/>
      <c r="J259" s="273"/>
      <c r="K259" s="273"/>
      <c r="L259" s="273"/>
      <c r="M259" s="273"/>
      <c r="N259" s="273"/>
      <c r="O259" s="273"/>
      <c r="P259" s="273"/>
      <c r="Q259" s="273"/>
      <c r="R259" s="273"/>
      <c r="S259" s="273"/>
      <c r="T259" s="273"/>
      <c r="U259" s="273"/>
      <c r="V259" s="273"/>
      <c r="W259" s="273"/>
      <c r="X259" s="273"/>
      <c r="Y259" s="273"/>
      <c r="Z259" s="273"/>
      <c r="AA259" s="273"/>
      <c r="AB259" s="273"/>
      <c r="AC259" s="273"/>
      <c r="AD259" s="273"/>
      <c r="AE259" s="273"/>
      <c r="AF259" s="273"/>
      <c r="AG259" s="273"/>
      <c r="AH259" s="273"/>
      <c r="AI259" s="273"/>
      <c r="AJ259" s="273"/>
      <c r="AK259" s="273"/>
      <c r="AL259" s="273"/>
      <c r="AM259" s="273"/>
      <c r="AN259" s="273"/>
      <c r="AO259" s="273"/>
      <c r="AP259" s="273"/>
      <c r="AQ259" s="273"/>
      <c r="AR259" s="273"/>
      <c r="AS259" s="273"/>
      <c r="AT259" s="273"/>
      <c r="AU259" s="273"/>
      <c r="AV259" s="273"/>
      <c r="AW259" s="273"/>
      <c r="AX259" s="273"/>
      <c r="AY259" s="273"/>
      <c r="AZ259" s="273"/>
      <c r="BA259" s="273"/>
      <c r="BB259" s="273"/>
      <c r="BC259" s="273"/>
      <c r="BD259" s="273"/>
      <c r="BE259" s="273"/>
      <c r="BF259" s="273"/>
      <c r="BG259" s="273"/>
      <c r="BH259" s="273"/>
      <c r="BI259" s="273"/>
      <c r="BJ259" s="273"/>
      <c r="BK259" s="273"/>
      <c r="BL259" s="273"/>
      <c r="BM259" s="273"/>
      <c r="BN259" s="273"/>
      <c r="BO259" s="273"/>
      <c r="BP259" s="273"/>
      <c r="BQ259" s="273"/>
      <c r="BR259" s="273"/>
      <c r="BS259" s="273"/>
      <c r="BT259" s="273"/>
      <c r="BU259" s="273"/>
      <c r="BV259" s="273"/>
      <c r="BW259" s="273"/>
      <c r="BX259" s="273"/>
      <c r="BY259" s="273"/>
      <c r="BZ259" s="273"/>
      <c r="CA259" s="273"/>
      <c r="CB259" s="273"/>
      <c r="CC259" s="273"/>
      <c r="CD259" s="273"/>
      <c r="CE259" s="273"/>
      <c r="CF259" s="273"/>
      <c r="CG259" s="273"/>
      <c r="CH259" s="273"/>
      <c r="CI259" s="273"/>
      <c r="CJ259" s="273"/>
      <c r="CK259" s="273"/>
      <c r="CL259" s="273"/>
      <c r="CM259" s="273"/>
      <c r="CN259" s="273"/>
      <c r="CO259" s="273"/>
      <c r="CP259" s="273"/>
      <c r="CQ259" s="273"/>
      <c r="CR259" s="273"/>
      <c r="CS259" s="273"/>
      <c r="CT259" s="273"/>
      <c r="CU259" s="273"/>
      <c r="CV259" s="273"/>
      <c r="CW259" s="273"/>
      <c r="CX259" s="273"/>
      <c r="CY259" s="273"/>
      <c r="CZ259" s="273"/>
      <c r="DA259" s="273"/>
      <c r="DB259" s="273"/>
      <c r="DC259" s="273"/>
      <c r="DD259" s="273"/>
      <c r="DE259" s="273"/>
      <c r="DF259" s="273"/>
      <c r="DG259" s="273"/>
      <c r="DH259" s="273"/>
      <c r="DI259" s="273"/>
      <c r="DJ259" s="273"/>
      <c r="DK259" s="273"/>
      <c r="DL259" s="273"/>
      <c r="DM259" s="273"/>
      <c r="DN259" s="273"/>
      <c r="DO259" s="273"/>
      <c r="DP259" s="273"/>
      <c r="DQ259" s="273"/>
      <c r="DR259" s="273"/>
      <c r="DS259" s="273"/>
      <c r="DT259" s="273"/>
      <c r="DU259" s="273"/>
      <c r="DV259" s="273"/>
      <c r="DW259" s="273"/>
      <c r="DX259" s="273"/>
      <c r="DY259" s="273"/>
      <c r="DZ259" s="273"/>
      <c r="EA259" s="273"/>
      <c r="EB259" s="273"/>
      <c r="EC259" s="273"/>
      <c r="ED259" s="273"/>
      <c r="EE259" s="273"/>
      <c r="EF259" s="273"/>
      <c r="EG259" s="273"/>
      <c r="EH259" s="273"/>
      <c r="EI259" s="273"/>
      <c r="EJ259" s="273"/>
      <c r="EK259" s="273"/>
      <c r="EL259" s="273"/>
    </row>
    <row r="260" spans="1:142" ht="15">
      <c r="A260" s="130"/>
      <c r="B260" s="131"/>
      <c r="C260" s="132"/>
      <c r="D260" s="273"/>
      <c r="E260" s="273"/>
      <c r="F260" s="273"/>
      <c r="G260" s="273"/>
      <c r="H260" s="273"/>
      <c r="I260" s="273"/>
      <c r="J260" s="273"/>
      <c r="K260" s="273"/>
      <c r="L260" s="273"/>
      <c r="M260" s="273"/>
      <c r="N260" s="273"/>
      <c r="O260" s="273"/>
      <c r="P260" s="273"/>
      <c r="Q260" s="273"/>
      <c r="R260" s="273"/>
      <c r="S260" s="273"/>
      <c r="T260" s="273"/>
      <c r="U260" s="273"/>
      <c r="V260" s="273"/>
      <c r="W260" s="273"/>
      <c r="X260" s="273"/>
      <c r="Y260" s="273"/>
      <c r="Z260" s="273"/>
      <c r="AA260" s="273"/>
      <c r="AB260" s="273"/>
      <c r="AC260" s="273"/>
      <c r="AD260" s="273"/>
      <c r="AE260" s="273"/>
      <c r="AF260" s="273"/>
      <c r="AG260" s="273"/>
      <c r="AH260" s="273"/>
      <c r="AI260" s="273"/>
      <c r="AJ260" s="273"/>
      <c r="AK260" s="273"/>
      <c r="AL260" s="273"/>
      <c r="AM260" s="273"/>
      <c r="AN260" s="273"/>
      <c r="AO260" s="273"/>
      <c r="AP260" s="273"/>
      <c r="AQ260" s="273"/>
      <c r="AR260" s="273"/>
      <c r="AS260" s="273"/>
      <c r="AT260" s="273"/>
      <c r="AU260" s="273"/>
      <c r="AV260" s="273"/>
      <c r="AW260" s="273"/>
      <c r="AX260" s="273"/>
      <c r="AY260" s="273"/>
      <c r="AZ260" s="273"/>
      <c r="BA260" s="273"/>
      <c r="BB260" s="273"/>
      <c r="BC260" s="273"/>
      <c r="BD260" s="273"/>
      <c r="BE260" s="273"/>
      <c r="BF260" s="273"/>
      <c r="BG260" s="273"/>
      <c r="BH260" s="273"/>
      <c r="BI260" s="273"/>
      <c r="BJ260" s="273"/>
      <c r="BK260" s="273"/>
      <c r="BL260" s="273"/>
      <c r="BM260" s="273"/>
      <c r="BN260" s="273"/>
      <c r="BO260" s="273"/>
      <c r="BP260" s="273"/>
      <c r="BQ260" s="273"/>
      <c r="BR260" s="273"/>
      <c r="BS260" s="273"/>
      <c r="BT260" s="273"/>
      <c r="BU260" s="273"/>
      <c r="BV260" s="273"/>
      <c r="BW260" s="273"/>
      <c r="BX260" s="273"/>
      <c r="BY260" s="273"/>
      <c r="BZ260" s="273"/>
      <c r="CA260" s="273"/>
      <c r="CB260" s="273"/>
      <c r="CC260" s="273"/>
      <c r="CD260" s="273"/>
      <c r="CE260" s="273"/>
      <c r="CF260" s="273"/>
      <c r="CG260" s="273"/>
      <c r="CH260" s="273"/>
      <c r="CI260" s="273"/>
      <c r="CJ260" s="273"/>
      <c r="CK260" s="273"/>
      <c r="CL260" s="273"/>
      <c r="CM260" s="273"/>
      <c r="CN260" s="273"/>
      <c r="CO260" s="273"/>
      <c r="CP260" s="273"/>
      <c r="CQ260" s="273"/>
      <c r="CR260" s="273"/>
      <c r="CS260" s="273"/>
      <c r="CT260" s="273"/>
      <c r="CU260" s="273"/>
      <c r="CV260" s="273"/>
      <c r="CW260" s="273"/>
      <c r="CX260" s="273"/>
      <c r="CY260" s="273"/>
      <c r="CZ260" s="273"/>
      <c r="DA260" s="273"/>
      <c r="DB260" s="273"/>
      <c r="DC260" s="273"/>
      <c r="DD260" s="273"/>
      <c r="DE260" s="273"/>
      <c r="DF260" s="273"/>
      <c r="DG260" s="273"/>
      <c r="DH260" s="273"/>
      <c r="DI260" s="273"/>
      <c r="DJ260" s="273"/>
      <c r="DK260" s="273"/>
      <c r="DL260" s="273"/>
      <c r="DM260" s="273"/>
      <c r="DN260" s="273"/>
      <c r="DO260" s="273"/>
      <c r="DP260" s="273"/>
      <c r="DQ260" s="273"/>
      <c r="DR260" s="273"/>
      <c r="DS260" s="273"/>
      <c r="DT260" s="273"/>
      <c r="DU260" s="273"/>
      <c r="DV260" s="273"/>
      <c r="DW260" s="273"/>
      <c r="DX260" s="273"/>
      <c r="DY260" s="273"/>
      <c r="DZ260" s="273"/>
      <c r="EA260" s="273"/>
      <c r="EB260" s="273"/>
      <c r="EC260" s="273"/>
      <c r="ED260" s="273"/>
      <c r="EE260" s="273"/>
      <c r="EF260" s="273"/>
      <c r="EG260" s="273"/>
      <c r="EH260" s="273"/>
      <c r="EI260" s="273"/>
      <c r="EJ260" s="273"/>
      <c r="EK260" s="273"/>
      <c r="EL260" s="273"/>
    </row>
    <row r="261" spans="1:142" ht="15">
      <c r="A261" s="130"/>
      <c r="B261" s="131"/>
      <c r="C261" s="132"/>
      <c r="D261" s="273"/>
      <c r="E261" s="273"/>
      <c r="F261" s="273"/>
      <c r="G261" s="273"/>
      <c r="H261" s="273"/>
      <c r="I261" s="273"/>
      <c r="J261" s="273"/>
      <c r="K261" s="273"/>
      <c r="L261" s="273"/>
      <c r="M261" s="273"/>
      <c r="N261" s="273"/>
      <c r="O261" s="273"/>
      <c r="P261" s="273"/>
      <c r="Q261" s="273"/>
      <c r="R261" s="273"/>
      <c r="S261" s="273"/>
      <c r="T261" s="273"/>
      <c r="U261" s="273"/>
      <c r="V261" s="273"/>
      <c r="W261" s="273"/>
      <c r="X261" s="273"/>
      <c r="Y261" s="273"/>
      <c r="Z261" s="273"/>
      <c r="AA261" s="273"/>
      <c r="AB261" s="273"/>
      <c r="AC261" s="273"/>
      <c r="AD261" s="273"/>
      <c r="AE261" s="273"/>
      <c r="AF261" s="273"/>
      <c r="AG261" s="273"/>
      <c r="AH261" s="273"/>
      <c r="AI261" s="273"/>
      <c r="AJ261" s="273"/>
      <c r="AK261" s="273"/>
      <c r="AL261" s="273"/>
      <c r="AM261" s="273"/>
      <c r="AN261" s="273"/>
      <c r="AO261" s="273"/>
      <c r="AP261" s="273"/>
      <c r="AQ261" s="273"/>
      <c r="AR261" s="273"/>
      <c r="AS261" s="273"/>
      <c r="AT261" s="273"/>
      <c r="AU261" s="273"/>
      <c r="AV261" s="273"/>
      <c r="AW261" s="273"/>
      <c r="AX261" s="273"/>
      <c r="AY261" s="273"/>
      <c r="AZ261" s="273"/>
      <c r="BA261" s="273"/>
      <c r="BB261" s="273"/>
      <c r="BC261" s="273"/>
      <c r="BD261" s="273"/>
      <c r="BE261" s="273"/>
      <c r="BF261" s="273"/>
      <c r="BG261" s="273"/>
      <c r="BH261" s="273"/>
      <c r="BI261" s="273"/>
      <c r="BJ261" s="273"/>
      <c r="BK261" s="273"/>
      <c r="BL261" s="273"/>
      <c r="BM261" s="273"/>
      <c r="BN261" s="273"/>
      <c r="BO261" s="273"/>
      <c r="BP261" s="273"/>
      <c r="BQ261" s="273"/>
      <c r="BR261" s="273"/>
      <c r="BS261" s="273"/>
      <c r="BT261" s="273"/>
      <c r="BU261" s="273"/>
      <c r="BV261" s="273"/>
      <c r="BW261" s="273"/>
      <c r="BX261" s="273"/>
      <c r="BY261" s="273"/>
      <c r="BZ261" s="273"/>
      <c r="CA261" s="273"/>
      <c r="CB261" s="273"/>
      <c r="CC261" s="273"/>
      <c r="CD261" s="273"/>
      <c r="CE261" s="273"/>
      <c r="CF261" s="273"/>
      <c r="CG261" s="273"/>
      <c r="CH261" s="273"/>
      <c r="CI261" s="273"/>
      <c r="CJ261" s="273"/>
      <c r="CK261" s="273"/>
      <c r="CL261" s="273"/>
      <c r="CM261" s="273"/>
      <c r="CN261" s="273"/>
      <c r="CO261" s="273"/>
      <c r="CP261" s="273"/>
      <c r="CQ261" s="273"/>
      <c r="CR261" s="273"/>
      <c r="CS261" s="273"/>
      <c r="CT261" s="273"/>
      <c r="CU261" s="273"/>
      <c r="CV261" s="273"/>
      <c r="CW261" s="273"/>
      <c r="CX261" s="273"/>
      <c r="CY261" s="273"/>
      <c r="CZ261" s="273"/>
      <c r="DA261" s="273"/>
      <c r="DB261" s="273"/>
      <c r="DC261" s="273"/>
      <c r="DD261" s="273"/>
      <c r="DE261" s="273"/>
      <c r="DF261" s="273"/>
      <c r="DG261" s="273"/>
      <c r="DH261" s="273"/>
      <c r="DI261" s="273"/>
      <c r="DJ261" s="273"/>
      <c r="DK261" s="273"/>
      <c r="DL261" s="273"/>
      <c r="DM261" s="273"/>
      <c r="DN261" s="273"/>
      <c r="DO261" s="273"/>
      <c r="DP261" s="273"/>
      <c r="DQ261" s="273"/>
      <c r="DR261" s="273"/>
      <c r="DS261" s="273"/>
      <c r="DT261" s="273"/>
      <c r="DU261" s="273"/>
      <c r="DV261" s="273"/>
      <c r="DW261" s="273"/>
      <c r="DX261" s="273"/>
      <c r="DY261" s="273"/>
      <c r="DZ261" s="273"/>
      <c r="EA261" s="273"/>
      <c r="EB261" s="273"/>
      <c r="EC261" s="273"/>
      <c r="ED261" s="273"/>
      <c r="EE261" s="273"/>
      <c r="EF261" s="273"/>
      <c r="EG261" s="273"/>
      <c r="EH261" s="273"/>
      <c r="EI261" s="273"/>
      <c r="EJ261" s="273"/>
      <c r="EK261" s="273"/>
      <c r="EL261" s="273"/>
    </row>
    <row r="262" spans="1:142" ht="15">
      <c r="A262" s="130"/>
      <c r="B262" s="131"/>
      <c r="C262" s="132"/>
      <c r="D262" s="273"/>
      <c r="E262" s="273"/>
      <c r="F262" s="273"/>
      <c r="G262" s="273"/>
      <c r="H262" s="273"/>
      <c r="I262" s="273"/>
      <c r="J262" s="273"/>
      <c r="K262" s="273"/>
      <c r="L262" s="273"/>
      <c r="M262" s="273"/>
      <c r="N262" s="273"/>
      <c r="O262" s="273"/>
      <c r="P262" s="273"/>
      <c r="Q262" s="273"/>
      <c r="R262" s="273"/>
      <c r="S262" s="273"/>
      <c r="T262" s="273"/>
      <c r="U262" s="273"/>
      <c r="V262" s="273"/>
      <c r="W262" s="273"/>
      <c r="X262" s="273"/>
      <c r="Y262" s="273"/>
      <c r="Z262" s="273"/>
      <c r="AA262" s="273"/>
      <c r="AB262" s="273"/>
      <c r="AC262" s="273"/>
      <c r="AD262" s="273"/>
      <c r="AE262" s="273"/>
      <c r="AF262" s="273"/>
      <c r="AG262" s="273"/>
      <c r="AH262" s="273"/>
      <c r="AI262" s="273"/>
      <c r="AJ262" s="273"/>
      <c r="AK262" s="273"/>
      <c r="AL262" s="273"/>
      <c r="AM262" s="273"/>
      <c r="AN262" s="273"/>
      <c r="AO262" s="273"/>
      <c r="AP262" s="273"/>
      <c r="AQ262" s="273"/>
      <c r="AR262" s="273"/>
      <c r="AS262" s="273"/>
      <c r="AT262" s="273"/>
      <c r="AU262" s="273"/>
      <c r="AV262" s="273"/>
      <c r="AW262" s="273"/>
      <c r="AX262" s="273"/>
      <c r="AY262" s="273"/>
      <c r="AZ262" s="273"/>
      <c r="BA262" s="273"/>
      <c r="BB262" s="273"/>
      <c r="BC262" s="273"/>
      <c r="BD262" s="273"/>
      <c r="BE262" s="273"/>
      <c r="BF262" s="273"/>
      <c r="BG262" s="273"/>
      <c r="BH262" s="273"/>
      <c r="BI262" s="273"/>
      <c r="BJ262" s="273"/>
      <c r="BK262" s="273"/>
      <c r="BL262" s="273"/>
      <c r="BM262" s="273"/>
      <c r="BN262" s="273"/>
      <c r="BO262" s="273"/>
      <c r="BP262" s="273"/>
      <c r="BQ262" s="273"/>
      <c r="BR262" s="273"/>
      <c r="BS262" s="273"/>
      <c r="BT262" s="273"/>
      <c r="BU262" s="273"/>
      <c r="BV262" s="273"/>
      <c r="BW262" s="273"/>
      <c r="BX262" s="273"/>
      <c r="BY262" s="273"/>
      <c r="BZ262" s="273"/>
      <c r="CA262" s="273"/>
      <c r="CB262" s="273"/>
      <c r="CC262" s="273"/>
      <c r="CD262" s="273"/>
      <c r="CE262" s="273"/>
      <c r="CF262" s="273"/>
      <c r="CG262" s="273"/>
      <c r="CH262" s="273"/>
      <c r="CI262" s="273"/>
      <c r="CJ262" s="273"/>
      <c r="CK262" s="273"/>
      <c r="CL262" s="273"/>
      <c r="CM262" s="273"/>
      <c r="CN262" s="273"/>
      <c r="CO262" s="273"/>
      <c r="CP262" s="273"/>
      <c r="CQ262" s="273"/>
      <c r="CR262" s="273"/>
      <c r="CS262" s="273"/>
      <c r="CT262" s="273"/>
      <c r="CU262" s="273"/>
      <c r="CV262" s="273"/>
      <c r="CW262" s="273"/>
      <c r="CX262" s="273"/>
      <c r="CY262" s="273"/>
      <c r="CZ262" s="273"/>
      <c r="DA262" s="273"/>
      <c r="DB262" s="273"/>
      <c r="DC262" s="273"/>
      <c r="DD262" s="273"/>
      <c r="DE262" s="273"/>
      <c r="DF262" s="273"/>
      <c r="DG262" s="273"/>
      <c r="DH262" s="273"/>
      <c r="DI262" s="273"/>
      <c r="DJ262" s="273"/>
      <c r="DK262" s="273"/>
      <c r="DL262" s="273"/>
      <c r="DM262" s="273"/>
      <c r="DN262" s="273"/>
      <c r="DO262" s="273"/>
      <c r="DP262" s="273"/>
      <c r="DQ262" s="273"/>
      <c r="DR262" s="273"/>
      <c r="DS262" s="273"/>
      <c r="DT262" s="273"/>
      <c r="DU262" s="273"/>
      <c r="DV262" s="273"/>
      <c r="DW262" s="273"/>
      <c r="DX262" s="273"/>
      <c r="DY262" s="273"/>
      <c r="DZ262" s="273"/>
      <c r="EA262" s="273"/>
      <c r="EB262" s="273"/>
      <c r="EC262" s="273"/>
      <c r="ED262" s="273"/>
      <c r="EE262" s="273"/>
      <c r="EF262" s="273"/>
      <c r="EG262" s="273"/>
      <c r="EH262" s="273"/>
      <c r="EI262" s="273"/>
      <c r="EJ262" s="273"/>
      <c r="EK262" s="273"/>
      <c r="EL262" s="273"/>
    </row>
    <row r="263" spans="1:142" ht="15">
      <c r="A263" s="130"/>
      <c r="B263" s="131"/>
      <c r="C263" s="132"/>
      <c r="D263" s="273"/>
      <c r="E263" s="273"/>
      <c r="F263" s="273"/>
      <c r="G263" s="273"/>
      <c r="H263" s="273"/>
      <c r="I263" s="273"/>
      <c r="J263" s="273"/>
      <c r="K263" s="273"/>
      <c r="L263" s="273"/>
      <c r="M263" s="273"/>
      <c r="N263" s="273"/>
      <c r="O263" s="273"/>
      <c r="P263" s="273"/>
      <c r="Q263" s="273"/>
      <c r="R263" s="273"/>
      <c r="S263" s="273"/>
      <c r="T263" s="273"/>
      <c r="U263" s="273"/>
      <c r="V263" s="273"/>
      <c r="W263" s="273"/>
      <c r="X263" s="273"/>
      <c r="Y263" s="273"/>
      <c r="Z263" s="273"/>
      <c r="AA263" s="273"/>
      <c r="AB263" s="273"/>
      <c r="AC263" s="273"/>
      <c r="AD263" s="273"/>
      <c r="AE263" s="273"/>
      <c r="AF263" s="273"/>
      <c r="AG263" s="273"/>
      <c r="AH263" s="273"/>
      <c r="AI263" s="273"/>
      <c r="AJ263" s="273"/>
      <c r="AK263" s="273"/>
      <c r="AL263" s="273"/>
      <c r="AM263" s="273"/>
      <c r="AN263" s="273"/>
      <c r="AO263" s="273"/>
      <c r="AP263" s="273"/>
      <c r="AQ263" s="273"/>
      <c r="AR263" s="273"/>
      <c r="AS263" s="273"/>
      <c r="AT263" s="273"/>
      <c r="AU263" s="273"/>
      <c r="AV263" s="273"/>
      <c r="AW263" s="273"/>
      <c r="AX263" s="273"/>
      <c r="AY263" s="273"/>
      <c r="AZ263" s="273"/>
      <c r="BA263" s="273"/>
      <c r="BB263" s="273"/>
      <c r="BC263" s="273"/>
      <c r="BD263" s="273"/>
      <c r="BE263" s="273"/>
      <c r="BF263" s="273"/>
      <c r="BG263" s="273"/>
      <c r="BH263" s="273"/>
      <c r="BI263" s="273"/>
      <c r="BJ263" s="273"/>
      <c r="BK263" s="273"/>
      <c r="BL263" s="273"/>
      <c r="BM263" s="273"/>
      <c r="BN263" s="273"/>
      <c r="BO263" s="273"/>
      <c r="BP263" s="273"/>
      <c r="BQ263" s="273"/>
      <c r="BR263" s="273"/>
      <c r="BS263" s="273"/>
      <c r="BT263" s="273"/>
      <c r="BU263" s="273"/>
      <c r="BV263" s="273"/>
      <c r="BW263" s="273"/>
      <c r="BX263" s="273"/>
      <c r="BY263" s="273"/>
      <c r="BZ263" s="273"/>
      <c r="CA263" s="273"/>
      <c r="CB263" s="273"/>
      <c r="CC263" s="273"/>
      <c r="CD263" s="273"/>
      <c r="CE263" s="273"/>
      <c r="CF263" s="273"/>
      <c r="CG263" s="273"/>
      <c r="CH263" s="273"/>
      <c r="CI263" s="273"/>
      <c r="CJ263" s="273"/>
      <c r="CK263" s="273"/>
      <c r="CL263" s="273"/>
      <c r="CM263" s="273"/>
      <c r="CN263" s="273"/>
      <c r="CO263" s="273"/>
      <c r="CP263" s="273"/>
      <c r="CQ263" s="273"/>
      <c r="CR263" s="273"/>
      <c r="CS263" s="273"/>
      <c r="CT263" s="273"/>
      <c r="CU263" s="273"/>
      <c r="CV263" s="273"/>
      <c r="CW263" s="273"/>
      <c r="CX263" s="273"/>
      <c r="CY263" s="273"/>
      <c r="CZ263" s="273"/>
      <c r="DA263" s="273"/>
      <c r="DB263" s="273"/>
      <c r="DC263" s="273"/>
      <c r="DD263" s="273"/>
      <c r="DE263" s="273"/>
      <c r="DF263" s="273"/>
      <c r="DG263" s="273"/>
      <c r="DH263" s="273"/>
      <c r="DI263" s="273"/>
      <c r="DJ263" s="273"/>
      <c r="DK263" s="273"/>
      <c r="DL263" s="273"/>
      <c r="DM263" s="273"/>
      <c r="DN263" s="273"/>
      <c r="DO263" s="273"/>
      <c r="DP263" s="273"/>
      <c r="DQ263" s="273"/>
      <c r="DR263" s="273"/>
      <c r="DS263" s="273"/>
      <c r="DT263" s="273"/>
      <c r="DU263" s="273"/>
      <c r="DV263" s="273"/>
      <c r="DW263" s="273"/>
      <c r="DX263" s="273"/>
      <c r="DY263" s="273"/>
      <c r="DZ263" s="273"/>
      <c r="EA263" s="273"/>
      <c r="EB263" s="273"/>
      <c r="EC263" s="273"/>
      <c r="ED263" s="273"/>
      <c r="EE263" s="273"/>
      <c r="EF263" s="273"/>
      <c r="EG263" s="273"/>
      <c r="EH263" s="273"/>
      <c r="EI263" s="273"/>
      <c r="EJ263" s="273"/>
      <c r="EK263" s="273"/>
      <c r="EL263" s="273"/>
    </row>
    <row r="264" spans="1:142" ht="15">
      <c r="A264" s="130"/>
      <c r="B264" s="131"/>
      <c r="C264" s="132"/>
      <c r="D264" s="273"/>
      <c r="E264" s="273"/>
      <c r="F264" s="273"/>
      <c r="G264" s="273"/>
      <c r="H264" s="273"/>
      <c r="I264" s="273"/>
      <c r="J264" s="273"/>
      <c r="K264" s="273"/>
      <c r="L264" s="273"/>
      <c r="M264" s="273"/>
      <c r="N264" s="273"/>
      <c r="O264" s="273"/>
      <c r="P264" s="273"/>
      <c r="Q264" s="273"/>
      <c r="R264" s="273"/>
      <c r="S264" s="273"/>
      <c r="T264" s="273"/>
      <c r="U264" s="273"/>
      <c r="V264" s="273"/>
      <c r="W264" s="273"/>
      <c r="X264" s="273"/>
      <c r="Y264" s="273"/>
      <c r="Z264" s="273"/>
      <c r="AA264" s="273"/>
      <c r="AB264" s="273"/>
      <c r="AC264" s="273"/>
      <c r="AD264" s="273"/>
      <c r="AE264" s="273"/>
      <c r="AF264" s="273"/>
      <c r="AG264" s="273"/>
      <c r="AH264" s="273"/>
      <c r="AI264" s="273"/>
      <c r="AJ264" s="273"/>
      <c r="AK264" s="273"/>
      <c r="AL264" s="273"/>
      <c r="AM264" s="273"/>
      <c r="AN264" s="273"/>
      <c r="AO264" s="273"/>
      <c r="AP264" s="273"/>
      <c r="AQ264" s="273"/>
      <c r="AR264" s="273"/>
      <c r="AS264" s="273"/>
      <c r="AT264" s="273"/>
      <c r="AU264" s="273"/>
      <c r="AV264" s="273"/>
      <c r="AW264" s="273"/>
      <c r="AX264" s="273"/>
      <c r="AY264" s="273"/>
      <c r="AZ264" s="273"/>
      <c r="BA264" s="273"/>
      <c r="BB264" s="273"/>
      <c r="BC264" s="273"/>
      <c r="BD264" s="273"/>
      <c r="BE264" s="273"/>
      <c r="BF264" s="273"/>
      <c r="BG264" s="273"/>
      <c r="BH264" s="273"/>
      <c r="BI264" s="273"/>
      <c r="BJ264" s="273"/>
      <c r="BK264" s="273"/>
      <c r="BL264" s="273"/>
      <c r="BM264" s="273"/>
      <c r="BN264" s="273"/>
      <c r="BO264" s="273"/>
      <c r="BP264" s="273"/>
      <c r="BQ264" s="273"/>
      <c r="BR264" s="273"/>
      <c r="BS264" s="273"/>
      <c r="BT264" s="273"/>
      <c r="BU264" s="273"/>
      <c r="BV264" s="273"/>
      <c r="BW264" s="273"/>
      <c r="BX264" s="273"/>
      <c r="BY264" s="273"/>
      <c r="BZ264" s="273"/>
      <c r="CA264" s="273"/>
      <c r="CB264" s="273"/>
      <c r="CC264" s="273"/>
      <c r="CD264" s="273"/>
      <c r="CE264" s="273"/>
      <c r="CF264" s="273"/>
      <c r="CG264" s="273"/>
      <c r="CH264" s="273"/>
      <c r="CI264" s="273"/>
      <c r="CJ264" s="273"/>
      <c r="CK264" s="273"/>
      <c r="CL264" s="273"/>
      <c r="CM264" s="273"/>
      <c r="CN264" s="273"/>
      <c r="CO264" s="273"/>
      <c r="CP264" s="273"/>
      <c r="CQ264" s="273"/>
      <c r="CR264" s="273"/>
      <c r="CS264" s="273"/>
      <c r="CT264" s="273"/>
      <c r="CU264" s="273"/>
      <c r="CV264" s="273"/>
      <c r="CW264" s="273"/>
      <c r="CX264" s="273"/>
      <c r="CY264" s="273"/>
      <c r="CZ264" s="273"/>
      <c r="DA264" s="273"/>
      <c r="DB264" s="273"/>
      <c r="DC264" s="273"/>
      <c r="DD264" s="273"/>
      <c r="DE264" s="273"/>
      <c r="DF264" s="273"/>
      <c r="DG264" s="273"/>
      <c r="DH264" s="273"/>
      <c r="DI264" s="273"/>
      <c r="DJ264" s="273"/>
      <c r="DK264" s="273"/>
      <c r="DL264" s="273"/>
      <c r="DM264" s="273"/>
      <c r="DN264" s="273"/>
      <c r="DO264" s="273"/>
      <c r="DP264" s="273"/>
      <c r="DQ264" s="273"/>
      <c r="DR264" s="273"/>
      <c r="DS264" s="273"/>
      <c r="DT264" s="273"/>
      <c r="DU264" s="273"/>
      <c r="DV264" s="273"/>
      <c r="DW264" s="273"/>
      <c r="DX264" s="273"/>
      <c r="DY264" s="273"/>
      <c r="DZ264" s="273"/>
      <c r="EA264" s="273"/>
      <c r="EB264" s="273"/>
      <c r="EC264" s="273"/>
      <c r="ED264" s="273"/>
      <c r="EE264" s="273"/>
      <c r="EF264" s="273"/>
      <c r="EG264" s="273"/>
      <c r="EH264" s="273"/>
      <c r="EI264" s="273"/>
      <c r="EJ264" s="273"/>
      <c r="EK264" s="273"/>
      <c r="EL264" s="273"/>
    </row>
    <row r="265" spans="1:142" ht="15">
      <c r="A265" s="130"/>
      <c r="B265" s="131"/>
      <c r="C265" s="132"/>
      <c r="D265" s="273"/>
      <c r="E265" s="273"/>
      <c r="F265" s="273"/>
      <c r="G265" s="273"/>
      <c r="H265" s="273"/>
      <c r="I265" s="273"/>
      <c r="J265" s="273"/>
      <c r="K265" s="273"/>
      <c r="L265" s="273"/>
      <c r="M265" s="273"/>
      <c r="N265" s="273"/>
      <c r="O265" s="273"/>
      <c r="P265" s="273"/>
      <c r="Q265" s="273"/>
      <c r="R265" s="273"/>
      <c r="S265" s="273"/>
      <c r="T265" s="273"/>
      <c r="U265" s="273"/>
      <c r="V265" s="273"/>
      <c r="W265" s="273"/>
      <c r="X265" s="273"/>
      <c r="Y265" s="273"/>
      <c r="Z265" s="273"/>
      <c r="AA265" s="273"/>
      <c r="AB265" s="273"/>
      <c r="AC265" s="273"/>
      <c r="AD265" s="273"/>
      <c r="AE265" s="273"/>
      <c r="AF265" s="273"/>
      <c r="AG265" s="273"/>
      <c r="AH265" s="273"/>
      <c r="AI265" s="273"/>
      <c r="AJ265" s="273"/>
      <c r="AK265" s="273"/>
      <c r="AL265" s="273"/>
      <c r="AM265" s="273"/>
      <c r="AN265" s="273"/>
      <c r="AO265" s="273"/>
      <c r="AP265" s="273"/>
      <c r="AQ265" s="273"/>
      <c r="AR265" s="273"/>
      <c r="AS265" s="273"/>
      <c r="AT265" s="273"/>
      <c r="AU265" s="273"/>
      <c r="AV265" s="273"/>
      <c r="AW265" s="273"/>
      <c r="AX265" s="273"/>
      <c r="AY265" s="273"/>
      <c r="AZ265" s="273"/>
      <c r="BA265" s="273"/>
      <c r="BB265" s="273"/>
      <c r="BC265" s="273"/>
      <c r="BD265" s="273"/>
      <c r="BE265" s="273"/>
      <c r="BF265" s="273"/>
      <c r="BG265" s="273"/>
      <c r="BH265" s="273"/>
      <c r="BI265" s="273"/>
      <c r="BJ265" s="273"/>
      <c r="BK265" s="273"/>
      <c r="BL265" s="273"/>
      <c r="BM265" s="273"/>
      <c r="BN265" s="273"/>
      <c r="BO265" s="273"/>
      <c r="BP265" s="273"/>
      <c r="BQ265" s="273"/>
      <c r="BR265" s="273"/>
      <c r="BS265" s="273"/>
      <c r="BT265" s="273"/>
      <c r="BU265" s="273"/>
      <c r="BV265" s="273"/>
      <c r="BW265" s="273"/>
      <c r="BX265" s="273"/>
      <c r="BY265" s="273"/>
      <c r="BZ265" s="273"/>
      <c r="CA265" s="273"/>
      <c r="CB265" s="273"/>
      <c r="CC265" s="273"/>
      <c r="CD265" s="273"/>
      <c r="CE265" s="273"/>
      <c r="CF265" s="273"/>
      <c r="CG265" s="273"/>
      <c r="CH265" s="273"/>
      <c r="CI265" s="273"/>
      <c r="CJ265" s="273"/>
      <c r="CK265" s="273"/>
      <c r="CL265" s="273"/>
      <c r="CM265" s="273"/>
      <c r="CN265" s="273"/>
      <c r="CO265" s="273"/>
      <c r="CP265" s="273"/>
      <c r="CQ265" s="273"/>
      <c r="CR265" s="273"/>
      <c r="CS265" s="273"/>
      <c r="CT265" s="273"/>
      <c r="CU265" s="273"/>
      <c r="CV265" s="273"/>
      <c r="CW265" s="273"/>
      <c r="CX265" s="273"/>
      <c r="CY265" s="273"/>
      <c r="CZ265" s="273"/>
      <c r="DA265" s="273"/>
      <c r="DB265" s="273"/>
      <c r="DC265" s="273"/>
      <c r="DD265" s="273"/>
      <c r="DE265" s="273"/>
      <c r="DF265" s="273"/>
      <c r="DG265" s="273"/>
      <c r="DH265" s="273"/>
      <c r="DI265" s="273"/>
      <c r="DJ265" s="273"/>
      <c r="DK265" s="273"/>
      <c r="DL265" s="273"/>
      <c r="DM265" s="273"/>
      <c r="DN265" s="273"/>
      <c r="DO265" s="273"/>
      <c r="DP265" s="273"/>
      <c r="DQ265" s="273"/>
      <c r="DR265" s="273"/>
      <c r="DS265" s="273"/>
      <c r="DT265" s="273"/>
      <c r="DU265" s="273"/>
      <c r="DV265" s="273"/>
      <c r="DW265" s="273"/>
      <c r="DX265" s="273"/>
      <c r="DY265" s="273"/>
      <c r="DZ265" s="273"/>
      <c r="EA265" s="273"/>
      <c r="EB265" s="273"/>
      <c r="EC265" s="273"/>
      <c r="ED265" s="273"/>
      <c r="EE265" s="273"/>
      <c r="EF265" s="273"/>
      <c r="EG265" s="273"/>
      <c r="EH265" s="273"/>
      <c r="EI265" s="273"/>
      <c r="EJ265" s="273"/>
      <c r="EK265" s="273"/>
      <c r="EL265" s="273"/>
    </row>
    <row r="266" spans="1:142" ht="15">
      <c r="A266" s="130"/>
      <c r="B266" s="131"/>
      <c r="C266" s="132"/>
      <c r="D266" s="273"/>
      <c r="E266" s="273"/>
      <c r="F266" s="273"/>
      <c r="G266" s="273"/>
      <c r="H266" s="273"/>
      <c r="I266" s="273"/>
      <c r="J266" s="273"/>
      <c r="K266" s="273"/>
      <c r="L266" s="273"/>
      <c r="M266" s="273"/>
      <c r="N266" s="273"/>
      <c r="O266" s="273"/>
      <c r="P266" s="273"/>
      <c r="Q266" s="273"/>
      <c r="R266" s="273"/>
      <c r="S266" s="273"/>
      <c r="T266" s="273"/>
      <c r="U266" s="273"/>
      <c r="V266" s="273"/>
      <c r="W266" s="273"/>
      <c r="X266" s="273"/>
      <c r="Y266" s="273"/>
      <c r="Z266" s="273"/>
      <c r="AA266" s="273"/>
      <c r="AB266" s="273"/>
      <c r="AC266" s="273"/>
      <c r="AD266" s="273"/>
      <c r="AE266" s="273"/>
      <c r="AF266" s="273"/>
      <c r="AG266" s="273"/>
      <c r="AH266" s="273"/>
      <c r="AI266" s="273"/>
      <c r="AJ266" s="273"/>
      <c r="AK266" s="273"/>
      <c r="AL266" s="273"/>
      <c r="AM266" s="273"/>
      <c r="AN266" s="273"/>
      <c r="AO266" s="273"/>
      <c r="AP266" s="273"/>
      <c r="AQ266" s="273"/>
      <c r="AR266" s="273"/>
      <c r="AS266" s="273"/>
      <c r="AT266" s="273"/>
      <c r="AU266" s="273"/>
      <c r="AV266" s="273"/>
      <c r="AW266" s="273"/>
      <c r="AX266" s="273"/>
      <c r="AY266" s="273"/>
      <c r="AZ266" s="273"/>
      <c r="BA266" s="273"/>
      <c r="BB266" s="273"/>
      <c r="BC266" s="273"/>
      <c r="BD266" s="273"/>
      <c r="BE266" s="273"/>
      <c r="BF266" s="273"/>
      <c r="BG266" s="273"/>
      <c r="BH266" s="273"/>
      <c r="BI266" s="273"/>
      <c r="BJ266" s="273"/>
      <c r="BK266" s="273"/>
      <c r="BL266" s="273"/>
      <c r="BM266" s="273"/>
      <c r="BN266" s="273"/>
      <c r="BO266" s="273"/>
      <c r="BP266" s="273"/>
      <c r="BQ266" s="273"/>
      <c r="BR266" s="273"/>
      <c r="BS266" s="273"/>
      <c r="BT266" s="273"/>
      <c r="BU266" s="273"/>
      <c r="BV266" s="273"/>
      <c r="BW266" s="273"/>
      <c r="BX266" s="273"/>
      <c r="BY266" s="273"/>
      <c r="BZ266" s="273"/>
      <c r="CA266" s="273"/>
      <c r="CB266" s="273"/>
      <c r="CC266" s="273"/>
      <c r="CD266" s="273"/>
      <c r="CE266" s="273"/>
      <c r="CF266" s="273"/>
      <c r="CG266" s="273"/>
      <c r="CH266" s="273"/>
      <c r="CI266" s="273"/>
      <c r="CJ266" s="273"/>
      <c r="CK266" s="273"/>
      <c r="CL266" s="273"/>
      <c r="CM266" s="273"/>
      <c r="CN266" s="273"/>
      <c r="CO266" s="273"/>
      <c r="CP266" s="273"/>
      <c r="CQ266" s="273"/>
      <c r="CR266" s="273"/>
      <c r="CS266" s="273"/>
      <c r="CT266" s="273"/>
      <c r="CU266" s="273"/>
      <c r="CV266" s="273"/>
      <c r="CW266" s="273"/>
      <c r="CX266" s="273"/>
      <c r="CY266" s="273"/>
      <c r="CZ266" s="273"/>
      <c r="DA266" s="273"/>
      <c r="DB266" s="273"/>
      <c r="DC266" s="273"/>
      <c r="DD266" s="273"/>
      <c r="DE266" s="273"/>
      <c r="DF266" s="273"/>
      <c r="DG266" s="273"/>
      <c r="DH266" s="273"/>
      <c r="DI266" s="273"/>
      <c r="DJ266" s="273"/>
      <c r="DK266" s="273"/>
      <c r="DL266" s="273"/>
      <c r="DM266" s="273"/>
      <c r="DN266" s="273"/>
      <c r="DO266" s="273"/>
      <c r="DP266" s="273"/>
      <c r="DQ266" s="273"/>
      <c r="DR266" s="273"/>
      <c r="DS266" s="273"/>
      <c r="DT266" s="273"/>
      <c r="DU266" s="273"/>
      <c r="DV266" s="273"/>
      <c r="DW266" s="273"/>
      <c r="DX266" s="273"/>
      <c r="DY266" s="273"/>
      <c r="DZ266" s="273"/>
      <c r="EA266" s="273"/>
      <c r="EB266" s="273"/>
      <c r="EC266" s="273"/>
      <c r="ED266" s="273"/>
      <c r="EE266" s="273"/>
      <c r="EF266" s="273"/>
      <c r="EG266" s="273"/>
      <c r="EH266" s="273"/>
      <c r="EI266" s="273"/>
      <c r="EJ266" s="273"/>
      <c r="EK266" s="273"/>
      <c r="EL266" s="273"/>
    </row>
    <row r="267" spans="1:142" ht="15">
      <c r="A267" s="130"/>
      <c r="B267" s="131"/>
      <c r="C267" s="132"/>
      <c r="D267" s="273"/>
      <c r="E267" s="273"/>
      <c r="F267" s="273"/>
      <c r="G267" s="273"/>
      <c r="H267" s="273"/>
      <c r="I267" s="273"/>
      <c r="J267" s="273"/>
      <c r="K267" s="273"/>
      <c r="L267" s="273"/>
      <c r="M267" s="273"/>
      <c r="N267" s="273"/>
      <c r="O267" s="273"/>
      <c r="P267" s="273"/>
      <c r="Q267" s="273"/>
      <c r="R267" s="273"/>
      <c r="S267" s="273"/>
      <c r="T267" s="273"/>
      <c r="U267" s="273"/>
      <c r="V267" s="273"/>
      <c r="W267" s="273"/>
      <c r="X267" s="273"/>
      <c r="Y267" s="273"/>
      <c r="Z267" s="273"/>
      <c r="AA267" s="273"/>
      <c r="AB267" s="273"/>
      <c r="AC267" s="273"/>
      <c r="AD267" s="273"/>
      <c r="AE267" s="273"/>
      <c r="AF267" s="273"/>
      <c r="AG267" s="273"/>
      <c r="AH267" s="273"/>
      <c r="AI267" s="273"/>
      <c r="AJ267" s="273"/>
      <c r="AK267" s="273"/>
      <c r="AL267" s="273"/>
      <c r="AM267" s="273"/>
      <c r="AN267" s="273"/>
      <c r="AO267" s="273"/>
      <c r="AP267" s="273"/>
      <c r="AQ267" s="273"/>
      <c r="AR267" s="273"/>
      <c r="AS267" s="273"/>
      <c r="AT267" s="273"/>
      <c r="AU267" s="273"/>
      <c r="AV267" s="273"/>
      <c r="AW267" s="273"/>
      <c r="AX267" s="273"/>
      <c r="AY267" s="273"/>
      <c r="AZ267" s="273"/>
      <c r="BA267" s="273"/>
      <c r="BB267" s="273"/>
      <c r="BC267" s="273"/>
      <c r="BD267" s="273"/>
      <c r="BE267" s="273"/>
      <c r="BF267" s="273"/>
      <c r="BG267" s="273"/>
      <c r="BH267" s="273"/>
      <c r="BI267" s="273"/>
      <c r="BJ267" s="273"/>
      <c r="BK267" s="273"/>
      <c r="BL267" s="273"/>
      <c r="BM267" s="273"/>
      <c r="BN267" s="273"/>
      <c r="BO267" s="273"/>
      <c r="BP267" s="273"/>
      <c r="BQ267" s="273"/>
      <c r="BR267" s="273"/>
      <c r="BS267" s="273"/>
      <c r="BT267" s="273"/>
      <c r="BU267" s="273"/>
      <c r="BV267" s="273"/>
      <c r="BW267" s="273"/>
      <c r="BX267" s="273"/>
      <c r="BY267" s="273"/>
      <c r="BZ267" s="273"/>
      <c r="CA267" s="273"/>
      <c r="CB267" s="273"/>
      <c r="CC267" s="273"/>
      <c r="CD267" s="273"/>
      <c r="CE267" s="273"/>
      <c r="CF267" s="273"/>
      <c r="CG267" s="273"/>
      <c r="CH267" s="273"/>
      <c r="CI267" s="273"/>
      <c r="CJ267" s="273"/>
      <c r="CK267" s="273"/>
      <c r="CL267" s="273"/>
      <c r="CM267" s="273"/>
      <c r="CN267" s="273"/>
      <c r="CO267" s="273"/>
      <c r="CP267" s="273"/>
      <c r="CQ267" s="273"/>
      <c r="CR267" s="273"/>
      <c r="CS267" s="273"/>
      <c r="CT267" s="273"/>
      <c r="CU267" s="273"/>
      <c r="CV267" s="273"/>
      <c r="CW267" s="273"/>
      <c r="CX267" s="273"/>
      <c r="CY267" s="273"/>
      <c r="CZ267" s="273"/>
      <c r="DA267" s="273"/>
      <c r="DB267" s="273"/>
      <c r="DC267" s="273"/>
      <c r="DD267" s="273"/>
      <c r="DE267" s="273"/>
      <c r="DF267" s="273"/>
      <c r="DG267" s="273"/>
      <c r="DH267" s="273"/>
      <c r="DI267" s="273"/>
      <c r="DJ267" s="273"/>
      <c r="DK267" s="273"/>
      <c r="DL267" s="273"/>
      <c r="DM267" s="273"/>
      <c r="DN267" s="273"/>
      <c r="DO267" s="273"/>
      <c r="DP267" s="273"/>
      <c r="DQ267" s="273"/>
      <c r="DR267" s="273"/>
      <c r="DS267" s="273"/>
      <c r="DT267" s="273"/>
      <c r="DU267" s="273"/>
      <c r="DV267" s="273"/>
      <c r="DW267" s="273"/>
      <c r="DX267" s="273"/>
      <c r="DY267" s="273"/>
      <c r="DZ267" s="273"/>
      <c r="EA267" s="273"/>
      <c r="EB267" s="273"/>
      <c r="EC267" s="273"/>
      <c r="ED267" s="273"/>
      <c r="EE267" s="273"/>
      <c r="EF267" s="273"/>
      <c r="EG267" s="273"/>
      <c r="EH267" s="273"/>
      <c r="EI267" s="273"/>
      <c r="EJ267" s="273"/>
      <c r="EK267" s="273"/>
      <c r="EL267" s="273"/>
    </row>
    <row r="268" spans="1:142" ht="15">
      <c r="A268" s="130"/>
      <c r="B268" s="131"/>
      <c r="C268" s="132"/>
      <c r="D268" s="273"/>
      <c r="E268" s="273"/>
      <c r="F268" s="273"/>
      <c r="G268" s="273"/>
      <c r="H268" s="273"/>
      <c r="I268" s="273"/>
      <c r="J268" s="273"/>
      <c r="K268" s="273"/>
      <c r="L268" s="273"/>
      <c r="M268" s="273"/>
      <c r="N268" s="273"/>
      <c r="O268" s="273"/>
      <c r="P268" s="273"/>
      <c r="Q268" s="273"/>
      <c r="R268" s="273"/>
      <c r="S268" s="273"/>
      <c r="T268" s="273"/>
      <c r="U268" s="273"/>
      <c r="V268" s="273"/>
      <c r="W268" s="273"/>
      <c r="X268" s="273"/>
      <c r="Y268" s="273"/>
      <c r="Z268" s="273"/>
      <c r="AA268" s="273"/>
      <c r="AB268" s="273"/>
      <c r="AC268" s="273"/>
      <c r="AD268" s="273"/>
      <c r="AE268" s="273"/>
      <c r="AF268" s="273"/>
      <c r="AG268" s="273"/>
      <c r="AH268" s="273"/>
      <c r="AI268" s="273"/>
      <c r="AJ268" s="273"/>
      <c r="AK268" s="273"/>
      <c r="AL268" s="273"/>
      <c r="AM268" s="273"/>
      <c r="AN268" s="273"/>
      <c r="AO268" s="273"/>
      <c r="AP268" s="273"/>
      <c r="AQ268" s="273"/>
      <c r="AR268" s="273"/>
      <c r="AS268" s="273"/>
      <c r="AT268" s="273"/>
      <c r="AU268" s="273"/>
      <c r="AV268" s="273"/>
      <c r="AW268" s="273"/>
      <c r="AX268" s="273"/>
      <c r="AY268" s="273"/>
      <c r="AZ268" s="273"/>
      <c r="BA268" s="273"/>
      <c r="BB268" s="273"/>
      <c r="BC268" s="273"/>
      <c r="BD268" s="273"/>
      <c r="BE268" s="273"/>
      <c r="BF268" s="273"/>
      <c r="BG268" s="273"/>
      <c r="BH268" s="273"/>
      <c r="BI268" s="273"/>
      <c r="BJ268" s="273"/>
      <c r="BK268" s="273"/>
      <c r="BL268" s="273"/>
      <c r="BM268" s="273"/>
      <c r="BN268" s="273"/>
      <c r="BO268" s="273"/>
      <c r="BP268" s="273"/>
      <c r="BQ268" s="273"/>
      <c r="BR268" s="273"/>
      <c r="BS268" s="273"/>
      <c r="BT268" s="273"/>
      <c r="BU268" s="273"/>
      <c r="BV268" s="273"/>
      <c r="BW268" s="273"/>
      <c r="BX268" s="273"/>
      <c r="BY268" s="273"/>
      <c r="BZ268" s="273"/>
      <c r="CA268" s="273"/>
      <c r="CB268" s="273"/>
      <c r="CC268" s="273"/>
      <c r="CD268" s="273"/>
      <c r="CE268" s="273"/>
      <c r="CF268" s="273"/>
      <c r="CG268" s="273"/>
      <c r="CH268" s="273"/>
      <c r="CI268" s="273"/>
      <c r="CJ268" s="273"/>
      <c r="CK268" s="273"/>
      <c r="CL268" s="273"/>
      <c r="CM268" s="273"/>
      <c r="CN268" s="273"/>
      <c r="CO268" s="273"/>
      <c r="CP268" s="273"/>
      <c r="CQ268" s="273"/>
      <c r="CR268" s="273"/>
      <c r="CS268" s="273"/>
      <c r="CT268" s="273"/>
      <c r="CU268" s="273"/>
      <c r="CV268" s="273"/>
      <c r="CW268" s="273"/>
      <c r="CX268" s="273"/>
      <c r="CY268" s="273"/>
      <c r="CZ268" s="273"/>
      <c r="DA268" s="273"/>
      <c r="DB268" s="273"/>
      <c r="DC268" s="273"/>
      <c r="DD268" s="273"/>
      <c r="DE268" s="273"/>
      <c r="DF268" s="273"/>
      <c r="DG268" s="273"/>
      <c r="DH268" s="273"/>
      <c r="DI268" s="273"/>
      <c r="DJ268" s="273"/>
      <c r="DK268" s="273"/>
      <c r="DL268" s="273"/>
      <c r="DM268" s="273"/>
      <c r="DN268" s="273"/>
      <c r="DO268" s="273"/>
      <c r="DP268" s="273"/>
      <c r="DQ268" s="273"/>
      <c r="DR268" s="273"/>
      <c r="DS268" s="273"/>
      <c r="DT268" s="273"/>
      <c r="DU268" s="273"/>
      <c r="DV268" s="273"/>
      <c r="DW268" s="273"/>
      <c r="DX268" s="273"/>
      <c r="DY268" s="273"/>
      <c r="DZ268" s="273"/>
      <c r="EA268" s="273"/>
      <c r="EB268" s="273"/>
      <c r="EC268" s="273"/>
      <c r="ED268" s="273"/>
      <c r="EE268" s="273"/>
      <c r="EF268" s="273"/>
      <c r="EG268" s="273"/>
      <c r="EH268" s="273"/>
      <c r="EI268" s="273"/>
      <c r="EJ268" s="273"/>
      <c r="EK268" s="273"/>
      <c r="EL268" s="273"/>
    </row>
    <row r="269" spans="1:142" ht="15">
      <c r="A269" s="130"/>
      <c r="B269" s="131"/>
      <c r="C269" s="132"/>
      <c r="D269" s="273"/>
      <c r="E269" s="273"/>
      <c r="F269" s="273"/>
      <c r="G269" s="273"/>
      <c r="H269" s="273"/>
      <c r="I269" s="273"/>
      <c r="J269" s="273"/>
      <c r="K269" s="273"/>
      <c r="L269" s="273"/>
      <c r="M269" s="273"/>
      <c r="N269" s="273"/>
      <c r="O269" s="273"/>
      <c r="P269" s="273"/>
      <c r="Q269" s="273"/>
      <c r="R269" s="273"/>
      <c r="S269" s="273"/>
      <c r="T269" s="273"/>
      <c r="U269" s="273"/>
      <c r="V269" s="273"/>
      <c r="W269" s="273"/>
      <c r="X269" s="273"/>
      <c r="Y269" s="273"/>
      <c r="Z269" s="273"/>
      <c r="AA269" s="273"/>
      <c r="AB269" s="273"/>
      <c r="AC269" s="273"/>
      <c r="AD269" s="273"/>
      <c r="AE269" s="273"/>
      <c r="AF269" s="273"/>
      <c r="AG269" s="273"/>
      <c r="AH269" s="273"/>
      <c r="AI269" s="273"/>
      <c r="AJ269" s="273"/>
      <c r="AK269" s="273"/>
      <c r="AL269" s="273"/>
      <c r="AM269" s="273"/>
      <c r="AN269" s="273"/>
      <c r="AO269" s="273"/>
      <c r="AP269" s="273"/>
      <c r="AQ269" s="273"/>
      <c r="AR269" s="273"/>
      <c r="AS269" s="273"/>
      <c r="AT269" s="273"/>
      <c r="AU269" s="273"/>
      <c r="AV269" s="273"/>
      <c r="AW269" s="273"/>
      <c r="AX269" s="273"/>
      <c r="AY269" s="273"/>
      <c r="AZ269" s="273"/>
      <c r="BA269" s="273"/>
      <c r="BB269" s="273"/>
      <c r="BC269" s="273"/>
      <c r="BD269" s="273"/>
      <c r="BE269" s="273"/>
      <c r="BF269" s="273"/>
      <c r="BG269" s="273"/>
      <c r="BH269" s="273"/>
      <c r="BI269" s="273"/>
      <c r="BJ269" s="273"/>
      <c r="BK269" s="273"/>
      <c r="BL269" s="273"/>
      <c r="BM269" s="273"/>
      <c r="BN269" s="273"/>
      <c r="BO269" s="273"/>
      <c r="BP269" s="273"/>
      <c r="BQ269" s="273"/>
      <c r="BR269" s="273"/>
      <c r="BS269" s="273"/>
      <c r="BT269" s="273"/>
      <c r="BU269" s="273"/>
      <c r="BV269" s="273"/>
      <c r="BW269" s="273"/>
      <c r="BX269" s="273"/>
      <c r="BY269" s="273"/>
      <c r="BZ269" s="273"/>
      <c r="CA269" s="273"/>
      <c r="CB269" s="273"/>
      <c r="CC269" s="273"/>
      <c r="CD269" s="273"/>
      <c r="CE269" s="273"/>
      <c r="CF269" s="273"/>
      <c r="CG269" s="273"/>
      <c r="CH269" s="273"/>
      <c r="CI269" s="273"/>
      <c r="CJ269" s="273"/>
      <c r="CK269" s="273"/>
      <c r="CL269" s="273"/>
      <c r="CM269" s="273"/>
      <c r="CN269" s="273"/>
      <c r="CO269" s="273"/>
      <c r="CP269" s="273"/>
      <c r="CQ269" s="273"/>
      <c r="CR269" s="273"/>
      <c r="CS269" s="273"/>
      <c r="CT269" s="273"/>
      <c r="CU269" s="273"/>
      <c r="CV269" s="273"/>
      <c r="CW269" s="273"/>
      <c r="CX269" s="273"/>
      <c r="CY269" s="273"/>
      <c r="CZ269" s="273"/>
      <c r="DA269" s="273"/>
      <c r="DB269" s="273"/>
      <c r="DC269" s="273"/>
      <c r="DD269" s="273"/>
      <c r="DE269" s="273"/>
      <c r="DF269" s="273"/>
      <c r="DG269" s="273"/>
      <c r="DH269" s="273"/>
      <c r="DI269" s="273"/>
      <c r="DJ269" s="273"/>
      <c r="DK269" s="273"/>
      <c r="DL269" s="273"/>
      <c r="DM269" s="273"/>
      <c r="DN269" s="273"/>
      <c r="DO269" s="273"/>
      <c r="DP269" s="273"/>
      <c r="DQ269" s="273"/>
      <c r="DR269" s="273"/>
      <c r="DS269" s="273"/>
      <c r="DT269" s="273"/>
      <c r="DU269" s="273"/>
      <c r="DV269" s="273"/>
      <c r="DW269" s="273"/>
      <c r="DX269" s="273"/>
      <c r="DY269" s="273"/>
      <c r="DZ269" s="273"/>
      <c r="EA269" s="273"/>
      <c r="EB269" s="273"/>
      <c r="EC269" s="273"/>
      <c r="ED269" s="273"/>
      <c r="EE269" s="273"/>
      <c r="EF269" s="273"/>
      <c r="EG269" s="273"/>
      <c r="EH269" s="273"/>
      <c r="EI269" s="273"/>
      <c r="EJ269" s="273"/>
      <c r="EK269" s="273"/>
      <c r="EL269" s="273"/>
    </row>
    <row r="270" spans="1:142" ht="15">
      <c r="A270" s="130"/>
      <c r="B270" s="131"/>
      <c r="C270" s="132"/>
      <c r="D270" s="273"/>
      <c r="E270" s="273"/>
      <c r="F270" s="273"/>
      <c r="G270" s="273"/>
      <c r="H270" s="273"/>
      <c r="I270" s="273"/>
      <c r="J270" s="273"/>
      <c r="K270" s="273"/>
      <c r="L270" s="273"/>
      <c r="M270" s="273"/>
      <c r="N270" s="273"/>
      <c r="O270" s="273"/>
      <c r="P270" s="273"/>
      <c r="Q270" s="273"/>
      <c r="R270" s="273"/>
      <c r="S270" s="273"/>
      <c r="T270" s="273"/>
      <c r="U270" s="273"/>
      <c r="V270" s="273"/>
      <c r="W270" s="273"/>
      <c r="X270" s="273"/>
      <c r="Y270" s="273"/>
      <c r="Z270" s="273"/>
      <c r="AA270" s="273"/>
      <c r="AB270" s="273"/>
      <c r="AC270" s="273"/>
      <c r="AD270" s="273"/>
      <c r="AE270" s="273"/>
      <c r="AF270" s="273"/>
      <c r="AG270" s="273"/>
      <c r="AH270" s="273"/>
      <c r="AI270" s="273"/>
      <c r="AJ270" s="273"/>
      <c r="AK270" s="273"/>
      <c r="AL270" s="273"/>
      <c r="AM270" s="273"/>
      <c r="AN270" s="273"/>
      <c r="AO270" s="273"/>
      <c r="AP270" s="273"/>
      <c r="AQ270" s="273"/>
      <c r="AR270" s="273"/>
      <c r="AS270" s="273"/>
      <c r="AT270" s="273"/>
      <c r="AU270" s="273"/>
      <c r="AV270" s="273"/>
      <c r="AW270" s="273"/>
      <c r="AX270" s="273"/>
      <c r="AY270" s="273"/>
      <c r="AZ270" s="273"/>
      <c r="BA270" s="273"/>
      <c r="BB270" s="273"/>
      <c r="BC270" s="273"/>
      <c r="BD270" s="273"/>
      <c r="BE270" s="273"/>
      <c r="BF270" s="273"/>
      <c r="BG270" s="273"/>
      <c r="BH270" s="273"/>
      <c r="BI270" s="273"/>
      <c r="BJ270" s="273"/>
      <c r="BK270" s="273"/>
      <c r="BL270" s="273"/>
      <c r="BM270" s="273"/>
      <c r="BN270" s="273"/>
      <c r="BO270" s="273"/>
      <c r="BP270" s="273"/>
      <c r="BQ270" s="273"/>
      <c r="BR270" s="273"/>
      <c r="BS270" s="273"/>
      <c r="BT270" s="273"/>
      <c r="BU270" s="273"/>
      <c r="BV270" s="273"/>
      <c r="BW270" s="273"/>
      <c r="BX270" s="273"/>
      <c r="BY270" s="273"/>
      <c r="BZ270" s="273"/>
      <c r="CA270" s="273"/>
      <c r="CB270" s="273"/>
      <c r="CC270" s="273"/>
      <c r="CD270" s="273"/>
      <c r="CE270" s="273"/>
      <c r="CF270" s="273"/>
      <c r="CG270" s="273"/>
      <c r="CH270" s="273"/>
      <c r="CI270" s="273"/>
      <c r="CJ270" s="273"/>
      <c r="CK270" s="273"/>
      <c r="CL270" s="273"/>
      <c r="CM270" s="273"/>
      <c r="CN270" s="273"/>
      <c r="CO270" s="273"/>
      <c r="CP270" s="273"/>
      <c r="CQ270" s="273"/>
      <c r="CR270" s="273"/>
      <c r="CS270" s="273"/>
      <c r="CT270" s="273"/>
      <c r="CU270" s="273"/>
      <c r="CV270" s="273"/>
      <c r="CW270" s="273"/>
      <c r="CX270" s="273"/>
      <c r="CY270" s="273"/>
      <c r="CZ270" s="273"/>
      <c r="DA270" s="273"/>
      <c r="DB270" s="273"/>
      <c r="DC270" s="273"/>
      <c r="DD270" s="273"/>
      <c r="DE270" s="273"/>
      <c r="DF270" s="273"/>
      <c r="DG270" s="273"/>
      <c r="DH270" s="273"/>
      <c r="DI270" s="273"/>
      <c r="DJ270" s="273"/>
      <c r="DK270" s="273"/>
      <c r="DL270" s="273"/>
      <c r="DM270" s="273"/>
      <c r="DN270" s="273"/>
      <c r="DO270" s="273"/>
      <c r="DP270" s="273"/>
      <c r="DQ270" s="273"/>
      <c r="DR270" s="273"/>
      <c r="DS270" s="273"/>
      <c r="DT270" s="273"/>
      <c r="DU270" s="273"/>
      <c r="DV270" s="273"/>
      <c r="DW270" s="273"/>
      <c r="DX270" s="273"/>
      <c r="DY270" s="273"/>
      <c r="DZ270" s="273"/>
      <c r="EA270" s="273"/>
      <c r="EB270" s="273"/>
      <c r="EC270" s="273"/>
      <c r="ED270" s="273"/>
      <c r="EE270" s="273"/>
      <c r="EF270" s="273"/>
      <c r="EG270" s="273"/>
      <c r="EH270" s="273"/>
      <c r="EI270" s="273"/>
      <c r="EJ270" s="273"/>
      <c r="EK270" s="273"/>
      <c r="EL270" s="273"/>
    </row>
    <row r="271" spans="1:142" ht="15">
      <c r="A271" s="130"/>
      <c r="B271" s="131"/>
      <c r="C271" s="132"/>
      <c r="D271" s="273"/>
      <c r="E271" s="273"/>
      <c r="F271" s="273"/>
      <c r="G271" s="273"/>
      <c r="H271" s="273"/>
      <c r="I271" s="273"/>
      <c r="J271" s="273"/>
      <c r="K271" s="273"/>
      <c r="L271" s="273"/>
      <c r="M271" s="273"/>
      <c r="N271" s="273"/>
      <c r="O271" s="273"/>
      <c r="P271" s="273"/>
      <c r="Q271" s="273"/>
      <c r="R271" s="273"/>
      <c r="S271" s="273"/>
      <c r="T271" s="273"/>
      <c r="U271" s="273"/>
      <c r="V271" s="273"/>
      <c r="W271" s="273"/>
      <c r="X271" s="273"/>
      <c r="Y271" s="273"/>
      <c r="Z271" s="273"/>
      <c r="AA271" s="273"/>
      <c r="AB271" s="273"/>
      <c r="AC271" s="273"/>
      <c r="AD271" s="273"/>
      <c r="AE271" s="273"/>
      <c r="AF271" s="273"/>
      <c r="AG271" s="273"/>
      <c r="AH271" s="273"/>
      <c r="AI271" s="273"/>
      <c r="AJ271" s="273"/>
      <c r="AK271" s="273"/>
      <c r="AL271" s="273"/>
      <c r="AM271" s="273"/>
      <c r="AN271" s="273"/>
      <c r="AO271" s="273"/>
      <c r="AP271" s="273"/>
      <c r="AQ271" s="273"/>
      <c r="AR271" s="273"/>
      <c r="AS271" s="273"/>
      <c r="AT271" s="273"/>
      <c r="AU271" s="273"/>
      <c r="AV271" s="273"/>
      <c r="AW271" s="273"/>
      <c r="AX271" s="273"/>
      <c r="AY271" s="273"/>
      <c r="AZ271" s="273"/>
      <c r="BA271" s="273"/>
      <c r="BB271" s="273"/>
      <c r="BC271" s="273"/>
      <c r="BD271" s="273"/>
      <c r="BE271" s="273"/>
      <c r="BF271" s="273"/>
      <c r="BG271" s="273"/>
      <c r="BH271" s="273"/>
      <c r="BI271" s="273"/>
      <c r="BJ271" s="273"/>
      <c r="BK271" s="273"/>
      <c r="BL271" s="273"/>
      <c r="BM271" s="273"/>
      <c r="BN271" s="273"/>
      <c r="BO271" s="273"/>
      <c r="BP271" s="273"/>
      <c r="BQ271" s="273"/>
      <c r="BR271" s="273"/>
      <c r="BS271" s="273"/>
      <c r="BT271" s="273"/>
      <c r="BU271" s="273"/>
      <c r="BV271" s="273"/>
      <c r="BW271" s="273"/>
      <c r="BX271" s="273"/>
      <c r="BY271" s="273"/>
      <c r="BZ271" s="273"/>
      <c r="CA271" s="273"/>
      <c r="CB271" s="273"/>
      <c r="CC271" s="273"/>
      <c r="CD271" s="273"/>
      <c r="CE271" s="273"/>
      <c r="CF271" s="273"/>
      <c r="CG271" s="273"/>
      <c r="CH271" s="273"/>
      <c r="CI271" s="273"/>
      <c r="CJ271" s="273"/>
      <c r="CK271" s="273"/>
      <c r="CL271" s="273"/>
      <c r="CM271" s="273"/>
      <c r="CN271" s="273"/>
      <c r="CO271" s="273"/>
      <c r="CP271" s="273"/>
      <c r="CQ271" s="273"/>
      <c r="CR271" s="273"/>
      <c r="CS271" s="273"/>
      <c r="CT271" s="273"/>
      <c r="CU271" s="273"/>
      <c r="CV271" s="273"/>
      <c r="CW271" s="273"/>
      <c r="CX271" s="273"/>
      <c r="CY271" s="273"/>
      <c r="CZ271" s="273"/>
      <c r="DA271" s="273"/>
      <c r="DB271" s="273"/>
      <c r="DC271" s="273"/>
      <c r="DD271" s="273"/>
      <c r="DE271" s="273"/>
      <c r="DF271" s="273"/>
      <c r="DG271" s="273"/>
      <c r="DH271" s="273"/>
      <c r="DI271" s="273"/>
      <c r="DJ271" s="273"/>
      <c r="DK271" s="273"/>
      <c r="DL271" s="273"/>
      <c r="DM271" s="273"/>
      <c r="DN271" s="273"/>
      <c r="DO271" s="273"/>
      <c r="DP271" s="273"/>
      <c r="DQ271" s="273"/>
      <c r="DR271" s="273"/>
      <c r="DS271" s="273"/>
      <c r="DT271" s="273"/>
      <c r="DU271" s="273"/>
      <c r="DV271" s="273"/>
      <c r="DW271" s="273"/>
      <c r="DX271" s="273"/>
      <c r="DY271" s="273"/>
      <c r="DZ271" s="273"/>
      <c r="EA271" s="273"/>
      <c r="EB271" s="273"/>
      <c r="EC271" s="273"/>
      <c r="ED271" s="273"/>
      <c r="EE271" s="273"/>
      <c r="EF271" s="273"/>
      <c r="EG271" s="273"/>
      <c r="EH271" s="273"/>
      <c r="EI271" s="273"/>
      <c r="EJ271" s="273"/>
      <c r="EK271" s="273"/>
      <c r="EL271" s="273"/>
    </row>
    <row r="272" spans="1:142" ht="15">
      <c r="A272" s="130"/>
      <c r="B272" s="131"/>
      <c r="C272" s="132"/>
      <c r="D272" s="273"/>
      <c r="E272" s="273"/>
      <c r="F272" s="273"/>
      <c r="G272" s="273"/>
      <c r="H272" s="273"/>
      <c r="I272" s="273"/>
      <c r="J272" s="273"/>
      <c r="K272" s="273"/>
      <c r="L272" s="273"/>
      <c r="M272" s="273"/>
      <c r="N272" s="273"/>
      <c r="O272" s="273"/>
      <c r="P272" s="273"/>
      <c r="Q272" s="273"/>
      <c r="R272" s="273"/>
      <c r="S272" s="273"/>
      <c r="T272" s="273"/>
      <c r="U272" s="273"/>
      <c r="V272" s="273"/>
      <c r="W272" s="273"/>
      <c r="X272" s="273"/>
      <c r="Y272" s="273"/>
      <c r="Z272" s="273"/>
      <c r="AA272" s="273"/>
      <c r="AB272" s="273"/>
      <c r="AC272" s="273"/>
      <c r="AD272" s="273"/>
      <c r="AE272" s="273"/>
      <c r="AF272" s="273"/>
      <c r="AG272" s="273"/>
      <c r="AH272" s="273"/>
      <c r="AI272" s="273"/>
      <c r="AJ272" s="273"/>
      <c r="AK272" s="273"/>
      <c r="AL272" s="273"/>
      <c r="AM272" s="273"/>
      <c r="AN272" s="273"/>
      <c r="AO272" s="273"/>
      <c r="AP272" s="273"/>
      <c r="AQ272" s="273"/>
      <c r="AR272" s="273"/>
      <c r="AS272" s="273"/>
      <c r="AT272" s="273"/>
      <c r="AU272" s="273"/>
      <c r="AV272" s="273"/>
      <c r="AW272" s="273"/>
      <c r="AX272" s="273"/>
      <c r="AY272" s="273"/>
      <c r="AZ272" s="273"/>
      <c r="BA272" s="273"/>
      <c r="BB272" s="273"/>
      <c r="BC272" s="273"/>
      <c r="BD272" s="273"/>
      <c r="BE272" s="273"/>
      <c r="BF272" s="273"/>
      <c r="BG272" s="273"/>
      <c r="BH272" s="273"/>
      <c r="BI272" s="273"/>
      <c r="BJ272" s="273"/>
      <c r="BK272" s="273"/>
      <c r="BL272" s="273"/>
      <c r="BM272" s="273"/>
      <c r="BN272" s="273"/>
      <c r="BO272" s="273"/>
      <c r="BP272" s="273"/>
      <c r="BQ272" s="273"/>
      <c r="BR272" s="273"/>
      <c r="BS272" s="273"/>
      <c r="BT272" s="273"/>
      <c r="BU272" s="273"/>
      <c r="BV272" s="273"/>
      <c r="BW272" s="273"/>
      <c r="BX272" s="273"/>
      <c r="BY272" s="273"/>
      <c r="BZ272" s="273"/>
      <c r="CA272" s="273"/>
      <c r="CB272" s="273"/>
      <c r="CC272" s="273"/>
      <c r="CD272" s="273"/>
      <c r="CE272" s="273"/>
      <c r="CF272" s="273"/>
      <c r="CG272" s="273"/>
      <c r="CH272" s="273"/>
      <c r="CI272" s="273"/>
      <c r="CJ272" s="273"/>
      <c r="CK272" s="273"/>
      <c r="CL272" s="273"/>
      <c r="CM272" s="273"/>
      <c r="CN272" s="273"/>
      <c r="CO272" s="273"/>
      <c r="CP272" s="273"/>
      <c r="CQ272" s="273"/>
      <c r="CR272" s="273"/>
      <c r="CS272" s="273"/>
      <c r="CT272" s="273"/>
      <c r="CU272" s="273"/>
      <c r="CV272" s="273"/>
      <c r="CW272" s="273"/>
      <c r="CX272" s="273"/>
      <c r="CY272" s="273"/>
      <c r="CZ272" s="273"/>
      <c r="DA272" s="273"/>
      <c r="DB272" s="273"/>
      <c r="DC272" s="273"/>
      <c r="DD272" s="273"/>
      <c r="DE272" s="273"/>
      <c r="DF272" s="273"/>
      <c r="DG272" s="273"/>
      <c r="DH272" s="273"/>
      <c r="DI272" s="273"/>
      <c r="DJ272" s="273"/>
      <c r="DK272" s="273"/>
      <c r="DL272" s="273"/>
      <c r="DM272" s="273"/>
      <c r="DN272" s="273"/>
      <c r="DO272" s="273"/>
      <c r="DP272" s="273"/>
      <c r="DQ272" s="273"/>
      <c r="DR272" s="273"/>
      <c r="DS272" s="273"/>
      <c r="DT272" s="273"/>
      <c r="DU272" s="273"/>
      <c r="DV272" s="273"/>
      <c r="DW272" s="273"/>
      <c r="DX272" s="273"/>
      <c r="DY272" s="273"/>
      <c r="DZ272" s="273"/>
      <c r="EA272" s="273"/>
      <c r="EB272" s="273"/>
      <c r="EC272" s="273"/>
      <c r="ED272" s="273"/>
      <c r="EE272" s="273"/>
      <c r="EF272" s="273"/>
      <c r="EG272" s="273"/>
      <c r="EH272" s="273"/>
      <c r="EI272" s="273"/>
      <c r="EJ272" s="273"/>
      <c r="EK272" s="273"/>
      <c r="EL272" s="273"/>
    </row>
    <row r="273" spans="1:142" ht="15">
      <c r="A273" s="130"/>
      <c r="B273" s="131"/>
      <c r="C273" s="132"/>
      <c r="D273" s="273"/>
      <c r="E273" s="273"/>
      <c r="F273" s="273"/>
      <c r="G273" s="273"/>
      <c r="H273" s="273"/>
      <c r="I273" s="273"/>
      <c r="J273" s="273"/>
      <c r="K273" s="273"/>
      <c r="L273" s="273"/>
      <c r="M273" s="273"/>
      <c r="N273" s="273"/>
      <c r="O273" s="273"/>
      <c r="P273" s="273"/>
      <c r="Q273" s="273"/>
      <c r="R273" s="273"/>
      <c r="S273" s="273"/>
      <c r="T273" s="273"/>
      <c r="U273" s="273"/>
      <c r="V273" s="273"/>
      <c r="W273" s="273"/>
      <c r="X273" s="273"/>
      <c r="Y273" s="273"/>
      <c r="Z273" s="273"/>
      <c r="AA273" s="273"/>
      <c r="AB273" s="273"/>
      <c r="AC273" s="273"/>
      <c r="AD273" s="273"/>
      <c r="AE273" s="273"/>
      <c r="AF273" s="273"/>
      <c r="AG273" s="273"/>
      <c r="AH273" s="273"/>
      <c r="AI273" s="273"/>
      <c r="AJ273" s="273"/>
      <c r="AK273" s="273"/>
      <c r="AL273" s="273"/>
      <c r="AM273" s="273"/>
      <c r="AN273" s="273"/>
      <c r="AO273" s="273"/>
      <c r="AP273" s="273"/>
      <c r="AQ273" s="273"/>
      <c r="AR273" s="273"/>
      <c r="AS273" s="273"/>
      <c r="AT273" s="273"/>
      <c r="AU273" s="273"/>
      <c r="AV273" s="273"/>
      <c r="AW273" s="273"/>
      <c r="AX273" s="273"/>
      <c r="AY273" s="273"/>
      <c r="AZ273" s="273"/>
      <c r="BA273" s="273"/>
      <c r="BB273" s="273"/>
      <c r="BC273" s="273"/>
      <c r="BD273" s="273"/>
      <c r="BE273" s="273"/>
      <c r="BF273" s="273"/>
      <c r="BG273" s="273"/>
      <c r="BH273" s="273"/>
      <c r="BI273" s="273"/>
      <c r="BJ273" s="273"/>
      <c r="BK273" s="273"/>
      <c r="BL273" s="273"/>
      <c r="BM273" s="273"/>
      <c r="BN273" s="273"/>
      <c r="BO273" s="273"/>
      <c r="BP273" s="273"/>
      <c r="BQ273" s="273"/>
      <c r="BR273" s="273"/>
      <c r="BS273" s="273"/>
      <c r="BT273" s="273"/>
      <c r="BU273" s="273"/>
      <c r="BV273" s="273"/>
      <c r="BW273" s="273"/>
      <c r="BX273" s="273"/>
      <c r="BY273" s="273"/>
      <c r="BZ273" s="273"/>
      <c r="CA273" s="273"/>
      <c r="CB273" s="273"/>
      <c r="CC273" s="273"/>
      <c r="CD273" s="273"/>
      <c r="CE273" s="273"/>
      <c r="CF273" s="273"/>
      <c r="CG273" s="273"/>
      <c r="CH273" s="273"/>
      <c r="CI273" s="273"/>
      <c r="CJ273" s="273"/>
      <c r="CK273" s="273"/>
      <c r="CL273" s="273"/>
      <c r="CM273" s="273"/>
      <c r="CN273" s="273"/>
      <c r="CO273" s="273"/>
      <c r="CP273" s="273"/>
      <c r="CQ273" s="273"/>
      <c r="CR273" s="273"/>
      <c r="CS273" s="273"/>
      <c r="CT273" s="273"/>
      <c r="CU273" s="273"/>
      <c r="CV273" s="273"/>
      <c r="CW273" s="273"/>
      <c r="CX273" s="273"/>
      <c r="CY273" s="273"/>
      <c r="CZ273" s="273"/>
      <c r="DA273" s="273"/>
      <c r="DB273" s="273"/>
      <c r="DC273" s="273"/>
      <c r="DD273" s="273"/>
      <c r="DE273" s="273"/>
      <c r="DF273" s="273"/>
      <c r="DG273" s="273"/>
      <c r="DH273" s="273"/>
      <c r="DI273" s="273"/>
      <c r="DJ273" s="273"/>
      <c r="DK273" s="273"/>
      <c r="DL273" s="273"/>
      <c r="DM273" s="273"/>
      <c r="DN273" s="273"/>
      <c r="DO273" s="273"/>
      <c r="DP273" s="273"/>
      <c r="DQ273" s="273"/>
      <c r="DR273" s="273"/>
      <c r="DS273" s="273"/>
      <c r="DT273" s="273"/>
      <c r="DU273" s="273"/>
      <c r="DV273" s="273"/>
      <c r="DW273" s="273"/>
      <c r="DX273" s="273"/>
      <c r="DY273" s="273"/>
      <c r="DZ273" s="273"/>
      <c r="EA273" s="273"/>
      <c r="EB273" s="273"/>
      <c r="EC273" s="273"/>
      <c r="ED273" s="273"/>
      <c r="EE273" s="273"/>
      <c r="EF273" s="273"/>
      <c r="EG273" s="273"/>
      <c r="EH273" s="273"/>
      <c r="EI273" s="273"/>
      <c r="EJ273" s="273"/>
      <c r="EK273" s="273"/>
      <c r="EL273" s="273"/>
    </row>
    <row r="274" spans="1:142" ht="15">
      <c r="A274" s="130"/>
      <c r="B274" s="131"/>
      <c r="C274" s="132"/>
      <c r="D274" s="273"/>
      <c r="E274" s="273"/>
      <c r="F274" s="273"/>
      <c r="G274" s="273"/>
      <c r="H274" s="273"/>
      <c r="I274" s="273"/>
      <c r="J274" s="273"/>
      <c r="K274" s="273"/>
      <c r="L274" s="273"/>
      <c r="M274" s="273"/>
      <c r="N274" s="273"/>
      <c r="O274" s="273"/>
      <c r="P274" s="273"/>
      <c r="Q274" s="273"/>
      <c r="R274" s="273"/>
      <c r="S274" s="273"/>
      <c r="T274" s="273"/>
      <c r="U274" s="273"/>
      <c r="V274" s="273"/>
      <c r="W274" s="273"/>
      <c r="X274" s="273"/>
      <c r="Y274" s="273"/>
      <c r="Z274" s="273"/>
      <c r="AA274" s="273"/>
      <c r="AB274" s="273"/>
      <c r="AC274" s="273"/>
      <c r="AD274" s="273"/>
      <c r="AE274" s="273"/>
      <c r="AF274" s="273"/>
      <c r="AG274" s="273"/>
      <c r="AH274" s="273"/>
      <c r="AI274" s="273"/>
      <c r="AJ274" s="273"/>
      <c r="AK274" s="273"/>
      <c r="AL274" s="273"/>
      <c r="AM274" s="273"/>
      <c r="AN274" s="273"/>
      <c r="AO274" s="273"/>
      <c r="AP274" s="273"/>
      <c r="AQ274" s="273"/>
      <c r="AR274" s="273"/>
      <c r="AS274" s="273"/>
      <c r="AT274" s="273"/>
      <c r="AU274" s="273"/>
      <c r="AV274" s="273"/>
      <c r="AW274" s="273"/>
      <c r="AX274" s="273"/>
      <c r="AY274" s="273"/>
      <c r="AZ274" s="273"/>
      <c r="BA274" s="273"/>
      <c r="BB274" s="273"/>
      <c r="BC274" s="273"/>
      <c r="BD274" s="273"/>
      <c r="BE274" s="273"/>
      <c r="BF274" s="273"/>
      <c r="BG274" s="273"/>
      <c r="BH274" s="273"/>
      <c r="BI274" s="273"/>
      <c r="BJ274" s="273"/>
      <c r="BK274" s="273"/>
      <c r="BL274" s="273"/>
      <c r="BM274" s="273"/>
      <c r="BN274" s="273"/>
      <c r="BO274" s="273"/>
      <c r="BP274" s="273"/>
      <c r="BQ274" s="273"/>
      <c r="BR274" s="273"/>
      <c r="BS274" s="273"/>
      <c r="BT274" s="273"/>
      <c r="BU274" s="273"/>
      <c r="BV274" s="273"/>
      <c r="BW274" s="273"/>
      <c r="BX274" s="273"/>
      <c r="BY274" s="273"/>
      <c r="BZ274" s="273"/>
      <c r="CA274" s="273"/>
      <c r="CB274" s="273"/>
      <c r="CC274" s="273"/>
      <c r="CD274" s="273"/>
      <c r="CE274" s="273"/>
      <c r="CF274" s="273"/>
      <c r="CG274" s="273"/>
      <c r="CH274" s="273"/>
      <c r="CI274" s="273"/>
      <c r="CJ274" s="273"/>
      <c r="CK274" s="273"/>
      <c r="CL274" s="273"/>
      <c r="CM274" s="273"/>
      <c r="CN274" s="273"/>
      <c r="CO274" s="273"/>
      <c r="CP274" s="273"/>
      <c r="CQ274" s="273"/>
      <c r="CR274" s="273"/>
      <c r="CS274" s="273"/>
      <c r="CT274" s="273"/>
      <c r="CU274" s="273"/>
      <c r="CV274" s="273"/>
      <c r="CW274" s="273"/>
      <c r="CX274" s="273"/>
      <c r="CY274" s="273"/>
      <c r="CZ274" s="273"/>
      <c r="DA274" s="273"/>
      <c r="DB274" s="273"/>
      <c r="DC274" s="273"/>
      <c r="DD274" s="273"/>
      <c r="DE274" s="273"/>
      <c r="DF274" s="273"/>
      <c r="DG274" s="273"/>
      <c r="DH274" s="273"/>
      <c r="DI274" s="273"/>
      <c r="DJ274" s="273"/>
      <c r="DK274" s="273"/>
      <c r="DL274" s="273"/>
      <c r="DM274" s="273"/>
      <c r="DN274" s="273"/>
      <c r="DO274" s="273"/>
      <c r="DP274" s="273"/>
      <c r="DQ274" s="273"/>
      <c r="DR274" s="273"/>
      <c r="DS274" s="273"/>
      <c r="DT274" s="273"/>
      <c r="DU274" s="273"/>
      <c r="DV274" s="273"/>
      <c r="DW274" s="273"/>
      <c r="DX274" s="273"/>
      <c r="DY274" s="273"/>
      <c r="DZ274" s="273"/>
      <c r="EA274" s="273"/>
      <c r="EB274" s="273"/>
      <c r="EC274" s="273"/>
      <c r="ED274" s="273"/>
      <c r="EE274" s="273"/>
      <c r="EF274" s="273"/>
      <c r="EG274" s="273"/>
      <c r="EH274" s="273"/>
      <c r="EI274" s="273"/>
      <c r="EJ274" s="273"/>
      <c r="EK274" s="273"/>
      <c r="EL274" s="273"/>
    </row>
    <row r="275" spans="1:142" ht="15">
      <c r="A275" s="130"/>
      <c r="B275" s="131"/>
      <c r="C275" s="132"/>
      <c r="D275" s="273"/>
      <c r="E275" s="273"/>
      <c r="F275" s="273"/>
      <c r="G275" s="273"/>
      <c r="H275" s="273"/>
      <c r="I275" s="273"/>
      <c r="J275" s="273"/>
      <c r="K275" s="273"/>
      <c r="L275" s="273"/>
      <c r="M275" s="273"/>
      <c r="N275" s="273"/>
      <c r="O275" s="273"/>
      <c r="P275" s="273"/>
      <c r="Q275" s="273"/>
      <c r="R275" s="273"/>
      <c r="S275" s="273"/>
      <c r="T275" s="273"/>
      <c r="U275" s="273"/>
      <c r="V275" s="273"/>
      <c r="W275" s="273"/>
      <c r="X275" s="273"/>
      <c r="Y275" s="273"/>
      <c r="Z275" s="273"/>
      <c r="AA275" s="273"/>
      <c r="AB275" s="273"/>
      <c r="AC275" s="273"/>
      <c r="AD275" s="273"/>
      <c r="AE275" s="273"/>
      <c r="AF275" s="273"/>
      <c r="AG275" s="273"/>
      <c r="AH275" s="273"/>
      <c r="AI275" s="273"/>
      <c r="AJ275" s="273"/>
      <c r="AK275" s="273"/>
      <c r="AL275" s="273"/>
      <c r="AM275" s="273"/>
      <c r="AN275" s="273"/>
      <c r="AO275" s="273"/>
      <c r="AP275" s="273"/>
      <c r="AQ275" s="273"/>
      <c r="AR275" s="273"/>
      <c r="AS275" s="273"/>
      <c r="AT275" s="273"/>
      <c r="AU275" s="273"/>
      <c r="AV275" s="273"/>
      <c r="AW275" s="273"/>
      <c r="AX275" s="273"/>
      <c r="AY275" s="273"/>
      <c r="AZ275" s="273"/>
      <c r="BA275" s="273"/>
      <c r="BB275" s="273"/>
      <c r="BC275" s="273"/>
      <c r="BD275" s="273"/>
      <c r="BE275" s="273"/>
      <c r="BF275" s="273"/>
      <c r="BG275" s="273"/>
      <c r="BH275" s="273"/>
      <c r="BI275" s="273"/>
      <c r="BJ275" s="273"/>
      <c r="BK275" s="273"/>
      <c r="BL275" s="273"/>
      <c r="BM275" s="273"/>
      <c r="BN275" s="273"/>
      <c r="BO275" s="273"/>
      <c r="BP275" s="273"/>
      <c r="BQ275" s="273"/>
      <c r="BR275" s="273"/>
      <c r="BS275" s="273"/>
      <c r="BT275" s="273"/>
      <c r="BU275" s="273"/>
      <c r="BV275" s="273"/>
      <c r="BW275" s="273"/>
      <c r="BX275" s="273"/>
      <c r="BY275" s="273"/>
      <c r="BZ275" s="273"/>
      <c r="CA275" s="273"/>
      <c r="CB275" s="273"/>
      <c r="CC275" s="273"/>
      <c r="CD275" s="273"/>
      <c r="CE275" s="273"/>
      <c r="CF275" s="273"/>
      <c r="CG275" s="273"/>
      <c r="CH275" s="273"/>
      <c r="CI275" s="273"/>
      <c r="CJ275" s="273"/>
      <c r="CK275" s="273"/>
      <c r="CL275" s="273"/>
      <c r="CM275" s="273"/>
      <c r="CN275" s="273"/>
      <c r="CO275" s="273"/>
      <c r="CP275" s="273"/>
      <c r="CQ275" s="273"/>
      <c r="CR275" s="273"/>
      <c r="CS275" s="273"/>
      <c r="CT275" s="273"/>
      <c r="CU275" s="273"/>
      <c r="CV275" s="273"/>
      <c r="CW275" s="273"/>
      <c r="CX275" s="273"/>
      <c r="CY275" s="273"/>
      <c r="CZ275" s="273"/>
      <c r="DA275" s="273"/>
      <c r="DB275" s="273"/>
      <c r="DC275" s="273"/>
      <c r="DD275" s="273"/>
      <c r="DE275" s="273"/>
      <c r="DF275" s="273"/>
      <c r="DG275" s="273"/>
      <c r="DH275" s="273"/>
      <c r="DI275" s="273"/>
      <c r="DJ275" s="273"/>
      <c r="DK275" s="273"/>
      <c r="DL275" s="273"/>
      <c r="DM275" s="273"/>
      <c r="DN275" s="273"/>
      <c r="DO275" s="273"/>
      <c r="DP275" s="273"/>
      <c r="DQ275" s="273"/>
      <c r="DR275" s="273"/>
      <c r="DS275" s="273"/>
      <c r="DT275" s="273"/>
      <c r="DU275" s="273"/>
      <c r="DV275" s="273"/>
      <c r="DW275" s="273"/>
      <c r="DX275" s="273"/>
      <c r="DY275" s="273"/>
      <c r="DZ275" s="273"/>
      <c r="EA275" s="273"/>
      <c r="EB275" s="273"/>
      <c r="EC275" s="273"/>
      <c r="ED275" s="273"/>
      <c r="EE275" s="273"/>
      <c r="EF275" s="273"/>
      <c r="EG275" s="273"/>
      <c r="EH275" s="273"/>
      <c r="EI275" s="273"/>
      <c r="EJ275" s="273"/>
      <c r="EK275" s="273"/>
      <c r="EL275" s="273"/>
    </row>
    <row r="276" spans="1:142" ht="15">
      <c r="A276" s="130"/>
      <c r="B276" s="131"/>
      <c r="C276" s="132"/>
      <c r="D276" s="273"/>
      <c r="E276" s="273"/>
      <c r="F276" s="273"/>
      <c r="G276" s="273"/>
      <c r="H276" s="273"/>
      <c r="I276" s="273"/>
      <c r="J276" s="273"/>
      <c r="K276" s="273"/>
      <c r="L276" s="273"/>
      <c r="M276" s="273"/>
      <c r="N276" s="273"/>
      <c r="O276" s="273"/>
      <c r="P276" s="273"/>
      <c r="Q276" s="273"/>
      <c r="R276" s="273"/>
      <c r="S276" s="273"/>
      <c r="T276" s="273"/>
      <c r="U276" s="273"/>
      <c r="V276" s="273"/>
      <c r="W276" s="273"/>
      <c r="X276" s="273"/>
      <c r="Y276" s="273"/>
      <c r="Z276" s="273"/>
      <c r="AA276" s="273"/>
      <c r="AB276" s="273"/>
      <c r="AC276" s="273"/>
      <c r="AD276" s="273"/>
      <c r="AE276" s="273"/>
      <c r="AF276" s="273"/>
      <c r="AG276" s="273"/>
      <c r="AH276" s="273"/>
      <c r="AI276" s="273"/>
      <c r="AJ276" s="273"/>
      <c r="AK276" s="273"/>
      <c r="AL276" s="273"/>
      <c r="AM276" s="273"/>
      <c r="AN276" s="273"/>
      <c r="AO276" s="273"/>
      <c r="AP276" s="273"/>
      <c r="AQ276" s="273"/>
      <c r="AR276" s="273"/>
      <c r="AS276" s="273"/>
      <c r="AT276" s="273"/>
      <c r="AU276" s="273"/>
      <c r="AV276" s="273"/>
      <c r="AW276" s="273"/>
      <c r="AX276" s="273"/>
      <c r="AY276" s="273"/>
      <c r="AZ276" s="273"/>
      <c r="BA276" s="273"/>
      <c r="BB276" s="273"/>
      <c r="BC276" s="273"/>
      <c r="BD276" s="273"/>
      <c r="BE276" s="273"/>
      <c r="BF276" s="273"/>
      <c r="BG276" s="273"/>
      <c r="BH276" s="273"/>
      <c r="BI276" s="273"/>
      <c r="BJ276" s="273"/>
      <c r="BK276" s="273"/>
      <c r="BL276" s="273"/>
      <c r="BM276" s="273"/>
      <c r="BN276" s="273"/>
      <c r="BO276" s="273"/>
      <c r="BP276" s="273"/>
      <c r="BQ276" s="273"/>
      <c r="BR276" s="273"/>
      <c r="BS276" s="273"/>
      <c r="BT276" s="273"/>
      <c r="BU276" s="273"/>
      <c r="BV276" s="273"/>
      <c r="BW276" s="273"/>
      <c r="BX276" s="273"/>
      <c r="BY276" s="273"/>
      <c r="BZ276" s="273"/>
      <c r="CA276" s="273"/>
      <c r="CB276" s="273"/>
      <c r="CC276" s="273"/>
      <c r="CD276" s="273"/>
      <c r="CE276" s="273"/>
      <c r="CF276" s="273"/>
      <c r="CG276" s="273"/>
      <c r="CH276" s="273"/>
      <c r="CI276" s="273"/>
      <c r="CJ276" s="273"/>
      <c r="CK276" s="273"/>
      <c r="CL276" s="273"/>
      <c r="CM276" s="273"/>
      <c r="CN276" s="273"/>
      <c r="CO276" s="273"/>
      <c r="CP276" s="273"/>
      <c r="CQ276" s="273"/>
      <c r="CR276" s="273"/>
      <c r="CS276" s="273"/>
      <c r="CT276" s="273"/>
      <c r="CU276" s="273"/>
      <c r="CV276" s="273"/>
      <c r="CW276" s="273"/>
      <c r="CX276" s="273"/>
      <c r="CY276" s="273"/>
      <c r="CZ276" s="273"/>
      <c r="DA276" s="273"/>
      <c r="DB276" s="273"/>
      <c r="DC276" s="273"/>
      <c r="DD276" s="273"/>
      <c r="DE276" s="273"/>
      <c r="DF276" s="273"/>
      <c r="DG276" s="273"/>
      <c r="DH276" s="273"/>
      <c r="DI276" s="273"/>
      <c r="DJ276" s="273"/>
      <c r="DK276" s="273"/>
      <c r="DL276" s="273"/>
      <c r="DM276" s="273"/>
      <c r="DN276" s="273"/>
      <c r="DO276" s="273"/>
      <c r="DP276" s="273"/>
      <c r="DQ276" s="273"/>
      <c r="DR276" s="273"/>
      <c r="DS276" s="273"/>
      <c r="DT276" s="273"/>
      <c r="DU276" s="273"/>
      <c r="DV276" s="273"/>
      <c r="DW276" s="273"/>
      <c r="DX276" s="273"/>
      <c r="DY276" s="273"/>
      <c r="DZ276" s="273"/>
      <c r="EA276" s="273"/>
      <c r="EB276" s="273"/>
      <c r="EC276" s="273"/>
      <c r="ED276" s="273"/>
      <c r="EE276" s="273"/>
      <c r="EF276" s="273"/>
      <c r="EG276" s="273"/>
      <c r="EH276" s="273"/>
      <c r="EI276" s="273"/>
      <c r="EJ276" s="273"/>
      <c r="EK276" s="273"/>
      <c r="EL276" s="273"/>
    </row>
    <row r="277" spans="1:142" ht="15">
      <c r="A277" s="130"/>
      <c r="B277" s="131"/>
      <c r="C277" s="132"/>
      <c r="D277" s="273"/>
      <c r="E277" s="273"/>
      <c r="F277" s="273"/>
      <c r="G277" s="273"/>
      <c r="H277" s="273"/>
      <c r="I277" s="273"/>
      <c r="J277" s="273"/>
      <c r="K277" s="273"/>
      <c r="L277" s="273"/>
      <c r="M277" s="273"/>
      <c r="N277" s="273"/>
      <c r="O277" s="273"/>
      <c r="P277" s="273"/>
      <c r="Q277" s="273"/>
      <c r="R277" s="273"/>
      <c r="S277" s="273"/>
      <c r="T277" s="273"/>
      <c r="U277" s="273"/>
      <c r="V277" s="273"/>
      <c r="W277" s="273"/>
      <c r="X277" s="273"/>
      <c r="Y277" s="273"/>
      <c r="Z277" s="273"/>
      <c r="AA277" s="273"/>
      <c r="AB277" s="273"/>
      <c r="AC277" s="273"/>
      <c r="AD277" s="273"/>
      <c r="AE277" s="273"/>
      <c r="AF277" s="273"/>
      <c r="AG277" s="273"/>
      <c r="AH277" s="273"/>
      <c r="AI277" s="273"/>
      <c r="AJ277" s="273"/>
      <c r="AK277" s="273"/>
      <c r="AL277" s="273"/>
      <c r="AM277" s="273"/>
      <c r="AN277" s="273"/>
      <c r="AO277" s="273"/>
      <c r="AP277" s="273"/>
      <c r="AQ277" s="273"/>
      <c r="AR277" s="273"/>
      <c r="AS277" s="273"/>
      <c r="AT277" s="273"/>
      <c r="AU277" s="273"/>
      <c r="AV277" s="273"/>
      <c r="AW277" s="273"/>
      <c r="AX277" s="273"/>
      <c r="AY277" s="273"/>
      <c r="AZ277" s="273"/>
      <c r="BA277" s="273"/>
      <c r="BB277" s="273"/>
      <c r="BC277" s="273"/>
      <c r="BD277" s="273"/>
      <c r="BE277" s="273"/>
      <c r="BF277" s="273"/>
      <c r="BG277" s="273"/>
      <c r="BH277" s="273"/>
      <c r="BI277" s="273"/>
      <c r="BJ277" s="273"/>
      <c r="BK277" s="273"/>
      <c r="BL277" s="273"/>
      <c r="BM277" s="273"/>
      <c r="BN277" s="273"/>
      <c r="BO277" s="273"/>
      <c r="BP277" s="273"/>
      <c r="BQ277" s="273"/>
      <c r="BR277" s="273"/>
      <c r="BS277" s="273"/>
      <c r="BT277" s="273"/>
      <c r="BU277" s="273"/>
      <c r="BV277" s="273"/>
      <c r="BW277" s="273"/>
      <c r="BX277" s="273"/>
      <c r="BY277" s="273"/>
      <c r="BZ277" s="273"/>
      <c r="CA277" s="273"/>
      <c r="CB277" s="273"/>
      <c r="CC277" s="273"/>
      <c r="CD277" s="273"/>
      <c r="CE277" s="273"/>
      <c r="CF277" s="273"/>
      <c r="CG277" s="273"/>
      <c r="CH277" s="273"/>
      <c r="CI277" s="273"/>
      <c r="CJ277" s="273"/>
      <c r="CK277" s="273"/>
      <c r="CL277" s="273"/>
      <c r="CM277" s="273"/>
      <c r="CN277" s="273"/>
      <c r="CO277" s="273"/>
      <c r="CP277" s="273"/>
      <c r="CQ277" s="273"/>
      <c r="CR277" s="273"/>
      <c r="CS277" s="273"/>
      <c r="CT277" s="273"/>
      <c r="CU277" s="273"/>
      <c r="CV277" s="273"/>
      <c r="CW277" s="273"/>
      <c r="CX277" s="273"/>
      <c r="CY277" s="273"/>
      <c r="CZ277" s="273"/>
      <c r="DA277" s="273"/>
      <c r="DB277" s="273"/>
      <c r="DC277" s="273"/>
      <c r="DD277" s="273"/>
      <c r="DE277" s="273"/>
      <c r="DF277" s="273"/>
      <c r="DG277" s="273"/>
      <c r="DH277" s="273"/>
      <c r="DI277" s="273"/>
      <c r="DJ277" s="273"/>
      <c r="DK277" s="273"/>
      <c r="DL277" s="273"/>
      <c r="DM277" s="273"/>
      <c r="DN277" s="273"/>
      <c r="DO277" s="273"/>
      <c r="DP277" s="273"/>
      <c r="DQ277" s="273"/>
      <c r="DR277" s="273"/>
      <c r="DS277" s="273"/>
      <c r="DT277" s="273"/>
      <c r="DU277" s="273"/>
      <c r="DV277" s="273"/>
      <c r="DW277" s="273"/>
      <c r="DX277" s="273"/>
      <c r="DY277" s="273"/>
      <c r="DZ277" s="273"/>
      <c r="EA277" s="273"/>
      <c r="EB277" s="273"/>
      <c r="EC277" s="273"/>
      <c r="ED277" s="273"/>
      <c r="EE277" s="273"/>
      <c r="EF277" s="273"/>
      <c r="EG277" s="273"/>
      <c r="EH277" s="273"/>
      <c r="EI277" s="273"/>
      <c r="EJ277" s="273"/>
      <c r="EK277" s="273"/>
      <c r="EL277" s="273"/>
    </row>
    <row r="278" spans="1:142" ht="15">
      <c r="A278" s="130"/>
      <c r="B278" s="131"/>
      <c r="C278" s="132"/>
      <c r="D278" s="273"/>
      <c r="E278" s="273"/>
      <c r="F278" s="273"/>
      <c r="G278" s="273"/>
      <c r="H278" s="273"/>
      <c r="I278" s="273"/>
      <c r="J278" s="273"/>
      <c r="K278" s="273"/>
      <c r="L278" s="273"/>
      <c r="M278" s="273"/>
      <c r="N278" s="273"/>
      <c r="O278" s="273"/>
      <c r="P278" s="273"/>
      <c r="Q278" s="273"/>
      <c r="R278" s="273"/>
      <c r="S278" s="273"/>
      <c r="T278" s="273"/>
      <c r="U278" s="273"/>
      <c r="V278" s="273"/>
      <c r="W278" s="273"/>
      <c r="X278" s="273"/>
      <c r="Y278" s="273"/>
      <c r="Z278" s="273"/>
      <c r="AA278" s="273"/>
      <c r="AB278" s="273"/>
      <c r="AC278" s="273"/>
      <c r="AD278" s="273"/>
      <c r="AE278" s="273"/>
      <c r="AF278" s="273"/>
      <c r="AG278" s="273"/>
      <c r="AH278" s="273"/>
      <c r="AI278" s="273"/>
      <c r="AJ278" s="273"/>
      <c r="AK278" s="273"/>
      <c r="AL278" s="273"/>
      <c r="AM278" s="273"/>
      <c r="AN278" s="273"/>
      <c r="AO278" s="273"/>
      <c r="AP278" s="273"/>
      <c r="AQ278" s="273"/>
      <c r="AR278" s="273"/>
      <c r="AS278" s="273"/>
      <c r="AT278" s="273"/>
      <c r="AU278" s="273"/>
      <c r="AV278" s="273"/>
      <c r="AW278" s="273"/>
      <c r="AX278" s="273"/>
      <c r="AY278" s="273"/>
      <c r="AZ278" s="273"/>
      <c r="BA278" s="273"/>
      <c r="BB278" s="273"/>
      <c r="BC278" s="273"/>
      <c r="BD278" s="273"/>
      <c r="BE278" s="273"/>
      <c r="BF278" s="273"/>
      <c r="BG278" s="273"/>
      <c r="BH278" s="273"/>
      <c r="BI278" s="273"/>
      <c r="BJ278" s="273"/>
      <c r="BK278" s="273"/>
      <c r="BL278" s="273"/>
      <c r="BM278" s="273"/>
      <c r="BN278" s="273"/>
      <c r="BO278" s="273"/>
      <c r="BP278" s="273"/>
      <c r="BQ278" s="273"/>
      <c r="BR278" s="273"/>
      <c r="BS278" s="273"/>
      <c r="BT278" s="273"/>
      <c r="BU278" s="273"/>
      <c r="BV278" s="273"/>
      <c r="BW278" s="273"/>
      <c r="BX278" s="273"/>
      <c r="BY278" s="273"/>
      <c r="BZ278" s="273"/>
      <c r="CA278" s="273"/>
      <c r="CB278" s="273"/>
      <c r="CC278" s="273"/>
      <c r="CD278" s="273"/>
      <c r="CE278" s="273"/>
      <c r="CF278" s="273"/>
      <c r="CG278" s="273"/>
      <c r="CH278" s="273"/>
      <c r="CI278" s="273"/>
      <c r="CJ278" s="273"/>
      <c r="CK278" s="273"/>
      <c r="CL278" s="273"/>
      <c r="CM278" s="273"/>
      <c r="CN278" s="273"/>
      <c r="CO278" s="273"/>
      <c r="CP278" s="273"/>
      <c r="CQ278" s="273"/>
      <c r="CR278" s="273"/>
      <c r="CS278" s="273"/>
      <c r="CT278" s="273"/>
      <c r="CU278" s="273"/>
      <c r="CV278" s="273"/>
      <c r="CW278" s="273"/>
      <c r="CX278" s="273"/>
      <c r="CY278" s="273"/>
      <c r="CZ278" s="273"/>
      <c r="DA278" s="273"/>
      <c r="DB278" s="273"/>
      <c r="DC278" s="273"/>
      <c r="DD278" s="273"/>
      <c r="DE278" s="273"/>
      <c r="DF278" s="273"/>
      <c r="DG278" s="273"/>
      <c r="DH278" s="273"/>
      <c r="DI278" s="273"/>
      <c r="DJ278" s="273"/>
      <c r="DK278" s="273"/>
      <c r="DL278" s="273"/>
      <c r="DM278" s="273"/>
      <c r="DN278" s="273"/>
      <c r="DO278" s="273"/>
      <c r="DP278" s="273"/>
      <c r="DQ278" s="273"/>
      <c r="DR278" s="273"/>
      <c r="DS278" s="273"/>
      <c r="DT278" s="273"/>
      <c r="DU278" s="273"/>
      <c r="DV278" s="273"/>
      <c r="DW278" s="273"/>
      <c r="DX278" s="273"/>
      <c r="DY278" s="273"/>
      <c r="DZ278" s="273"/>
      <c r="EA278" s="273"/>
      <c r="EB278" s="273"/>
      <c r="EC278" s="273"/>
      <c r="ED278" s="273"/>
      <c r="EE278" s="273"/>
      <c r="EF278" s="273"/>
      <c r="EG278" s="273"/>
      <c r="EH278" s="273"/>
      <c r="EI278" s="273"/>
      <c r="EJ278" s="273"/>
      <c r="EK278" s="273"/>
      <c r="EL278" s="273"/>
    </row>
    <row r="279" spans="1:142" ht="15">
      <c r="A279" s="130"/>
      <c r="B279" s="131"/>
      <c r="C279" s="132"/>
      <c r="D279" s="273"/>
      <c r="E279" s="273"/>
      <c r="F279" s="273"/>
      <c r="G279" s="273"/>
      <c r="H279" s="273"/>
      <c r="I279" s="273"/>
      <c r="J279" s="273"/>
      <c r="K279" s="273"/>
      <c r="L279" s="273"/>
      <c r="M279" s="273"/>
      <c r="N279" s="273"/>
      <c r="O279" s="273"/>
      <c r="P279" s="273"/>
      <c r="Q279" s="273"/>
      <c r="R279" s="273"/>
      <c r="S279" s="273"/>
      <c r="T279" s="273"/>
      <c r="U279" s="273"/>
      <c r="V279" s="273"/>
      <c r="W279" s="273"/>
      <c r="X279" s="273"/>
      <c r="Y279" s="273"/>
      <c r="Z279" s="273"/>
      <c r="AA279" s="273"/>
      <c r="AB279" s="273"/>
      <c r="AC279" s="273"/>
      <c r="AD279" s="273"/>
      <c r="AE279" s="273"/>
      <c r="AF279" s="273"/>
      <c r="AG279" s="273"/>
      <c r="AH279" s="273"/>
      <c r="AI279" s="273"/>
      <c r="AJ279" s="273"/>
      <c r="AK279" s="273"/>
      <c r="AL279" s="273"/>
      <c r="AM279" s="273"/>
      <c r="AN279" s="273"/>
      <c r="AO279" s="273"/>
      <c r="AP279" s="273"/>
      <c r="AQ279" s="273"/>
      <c r="AR279" s="273"/>
      <c r="AS279" s="273"/>
      <c r="AT279" s="273"/>
      <c r="AU279" s="273"/>
      <c r="AV279" s="273"/>
      <c r="AW279" s="273"/>
      <c r="AX279" s="273"/>
      <c r="AY279" s="273"/>
      <c r="AZ279" s="273"/>
      <c r="BA279" s="273"/>
      <c r="BB279" s="273"/>
      <c r="BC279" s="273"/>
      <c r="BD279" s="273"/>
      <c r="BE279" s="273"/>
      <c r="BF279" s="273"/>
      <c r="BG279" s="273"/>
      <c r="BH279" s="273"/>
      <c r="BI279" s="273"/>
      <c r="BJ279" s="273"/>
      <c r="BK279" s="273"/>
      <c r="BL279" s="273"/>
      <c r="BM279" s="273"/>
      <c r="BN279" s="273"/>
      <c r="BO279" s="273"/>
      <c r="BP279" s="273"/>
      <c r="BQ279" s="273"/>
      <c r="BR279" s="273"/>
      <c r="BS279" s="273"/>
      <c r="BT279" s="273"/>
      <c r="BU279" s="273"/>
      <c r="BV279" s="273"/>
      <c r="BW279" s="273"/>
      <c r="BX279" s="273"/>
      <c r="BY279" s="273"/>
      <c r="BZ279" s="273"/>
      <c r="CA279" s="273"/>
      <c r="CB279" s="273"/>
      <c r="CC279" s="273"/>
      <c r="CD279" s="273"/>
      <c r="CE279" s="273"/>
      <c r="CF279" s="273"/>
      <c r="CG279" s="273"/>
      <c r="CH279" s="273"/>
      <c r="CI279" s="273"/>
      <c r="CJ279" s="273"/>
      <c r="CK279" s="273"/>
      <c r="CL279" s="273"/>
      <c r="CM279" s="273"/>
      <c r="CN279" s="273"/>
      <c r="CO279" s="273"/>
      <c r="CP279" s="273"/>
      <c r="CQ279" s="273"/>
      <c r="CR279" s="273"/>
      <c r="CS279" s="273"/>
      <c r="CT279" s="273"/>
      <c r="CU279" s="273"/>
      <c r="CV279" s="273"/>
      <c r="CW279" s="273"/>
      <c r="CX279" s="273"/>
      <c r="CY279" s="273"/>
      <c r="CZ279" s="273"/>
      <c r="DA279" s="273"/>
      <c r="DB279" s="273"/>
      <c r="DC279" s="273"/>
      <c r="DD279" s="273"/>
      <c r="DE279" s="273"/>
      <c r="DF279" s="273"/>
      <c r="DG279" s="273"/>
      <c r="DH279" s="273"/>
      <c r="DI279" s="273"/>
      <c r="DJ279" s="273"/>
      <c r="DK279" s="273"/>
      <c r="DL279" s="273"/>
      <c r="DM279" s="273"/>
      <c r="DN279" s="273"/>
      <c r="DO279" s="273"/>
      <c r="DP279" s="273"/>
      <c r="DQ279" s="273"/>
      <c r="DR279" s="273"/>
      <c r="DS279" s="273"/>
      <c r="DT279" s="273"/>
      <c r="DU279" s="273"/>
      <c r="DV279" s="273"/>
      <c r="DW279" s="273"/>
      <c r="DX279" s="273"/>
      <c r="DY279" s="273"/>
      <c r="DZ279" s="273"/>
      <c r="EA279" s="273"/>
      <c r="EB279" s="273"/>
      <c r="EC279" s="273"/>
      <c r="ED279" s="273"/>
      <c r="EE279" s="273"/>
      <c r="EF279" s="273"/>
      <c r="EG279" s="273"/>
      <c r="EH279" s="273"/>
      <c r="EI279" s="273"/>
      <c r="EJ279" s="273"/>
      <c r="EK279" s="273"/>
      <c r="EL279" s="273"/>
    </row>
    <row r="280" spans="1:142" ht="15">
      <c r="A280" s="130"/>
      <c r="B280" s="131"/>
      <c r="C280" s="132"/>
      <c r="D280" s="273"/>
      <c r="E280" s="273"/>
      <c r="F280" s="273"/>
      <c r="G280" s="273"/>
      <c r="H280" s="273"/>
      <c r="I280" s="273"/>
      <c r="J280" s="273"/>
      <c r="K280" s="273"/>
      <c r="L280" s="273"/>
      <c r="M280" s="273"/>
      <c r="N280" s="273"/>
      <c r="O280" s="273"/>
      <c r="P280" s="273"/>
      <c r="Q280" s="273"/>
      <c r="R280" s="273"/>
      <c r="S280" s="273"/>
      <c r="T280" s="273"/>
      <c r="U280" s="273"/>
      <c r="V280" s="273"/>
      <c r="W280" s="273"/>
      <c r="X280" s="273"/>
      <c r="Y280" s="273"/>
      <c r="Z280" s="273"/>
      <c r="AA280" s="273"/>
      <c r="AB280" s="273"/>
      <c r="AC280" s="273"/>
      <c r="AD280" s="273"/>
      <c r="AE280" s="273"/>
      <c r="AF280" s="273"/>
      <c r="AG280" s="273"/>
      <c r="AH280" s="273"/>
      <c r="AI280" s="273"/>
      <c r="AJ280" s="273"/>
      <c r="AK280" s="273"/>
      <c r="AL280" s="273"/>
      <c r="AM280" s="273"/>
      <c r="AN280" s="273"/>
      <c r="AO280" s="273"/>
      <c r="AP280" s="273"/>
      <c r="AQ280" s="273"/>
      <c r="AR280" s="273"/>
      <c r="AS280" s="273"/>
      <c r="AT280" s="273"/>
      <c r="AU280" s="273"/>
      <c r="AV280" s="273"/>
      <c r="AW280" s="273"/>
      <c r="AX280" s="273"/>
      <c r="AY280" s="273"/>
      <c r="AZ280" s="273"/>
      <c r="BA280" s="273"/>
      <c r="BB280" s="273"/>
      <c r="BC280" s="273"/>
      <c r="BD280" s="273"/>
      <c r="BE280" s="273"/>
      <c r="BF280" s="273"/>
      <c r="BG280" s="273"/>
      <c r="BH280" s="273"/>
      <c r="BI280" s="273"/>
      <c r="BJ280" s="273"/>
      <c r="BK280" s="273"/>
      <c r="BL280" s="273"/>
      <c r="BM280" s="273"/>
      <c r="BN280" s="273"/>
      <c r="BO280" s="273"/>
      <c r="BP280" s="273"/>
      <c r="BQ280" s="273"/>
      <c r="BR280" s="273"/>
      <c r="BS280" s="273"/>
      <c r="BT280" s="273"/>
      <c r="BU280" s="273"/>
      <c r="BV280" s="273"/>
      <c r="BW280" s="273"/>
      <c r="BX280" s="273"/>
      <c r="BY280" s="273"/>
      <c r="BZ280" s="273"/>
      <c r="CA280" s="273"/>
      <c r="CB280" s="273"/>
      <c r="CC280" s="273"/>
      <c r="CD280" s="273"/>
      <c r="CE280" s="273"/>
      <c r="CF280" s="273"/>
      <c r="CG280" s="273"/>
      <c r="CH280" s="273"/>
      <c r="CI280" s="273"/>
      <c r="CJ280" s="273"/>
      <c r="CK280" s="273"/>
      <c r="CL280" s="273"/>
      <c r="CM280" s="273"/>
      <c r="CN280" s="273"/>
      <c r="CO280" s="273"/>
      <c r="CP280" s="273"/>
      <c r="CQ280" s="273"/>
      <c r="CR280" s="273"/>
      <c r="CS280" s="273"/>
      <c r="CT280" s="273"/>
      <c r="CU280" s="273"/>
      <c r="CV280" s="273"/>
      <c r="CW280" s="273"/>
      <c r="CX280" s="273"/>
      <c r="CY280" s="273"/>
      <c r="CZ280" s="273"/>
      <c r="DA280" s="273"/>
      <c r="DB280" s="273"/>
      <c r="DC280" s="273"/>
      <c r="DD280" s="273"/>
      <c r="DE280" s="273"/>
      <c r="DF280" s="273"/>
      <c r="DG280" s="273"/>
      <c r="DH280" s="273"/>
      <c r="DI280" s="273"/>
      <c r="DJ280" s="273"/>
      <c r="DK280" s="273"/>
      <c r="DL280" s="273"/>
      <c r="DM280" s="273"/>
      <c r="DN280" s="273"/>
      <c r="DO280" s="273"/>
      <c r="DP280" s="273"/>
      <c r="DQ280" s="273"/>
      <c r="DR280" s="273"/>
      <c r="DS280" s="273"/>
      <c r="DT280" s="273"/>
      <c r="DU280" s="273"/>
      <c r="DV280" s="273"/>
      <c r="DW280" s="273"/>
      <c r="DX280" s="273"/>
      <c r="DY280" s="273"/>
      <c r="DZ280" s="273"/>
      <c r="EA280" s="273"/>
      <c r="EB280" s="273"/>
      <c r="EC280" s="273"/>
      <c r="ED280" s="273"/>
      <c r="EE280" s="273"/>
      <c r="EF280" s="273"/>
      <c r="EG280" s="273"/>
      <c r="EH280" s="273"/>
      <c r="EI280" s="273"/>
      <c r="EJ280" s="273"/>
      <c r="EK280" s="273"/>
      <c r="EL280" s="273"/>
    </row>
    <row r="281" spans="1:142" ht="15">
      <c r="A281" s="130"/>
      <c r="B281" s="131"/>
      <c r="C281" s="132"/>
      <c r="D281" s="273"/>
      <c r="E281" s="273"/>
      <c r="F281" s="273"/>
      <c r="G281" s="273"/>
      <c r="H281" s="273"/>
      <c r="I281" s="273"/>
      <c r="J281" s="273"/>
      <c r="K281" s="273"/>
      <c r="L281" s="273"/>
      <c r="M281" s="273"/>
      <c r="N281" s="273"/>
      <c r="O281" s="273"/>
      <c r="P281" s="273"/>
      <c r="Q281" s="273"/>
      <c r="R281" s="273"/>
      <c r="S281" s="273"/>
      <c r="T281" s="273"/>
      <c r="U281" s="273"/>
      <c r="V281" s="273"/>
      <c r="W281" s="273"/>
      <c r="X281" s="273"/>
      <c r="Y281" s="273"/>
      <c r="Z281" s="273"/>
      <c r="AA281" s="273"/>
      <c r="AB281" s="273"/>
      <c r="AC281" s="273"/>
      <c r="AD281" s="273"/>
      <c r="AE281" s="273"/>
      <c r="AF281" s="273"/>
      <c r="AG281" s="273"/>
      <c r="AH281" s="273"/>
      <c r="AI281" s="273"/>
      <c r="AJ281" s="273"/>
      <c r="AK281" s="273"/>
      <c r="AL281" s="273"/>
      <c r="AM281" s="273"/>
      <c r="AN281" s="273"/>
      <c r="AO281" s="273"/>
      <c r="AP281" s="273"/>
      <c r="AQ281" s="273"/>
      <c r="AR281" s="273"/>
      <c r="AS281" s="273"/>
      <c r="AT281" s="273"/>
      <c r="AU281" s="273"/>
      <c r="AV281" s="273"/>
      <c r="AW281" s="273"/>
      <c r="AX281" s="273"/>
      <c r="AY281" s="273"/>
      <c r="AZ281" s="273"/>
      <c r="BA281" s="273"/>
      <c r="BB281" s="273"/>
      <c r="BC281" s="273"/>
      <c r="BD281" s="273"/>
      <c r="BE281" s="273"/>
      <c r="BF281" s="273"/>
      <c r="BG281" s="273"/>
      <c r="BH281" s="273"/>
      <c r="BI281" s="273"/>
      <c r="BJ281" s="273"/>
      <c r="BK281" s="273"/>
      <c r="BL281" s="273"/>
      <c r="BM281" s="273"/>
      <c r="BN281" s="273"/>
      <c r="BO281" s="273"/>
      <c r="BP281" s="273"/>
      <c r="BQ281" s="273"/>
      <c r="BR281" s="273"/>
      <c r="BS281" s="273"/>
      <c r="BT281" s="273"/>
      <c r="BU281" s="273"/>
      <c r="BV281" s="273"/>
      <c r="BW281" s="273"/>
      <c r="BX281" s="273"/>
      <c r="BY281" s="273"/>
      <c r="BZ281" s="273"/>
      <c r="CA281" s="273"/>
      <c r="CB281" s="273"/>
      <c r="CC281" s="273"/>
      <c r="CD281" s="273"/>
      <c r="CE281" s="273"/>
      <c r="CF281" s="273"/>
      <c r="CG281" s="273"/>
      <c r="CH281" s="273"/>
      <c r="CI281" s="273"/>
      <c r="CJ281" s="273"/>
      <c r="CK281" s="273"/>
      <c r="CL281" s="273"/>
      <c r="CM281" s="273"/>
      <c r="CN281" s="273"/>
      <c r="CO281" s="273"/>
      <c r="CP281" s="273"/>
      <c r="CQ281" s="273"/>
      <c r="CR281" s="273"/>
      <c r="CS281" s="273"/>
      <c r="CT281" s="273"/>
      <c r="CU281" s="273"/>
      <c r="CV281" s="273"/>
      <c r="CW281" s="273"/>
      <c r="CX281" s="273"/>
      <c r="CY281" s="273"/>
      <c r="CZ281" s="273"/>
      <c r="DA281" s="273"/>
      <c r="DB281" s="273"/>
      <c r="DC281" s="273"/>
      <c r="DD281" s="273"/>
      <c r="DE281" s="273"/>
      <c r="DF281" s="273"/>
      <c r="DG281" s="273"/>
      <c r="DH281" s="273"/>
      <c r="DI281" s="273"/>
      <c r="DJ281" s="273"/>
      <c r="DK281" s="273"/>
      <c r="DL281" s="273"/>
      <c r="DM281" s="273"/>
      <c r="DN281" s="273"/>
      <c r="DO281" s="273"/>
      <c r="DP281" s="273"/>
      <c r="DQ281" s="273"/>
      <c r="DR281" s="273"/>
      <c r="DS281" s="273"/>
      <c r="DT281" s="273"/>
      <c r="DU281" s="273"/>
      <c r="DV281" s="273"/>
      <c r="DW281" s="273"/>
      <c r="DX281" s="273"/>
      <c r="DY281" s="273"/>
      <c r="DZ281" s="273"/>
      <c r="EA281" s="273"/>
      <c r="EB281" s="273"/>
      <c r="EC281" s="273"/>
      <c r="ED281" s="273"/>
      <c r="EE281" s="273"/>
      <c r="EF281" s="273"/>
      <c r="EG281" s="273"/>
      <c r="EH281" s="273"/>
      <c r="EI281" s="273"/>
      <c r="EJ281" s="273"/>
      <c r="EK281" s="273"/>
      <c r="EL281" s="273"/>
    </row>
    <row r="282" spans="1:142" ht="15">
      <c r="A282" s="130"/>
      <c r="B282" s="131"/>
      <c r="C282" s="132"/>
      <c r="D282" s="273"/>
      <c r="E282" s="273"/>
      <c r="F282" s="273"/>
      <c r="G282" s="273"/>
      <c r="H282" s="273"/>
      <c r="I282" s="273"/>
      <c r="J282" s="273"/>
      <c r="K282" s="273"/>
      <c r="L282" s="273"/>
      <c r="M282" s="273"/>
      <c r="N282" s="273"/>
      <c r="O282" s="273"/>
      <c r="P282" s="273"/>
      <c r="Q282" s="273"/>
      <c r="R282" s="273"/>
      <c r="S282" s="273"/>
      <c r="T282" s="273"/>
      <c r="U282" s="273"/>
      <c r="V282" s="273"/>
      <c r="W282" s="273"/>
      <c r="X282" s="273"/>
      <c r="Y282" s="273"/>
      <c r="Z282" s="273"/>
      <c r="AA282" s="273"/>
      <c r="AB282" s="273"/>
      <c r="AC282" s="273"/>
      <c r="AD282" s="273"/>
      <c r="AE282" s="273"/>
      <c r="AF282" s="273"/>
      <c r="AG282" s="273"/>
      <c r="AH282" s="273"/>
      <c r="AI282" s="273"/>
      <c r="AJ282" s="273"/>
      <c r="AK282" s="273"/>
      <c r="AL282" s="273"/>
      <c r="AM282" s="273"/>
      <c r="AN282" s="273"/>
      <c r="AO282" s="273"/>
      <c r="AP282" s="273"/>
      <c r="AQ282" s="273"/>
      <c r="AR282" s="273"/>
      <c r="AS282" s="273"/>
      <c r="AT282" s="273"/>
      <c r="AU282" s="273"/>
      <c r="AV282" s="273"/>
      <c r="AW282" s="273"/>
      <c r="AX282" s="273"/>
      <c r="AY282" s="273"/>
      <c r="AZ282" s="273"/>
      <c r="BA282" s="273"/>
      <c r="BB282" s="273"/>
      <c r="BC282" s="273"/>
      <c r="BD282" s="273"/>
      <c r="BE282" s="273"/>
      <c r="BF282" s="273"/>
      <c r="BG282" s="273"/>
      <c r="BH282" s="273"/>
      <c r="BI282" s="273"/>
      <c r="BJ282" s="273"/>
      <c r="BK282" s="273"/>
      <c r="BL282" s="273"/>
      <c r="BM282" s="273"/>
      <c r="BN282" s="273"/>
      <c r="BO282" s="273"/>
      <c r="BP282" s="273"/>
      <c r="BQ282" s="273"/>
      <c r="BR282" s="273"/>
      <c r="BS282" s="273"/>
      <c r="BT282" s="273"/>
      <c r="BU282" s="273"/>
      <c r="BV282" s="273"/>
      <c r="BW282" s="273"/>
      <c r="BX282" s="273"/>
      <c r="BY282" s="273"/>
      <c r="BZ282" s="273"/>
      <c r="CA282" s="273"/>
      <c r="CB282" s="273"/>
      <c r="CC282" s="273"/>
      <c r="CD282" s="273"/>
      <c r="CE282" s="273"/>
      <c r="CF282" s="273"/>
      <c r="CG282" s="273"/>
      <c r="CH282" s="273"/>
      <c r="CI282" s="273"/>
      <c r="CJ282" s="273"/>
      <c r="CK282" s="273"/>
      <c r="CL282" s="273"/>
      <c r="CM282" s="273"/>
      <c r="CN282" s="273"/>
      <c r="CO282" s="273"/>
      <c r="CP282" s="273"/>
      <c r="CQ282" s="273"/>
      <c r="CR282" s="273"/>
      <c r="CS282" s="273"/>
      <c r="CT282" s="273"/>
      <c r="CU282" s="273"/>
      <c r="CV282" s="273"/>
      <c r="CW282" s="273"/>
      <c r="CX282" s="273"/>
      <c r="CY282" s="273"/>
      <c r="CZ282" s="273"/>
      <c r="DA282" s="273"/>
      <c r="DB282" s="273"/>
      <c r="DC282" s="273"/>
      <c r="DD282" s="273"/>
      <c r="DE282" s="273"/>
      <c r="DF282" s="273"/>
      <c r="DG282" s="273"/>
      <c r="DH282" s="273"/>
      <c r="DI282" s="273"/>
      <c r="DJ282" s="273"/>
      <c r="DK282" s="273"/>
      <c r="DL282" s="273"/>
      <c r="DM282" s="273"/>
      <c r="DN282" s="273"/>
      <c r="DO282" s="273"/>
      <c r="DP282" s="273"/>
      <c r="DQ282" s="273"/>
      <c r="DR282" s="273"/>
      <c r="DS282" s="273"/>
      <c r="DT282" s="273"/>
      <c r="DU282" s="273"/>
      <c r="DV282" s="273"/>
      <c r="DW282" s="273"/>
      <c r="DX282" s="273"/>
      <c r="DY282" s="273"/>
      <c r="DZ282" s="273"/>
      <c r="EA282" s="273"/>
      <c r="EB282" s="273"/>
      <c r="EC282" s="273"/>
      <c r="ED282" s="273"/>
      <c r="EE282" s="273"/>
      <c r="EF282" s="273"/>
      <c r="EG282" s="273"/>
      <c r="EH282" s="273"/>
      <c r="EI282" s="273"/>
      <c r="EJ282" s="273"/>
      <c r="EK282" s="273"/>
      <c r="EL282" s="273"/>
    </row>
    <row r="283" spans="1:142" ht="15">
      <c r="A283" s="130"/>
      <c r="B283" s="131"/>
      <c r="C283" s="132"/>
      <c r="D283" s="273"/>
      <c r="E283" s="273"/>
      <c r="F283" s="273"/>
      <c r="G283" s="273"/>
      <c r="H283" s="273"/>
      <c r="I283" s="273"/>
      <c r="J283" s="273"/>
      <c r="K283" s="273"/>
      <c r="L283" s="273"/>
      <c r="M283" s="273"/>
      <c r="N283" s="273"/>
      <c r="O283" s="273"/>
      <c r="P283" s="273"/>
      <c r="Q283" s="273"/>
      <c r="R283" s="273"/>
      <c r="S283" s="273"/>
      <c r="T283" s="273"/>
      <c r="U283" s="273"/>
      <c r="V283" s="273"/>
      <c r="W283" s="273"/>
      <c r="X283" s="273"/>
      <c r="Y283" s="273"/>
      <c r="Z283" s="273"/>
      <c r="AA283" s="273"/>
      <c r="AB283" s="273"/>
      <c r="AC283" s="273"/>
      <c r="AD283" s="273"/>
      <c r="AE283" s="273"/>
      <c r="AF283" s="273"/>
      <c r="AG283" s="273"/>
      <c r="AH283" s="273"/>
      <c r="AI283" s="273"/>
      <c r="AJ283" s="273"/>
      <c r="AK283" s="273"/>
      <c r="AL283" s="273"/>
      <c r="AM283" s="273"/>
      <c r="AN283" s="273"/>
      <c r="AO283" s="273"/>
      <c r="AP283" s="273"/>
      <c r="AQ283" s="273"/>
      <c r="AR283" s="273"/>
      <c r="AS283" s="273"/>
      <c r="AT283" s="273"/>
      <c r="AU283" s="273"/>
      <c r="AV283" s="273"/>
      <c r="AW283" s="273"/>
      <c r="AX283" s="273"/>
      <c r="AY283" s="273"/>
      <c r="AZ283" s="273"/>
      <c r="BA283" s="273"/>
      <c r="BB283" s="273"/>
      <c r="BC283" s="273"/>
      <c r="BD283" s="273"/>
      <c r="BE283" s="273"/>
      <c r="BF283" s="273"/>
      <c r="BG283" s="273"/>
      <c r="BH283" s="273"/>
      <c r="BI283" s="273"/>
      <c r="BJ283" s="273"/>
      <c r="BK283" s="273"/>
      <c r="BL283" s="273"/>
      <c r="BM283" s="273"/>
      <c r="BN283" s="273"/>
      <c r="BO283" s="273"/>
      <c r="BP283" s="273"/>
      <c r="BQ283" s="273"/>
      <c r="BR283" s="273"/>
      <c r="BS283" s="273"/>
      <c r="BT283" s="273"/>
      <c r="BU283" s="273"/>
      <c r="BV283" s="273"/>
      <c r="BW283" s="273"/>
      <c r="BX283" s="273"/>
      <c r="BY283" s="273"/>
      <c r="BZ283" s="273"/>
      <c r="CA283" s="273"/>
      <c r="CB283" s="273"/>
      <c r="CC283" s="273"/>
      <c r="CD283" s="273"/>
      <c r="CE283" s="273"/>
      <c r="CF283" s="273"/>
      <c r="CG283" s="273"/>
      <c r="CH283" s="273"/>
      <c r="CI283" s="273"/>
      <c r="CJ283" s="273"/>
      <c r="CK283" s="273"/>
      <c r="CL283" s="273"/>
      <c r="CM283" s="273"/>
      <c r="CN283" s="273"/>
      <c r="CO283" s="273"/>
      <c r="CP283" s="273"/>
      <c r="CQ283" s="273"/>
      <c r="CR283" s="273"/>
      <c r="CS283" s="273"/>
      <c r="CT283" s="273"/>
      <c r="CU283" s="273"/>
      <c r="CV283" s="273"/>
      <c r="CW283" s="273"/>
      <c r="CX283" s="273"/>
      <c r="CY283" s="273"/>
      <c r="CZ283" s="273"/>
      <c r="DA283" s="273"/>
      <c r="DB283" s="273"/>
      <c r="DC283" s="273"/>
      <c r="DD283" s="273"/>
      <c r="DE283" s="273"/>
      <c r="DF283" s="273"/>
      <c r="DG283" s="273"/>
      <c r="DH283" s="273"/>
      <c r="DI283" s="273"/>
      <c r="DJ283" s="273"/>
      <c r="DK283" s="273"/>
      <c r="DL283" s="273"/>
      <c r="DM283" s="273"/>
      <c r="DN283" s="273"/>
      <c r="DO283" s="273"/>
      <c r="DP283" s="273"/>
      <c r="DQ283" s="273"/>
      <c r="DR283" s="273"/>
      <c r="DS283" s="273"/>
      <c r="DT283" s="273"/>
      <c r="DU283" s="273"/>
      <c r="DV283" s="273"/>
      <c r="DW283" s="273"/>
      <c r="DX283" s="273"/>
      <c r="DY283" s="273"/>
      <c r="DZ283" s="273"/>
      <c r="EA283" s="273"/>
      <c r="EB283" s="273"/>
      <c r="EC283" s="273"/>
      <c r="ED283" s="273"/>
      <c r="EE283" s="273"/>
      <c r="EF283" s="273"/>
      <c r="EG283" s="273"/>
      <c r="EH283" s="273"/>
      <c r="EI283" s="273"/>
      <c r="EJ283" s="273"/>
      <c r="EK283" s="273"/>
      <c r="EL283" s="273"/>
    </row>
    <row r="284" spans="1:142" ht="15">
      <c r="A284" s="130"/>
      <c r="B284" s="131"/>
      <c r="C284" s="132"/>
      <c r="D284" s="273"/>
      <c r="E284" s="273"/>
      <c r="F284" s="273"/>
      <c r="G284" s="273"/>
      <c r="H284" s="273"/>
      <c r="I284" s="273"/>
      <c r="J284" s="273"/>
      <c r="K284" s="273"/>
      <c r="L284" s="273"/>
      <c r="M284" s="273"/>
      <c r="N284" s="273"/>
      <c r="O284" s="273"/>
      <c r="P284" s="273"/>
      <c r="Q284" s="273"/>
      <c r="R284" s="273"/>
      <c r="S284" s="273"/>
      <c r="T284" s="273"/>
      <c r="U284" s="273"/>
      <c r="V284" s="273"/>
      <c r="W284" s="273"/>
      <c r="X284" s="273"/>
      <c r="Y284" s="273"/>
      <c r="Z284" s="273"/>
      <c r="AA284" s="273"/>
      <c r="AB284" s="273"/>
      <c r="AC284" s="273"/>
      <c r="AD284" s="273"/>
      <c r="AE284" s="273"/>
      <c r="AF284" s="273"/>
      <c r="AG284" s="273"/>
      <c r="AH284" s="273"/>
      <c r="AI284" s="273"/>
      <c r="AJ284" s="273"/>
      <c r="AK284" s="273"/>
      <c r="AL284" s="273"/>
      <c r="AM284" s="273"/>
      <c r="AN284" s="273"/>
      <c r="AO284" s="273"/>
      <c r="AP284" s="273"/>
      <c r="AQ284" s="273"/>
      <c r="AR284" s="273"/>
      <c r="AS284" s="273"/>
      <c r="AT284" s="273"/>
      <c r="AU284" s="273"/>
      <c r="AV284" s="273"/>
      <c r="AW284" s="273"/>
      <c r="AX284" s="273"/>
      <c r="AY284" s="273"/>
      <c r="AZ284" s="273"/>
      <c r="BA284" s="273"/>
      <c r="BB284" s="273"/>
      <c r="BC284" s="273"/>
      <c r="BD284" s="273"/>
      <c r="BE284" s="273"/>
      <c r="BF284" s="273"/>
      <c r="BG284" s="273"/>
      <c r="BH284" s="273"/>
      <c r="BI284" s="273"/>
      <c r="BJ284" s="273"/>
      <c r="BK284" s="273"/>
      <c r="BL284" s="273"/>
      <c r="BM284" s="273"/>
      <c r="BN284" s="273"/>
      <c r="BO284" s="273"/>
      <c r="BP284" s="273"/>
      <c r="BQ284" s="273"/>
      <c r="BR284" s="273"/>
      <c r="BS284" s="273"/>
      <c r="BT284" s="273"/>
      <c r="BU284" s="273"/>
      <c r="BV284" s="273"/>
      <c r="BW284" s="273"/>
      <c r="BX284" s="273"/>
      <c r="BY284" s="273"/>
      <c r="BZ284" s="273"/>
      <c r="CA284" s="273"/>
      <c r="CB284" s="273"/>
      <c r="CC284" s="273"/>
      <c r="CD284" s="273"/>
      <c r="CE284" s="273"/>
      <c r="CF284" s="273"/>
      <c r="CG284" s="273"/>
      <c r="CH284" s="273"/>
      <c r="CI284" s="273"/>
      <c r="CJ284" s="273"/>
      <c r="CK284" s="273"/>
      <c r="CL284" s="273"/>
      <c r="CM284" s="273"/>
      <c r="CN284" s="273"/>
      <c r="CO284" s="273"/>
      <c r="CP284" s="273"/>
      <c r="CQ284" s="273"/>
      <c r="CR284" s="273"/>
      <c r="CS284" s="273"/>
      <c r="CT284" s="273"/>
      <c r="CU284" s="273"/>
      <c r="CV284" s="273"/>
      <c r="CW284" s="273"/>
      <c r="CX284" s="273"/>
      <c r="CY284" s="273"/>
      <c r="CZ284" s="273"/>
      <c r="DA284" s="273"/>
      <c r="DB284" s="273"/>
      <c r="DC284" s="273"/>
      <c r="DD284" s="273"/>
      <c r="DE284" s="273"/>
      <c r="DF284" s="273"/>
      <c r="DG284" s="273"/>
      <c r="DH284" s="273"/>
      <c r="DI284" s="273"/>
      <c r="DJ284" s="273"/>
      <c r="DK284" s="273"/>
      <c r="DL284" s="273"/>
      <c r="DM284" s="273"/>
      <c r="DN284" s="273"/>
      <c r="DO284" s="273"/>
      <c r="DP284" s="273"/>
      <c r="DQ284" s="273"/>
      <c r="DR284" s="273"/>
      <c r="DS284" s="273"/>
      <c r="DT284" s="273"/>
      <c r="DU284" s="273"/>
      <c r="DV284" s="273"/>
      <c r="DW284" s="273"/>
      <c r="DX284" s="273"/>
      <c r="DY284" s="273"/>
      <c r="DZ284" s="273"/>
      <c r="EA284" s="273"/>
      <c r="EB284" s="273"/>
      <c r="EC284" s="273"/>
      <c r="ED284" s="273"/>
      <c r="EE284" s="273"/>
      <c r="EF284" s="273"/>
      <c r="EG284" s="273"/>
      <c r="EH284" s="273"/>
      <c r="EI284" s="273"/>
      <c r="EJ284" s="273"/>
      <c r="EK284" s="273"/>
      <c r="EL284" s="273"/>
    </row>
    <row r="285" spans="1:142" ht="15">
      <c r="A285" s="130"/>
      <c r="B285" s="131"/>
      <c r="C285" s="132"/>
      <c r="D285" s="273"/>
      <c r="E285" s="273"/>
      <c r="F285" s="273"/>
      <c r="G285" s="273"/>
      <c r="H285" s="273"/>
      <c r="I285" s="273"/>
      <c r="J285" s="273"/>
      <c r="K285" s="273"/>
      <c r="L285" s="273"/>
      <c r="M285" s="273"/>
      <c r="N285" s="273"/>
      <c r="O285" s="273"/>
      <c r="P285" s="273"/>
      <c r="Q285" s="273"/>
      <c r="R285" s="273"/>
      <c r="S285" s="273"/>
      <c r="T285" s="273"/>
      <c r="U285" s="273"/>
      <c r="V285" s="273"/>
      <c r="W285" s="273"/>
      <c r="X285" s="273"/>
      <c r="Y285" s="273"/>
      <c r="Z285" s="273"/>
      <c r="AA285" s="273"/>
      <c r="AB285" s="273"/>
      <c r="AC285" s="273"/>
      <c r="AD285" s="273"/>
      <c r="AE285" s="273"/>
      <c r="AF285" s="273"/>
      <c r="AG285" s="273"/>
      <c r="AH285" s="273"/>
      <c r="AI285" s="273"/>
      <c r="AJ285" s="273"/>
      <c r="AK285" s="273"/>
      <c r="AL285" s="273"/>
      <c r="AM285" s="273"/>
      <c r="AN285" s="273"/>
      <c r="AO285" s="273"/>
      <c r="AP285" s="273"/>
      <c r="AQ285" s="273"/>
      <c r="AR285" s="273"/>
      <c r="AS285" s="273"/>
      <c r="AT285" s="273"/>
      <c r="AU285" s="273"/>
      <c r="AV285" s="273"/>
      <c r="AW285" s="273"/>
      <c r="AX285" s="273"/>
      <c r="AY285" s="273"/>
      <c r="AZ285" s="273"/>
      <c r="BA285" s="273"/>
      <c r="BB285" s="273"/>
      <c r="BC285" s="273"/>
      <c r="BD285" s="273"/>
      <c r="BE285" s="273"/>
      <c r="BF285" s="273"/>
      <c r="BG285" s="273"/>
      <c r="BH285" s="273"/>
      <c r="BI285" s="273"/>
      <c r="BJ285" s="273"/>
      <c r="BK285" s="273"/>
      <c r="BL285" s="273"/>
      <c r="BM285" s="273"/>
      <c r="BN285" s="273"/>
      <c r="BO285" s="273"/>
      <c r="BP285" s="273"/>
      <c r="BQ285" s="273"/>
      <c r="BR285" s="273"/>
      <c r="BS285" s="273"/>
      <c r="BT285" s="273"/>
      <c r="BU285" s="273"/>
      <c r="BV285" s="273"/>
      <c r="BW285" s="273"/>
      <c r="BX285" s="273"/>
      <c r="BY285" s="273"/>
      <c r="BZ285" s="273"/>
      <c r="CA285" s="273"/>
      <c r="CB285" s="273"/>
      <c r="CC285" s="273"/>
      <c r="CD285" s="273"/>
      <c r="CE285" s="273"/>
      <c r="CF285" s="273"/>
      <c r="CG285" s="273"/>
      <c r="CH285" s="273"/>
      <c r="CI285" s="273"/>
      <c r="CJ285" s="273"/>
      <c r="CK285" s="273"/>
      <c r="CL285" s="273"/>
      <c r="CM285" s="273"/>
      <c r="CN285" s="273"/>
      <c r="CO285" s="273"/>
      <c r="CP285" s="273"/>
      <c r="CQ285" s="273"/>
      <c r="CR285" s="273"/>
      <c r="CS285" s="273"/>
      <c r="CT285" s="273"/>
      <c r="CU285" s="273"/>
      <c r="CV285" s="273"/>
      <c r="CW285" s="273"/>
      <c r="CX285" s="273"/>
      <c r="CY285" s="273"/>
      <c r="CZ285" s="273"/>
      <c r="DA285" s="273"/>
      <c r="DB285" s="273"/>
      <c r="DC285" s="273"/>
      <c r="DD285" s="273"/>
      <c r="DE285" s="273"/>
      <c r="DF285" s="273"/>
      <c r="DG285" s="273"/>
      <c r="DH285" s="273"/>
      <c r="DI285" s="273"/>
      <c r="DJ285" s="273"/>
      <c r="DK285" s="273"/>
      <c r="DL285" s="273"/>
      <c r="DM285" s="273"/>
      <c r="DN285" s="273"/>
      <c r="DO285" s="273"/>
      <c r="DP285" s="273"/>
      <c r="DQ285" s="273"/>
      <c r="DR285" s="273"/>
      <c r="DS285" s="273"/>
      <c r="DT285" s="273"/>
      <c r="DU285" s="273"/>
      <c r="DV285" s="273"/>
      <c r="DW285" s="273"/>
      <c r="DX285" s="273"/>
      <c r="DY285" s="273"/>
      <c r="DZ285" s="273"/>
      <c r="EA285" s="273"/>
      <c r="EB285" s="273"/>
      <c r="EC285" s="273"/>
      <c r="ED285" s="273"/>
      <c r="EE285" s="273"/>
      <c r="EF285" s="273"/>
      <c r="EG285" s="273"/>
      <c r="EH285" s="273"/>
      <c r="EI285" s="273"/>
      <c r="EJ285" s="273"/>
      <c r="EK285" s="273"/>
      <c r="EL285" s="273"/>
    </row>
    <row r="286" spans="1:142" ht="15">
      <c r="A286" s="130"/>
      <c r="B286" s="131"/>
      <c r="C286" s="132"/>
      <c r="D286" s="273"/>
      <c r="E286" s="273"/>
      <c r="F286" s="273"/>
      <c r="G286" s="273"/>
      <c r="H286" s="273"/>
      <c r="I286" s="273"/>
      <c r="J286" s="273"/>
      <c r="K286" s="273"/>
      <c r="L286" s="273"/>
      <c r="M286" s="273"/>
      <c r="N286" s="273"/>
      <c r="O286" s="273"/>
      <c r="P286" s="273"/>
      <c r="Q286" s="273"/>
      <c r="R286" s="273"/>
      <c r="S286" s="273"/>
      <c r="T286" s="273"/>
      <c r="U286" s="273"/>
      <c r="V286" s="273"/>
      <c r="W286" s="273"/>
      <c r="X286" s="273"/>
      <c r="Y286" s="273"/>
      <c r="Z286" s="273"/>
      <c r="AA286" s="273"/>
      <c r="AB286" s="273"/>
      <c r="AC286" s="273"/>
      <c r="AD286" s="273"/>
      <c r="AE286" s="273"/>
      <c r="AF286" s="273"/>
      <c r="AG286" s="273"/>
      <c r="AH286" s="273"/>
      <c r="AI286" s="273"/>
      <c r="AJ286" s="273"/>
      <c r="AK286" s="273"/>
      <c r="AL286" s="273"/>
      <c r="AM286" s="273"/>
      <c r="AN286" s="273"/>
      <c r="AO286" s="273"/>
      <c r="AP286" s="273"/>
      <c r="AQ286" s="273"/>
      <c r="AR286" s="273"/>
      <c r="AS286" s="273"/>
      <c r="AT286" s="273"/>
      <c r="AU286" s="273"/>
      <c r="AV286" s="273"/>
      <c r="AW286" s="273"/>
      <c r="AX286" s="273"/>
      <c r="AY286" s="273"/>
      <c r="AZ286" s="273"/>
      <c r="BA286" s="273"/>
      <c r="BB286" s="273"/>
      <c r="BC286" s="273"/>
      <c r="BD286" s="273"/>
      <c r="BE286" s="273"/>
      <c r="BF286" s="273"/>
      <c r="BG286" s="273"/>
      <c r="BH286" s="273"/>
      <c r="BI286" s="273"/>
      <c r="BJ286" s="273"/>
      <c r="BK286" s="273"/>
      <c r="BL286" s="273"/>
      <c r="BM286" s="273"/>
      <c r="BN286" s="273"/>
      <c r="BO286" s="273"/>
      <c r="BP286" s="273"/>
      <c r="BQ286" s="273"/>
      <c r="BR286" s="273"/>
      <c r="BS286" s="273"/>
      <c r="BT286" s="273"/>
      <c r="BU286" s="273"/>
      <c r="BV286" s="273"/>
      <c r="BW286" s="273"/>
      <c r="BX286" s="273"/>
      <c r="BY286" s="273"/>
      <c r="BZ286" s="273"/>
      <c r="CA286" s="273"/>
      <c r="CB286" s="273"/>
      <c r="CC286" s="273"/>
      <c r="CD286" s="273"/>
      <c r="CE286" s="273"/>
      <c r="CF286" s="273"/>
      <c r="CG286" s="273"/>
      <c r="CH286" s="273"/>
      <c r="CI286" s="273"/>
      <c r="CJ286" s="273"/>
      <c r="CK286" s="273"/>
      <c r="CL286" s="273"/>
      <c r="CM286" s="273"/>
      <c r="CN286" s="273"/>
      <c r="CO286" s="273"/>
      <c r="CP286" s="273"/>
      <c r="CQ286" s="273"/>
      <c r="CR286" s="273"/>
      <c r="CS286" s="273"/>
      <c r="CT286" s="273"/>
      <c r="CU286" s="273"/>
      <c r="CV286" s="273"/>
      <c r="CW286" s="273"/>
      <c r="CX286" s="273"/>
      <c r="CY286" s="273"/>
      <c r="CZ286" s="273"/>
      <c r="DA286" s="273"/>
      <c r="DB286" s="273"/>
      <c r="DC286" s="273"/>
      <c r="DD286" s="273"/>
      <c r="DE286" s="273"/>
      <c r="DF286" s="273"/>
      <c r="DG286" s="273"/>
      <c r="DH286" s="273"/>
      <c r="DI286" s="273"/>
      <c r="DJ286" s="273"/>
      <c r="DK286" s="273"/>
      <c r="DL286" s="273"/>
      <c r="DM286" s="273"/>
      <c r="DN286" s="273"/>
      <c r="DO286" s="273"/>
      <c r="DP286" s="273"/>
      <c r="DQ286" s="273"/>
      <c r="DR286" s="273"/>
      <c r="DS286" s="273"/>
      <c r="DT286" s="273"/>
      <c r="DU286" s="273"/>
      <c r="DV286" s="273"/>
      <c r="DW286" s="273"/>
      <c r="DX286" s="273"/>
      <c r="DY286" s="273"/>
      <c r="DZ286" s="273"/>
      <c r="EA286" s="273"/>
      <c r="EB286" s="273"/>
      <c r="EC286" s="273"/>
      <c r="ED286" s="273"/>
      <c r="EE286" s="273"/>
      <c r="EF286" s="273"/>
      <c r="EG286" s="273"/>
      <c r="EH286" s="273"/>
      <c r="EI286" s="273"/>
      <c r="EJ286" s="273"/>
      <c r="EK286" s="273"/>
      <c r="EL286" s="273"/>
    </row>
    <row r="287" spans="1:142" ht="15">
      <c r="A287" s="130"/>
      <c r="B287" s="131"/>
      <c r="C287" s="132"/>
      <c r="D287" s="273"/>
      <c r="E287" s="273"/>
      <c r="F287" s="273"/>
      <c r="G287" s="273"/>
      <c r="H287" s="273"/>
      <c r="I287" s="273"/>
      <c r="J287" s="273"/>
      <c r="K287" s="273"/>
      <c r="L287" s="273"/>
      <c r="M287" s="273"/>
      <c r="N287" s="273"/>
      <c r="O287" s="273"/>
      <c r="P287" s="273"/>
      <c r="Q287" s="273"/>
      <c r="R287" s="273"/>
      <c r="S287" s="273"/>
      <c r="T287" s="273"/>
      <c r="U287" s="273"/>
      <c r="V287" s="273"/>
      <c r="W287" s="273"/>
      <c r="X287" s="273"/>
      <c r="Y287" s="273"/>
      <c r="Z287" s="273"/>
      <c r="AA287" s="273"/>
      <c r="AB287" s="273"/>
      <c r="AC287" s="273"/>
      <c r="AD287" s="273"/>
      <c r="AE287" s="273"/>
      <c r="AF287" s="273"/>
      <c r="AG287" s="273"/>
      <c r="AH287" s="273"/>
      <c r="AI287" s="273"/>
      <c r="AJ287" s="273"/>
      <c r="AK287" s="273"/>
      <c r="AL287" s="273"/>
      <c r="AM287" s="273"/>
      <c r="AN287" s="273"/>
      <c r="AO287" s="273"/>
      <c r="AP287" s="273"/>
      <c r="AQ287" s="273"/>
      <c r="AR287" s="273"/>
      <c r="AS287" s="273"/>
      <c r="AT287" s="273"/>
      <c r="AU287" s="273"/>
      <c r="AV287" s="273"/>
      <c r="AW287" s="273"/>
      <c r="AX287" s="273"/>
      <c r="AY287" s="273"/>
      <c r="AZ287" s="273"/>
      <c r="BA287" s="273"/>
      <c r="BB287" s="273"/>
      <c r="BC287" s="273"/>
      <c r="BD287" s="273"/>
      <c r="BE287" s="273"/>
      <c r="BF287" s="273"/>
      <c r="BG287" s="273"/>
      <c r="BH287" s="273"/>
      <c r="BI287" s="273"/>
      <c r="BJ287" s="273"/>
      <c r="BK287" s="273"/>
      <c r="BL287" s="273"/>
      <c r="BM287" s="273"/>
      <c r="BN287" s="273"/>
      <c r="BO287" s="273"/>
      <c r="BP287" s="273"/>
      <c r="BQ287" s="273"/>
      <c r="BR287" s="273"/>
      <c r="BS287" s="273"/>
      <c r="BT287" s="273"/>
      <c r="BU287" s="273"/>
      <c r="BV287" s="273"/>
      <c r="BW287" s="273"/>
      <c r="BX287" s="273"/>
      <c r="BY287" s="273"/>
      <c r="BZ287" s="273"/>
      <c r="CA287" s="273"/>
      <c r="CB287" s="273"/>
      <c r="CC287" s="273"/>
      <c r="CD287" s="273"/>
      <c r="CE287" s="273"/>
      <c r="CF287" s="273"/>
      <c r="CG287" s="273"/>
      <c r="CH287" s="273"/>
      <c r="CI287" s="273"/>
      <c r="CJ287" s="273"/>
      <c r="CK287" s="273"/>
      <c r="CL287" s="273"/>
      <c r="CM287" s="273"/>
      <c r="CN287" s="273"/>
      <c r="CO287" s="273"/>
      <c r="CP287" s="273"/>
      <c r="CQ287" s="273"/>
      <c r="CR287" s="273"/>
      <c r="CS287" s="273"/>
      <c r="CT287" s="273"/>
      <c r="CU287" s="273"/>
      <c r="CV287" s="273"/>
      <c r="CW287" s="273"/>
      <c r="CX287" s="273"/>
      <c r="CY287" s="273"/>
      <c r="CZ287" s="273"/>
      <c r="DA287" s="273"/>
      <c r="DB287" s="273"/>
      <c r="DC287" s="273"/>
      <c r="DD287" s="273"/>
      <c r="DE287" s="273"/>
      <c r="DF287" s="273"/>
      <c r="DG287" s="273"/>
      <c r="DH287" s="273"/>
      <c r="DI287" s="273"/>
      <c r="DJ287" s="273"/>
      <c r="DK287" s="273"/>
      <c r="DL287" s="273"/>
      <c r="DM287" s="273"/>
      <c r="DN287" s="273"/>
      <c r="DO287" s="273"/>
      <c r="DP287" s="273"/>
      <c r="DQ287" s="273"/>
      <c r="DR287" s="273"/>
      <c r="DS287" s="273"/>
      <c r="DT287" s="273"/>
      <c r="DU287" s="273"/>
      <c r="DV287" s="273"/>
      <c r="DW287" s="273"/>
      <c r="DX287" s="273"/>
      <c r="DY287" s="273"/>
      <c r="DZ287" s="273"/>
      <c r="EA287" s="273"/>
      <c r="EB287" s="273"/>
      <c r="EC287" s="273"/>
      <c r="ED287" s="273"/>
      <c r="EE287" s="273"/>
      <c r="EF287" s="273"/>
      <c r="EG287" s="273"/>
      <c r="EH287" s="273"/>
      <c r="EI287" s="273"/>
      <c r="EJ287" s="273"/>
      <c r="EK287" s="273"/>
      <c r="EL287" s="273"/>
    </row>
    <row r="288" spans="1:142" ht="15">
      <c r="A288" s="130"/>
      <c r="B288" s="131"/>
      <c r="C288" s="132"/>
      <c r="D288" s="273"/>
      <c r="E288" s="273"/>
      <c r="F288" s="273"/>
      <c r="G288" s="273"/>
      <c r="H288" s="273"/>
      <c r="I288" s="273"/>
      <c r="J288" s="273"/>
      <c r="K288" s="273"/>
      <c r="L288" s="273"/>
      <c r="M288" s="273"/>
      <c r="N288" s="273"/>
      <c r="O288" s="273"/>
      <c r="P288" s="273"/>
      <c r="Q288" s="273"/>
      <c r="R288" s="273"/>
      <c r="S288" s="273"/>
      <c r="T288" s="273"/>
      <c r="U288" s="273"/>
      <c r="V288" s="273"/>
      <c r="W288" s="273"/>
      <c r="X288" s="273"/>
      <c r="Y288" s="273"/>
      <c r="Z288" s="273"/>
      <c r="AA288" s="273"/>
      <c r="AB288" s="273"/>
      <c r="AC288" s="273"/>
      <c r="AD288" s="273"/>
      <c r="AE288" s="273"/>
      <c r="AF288" s="273"/>
      <c r="AG288" s="273"/>
      <c r="AH288" s="273"/>
      <c r="AI288" s="273"/>
      <c r="AJ288" s="273"/>
      <c r="AK288" s="273"/>
      <c r="AL288" s="273"/>
      <c r="AM288" s="273"/>
      <c r="AN288" s="273"/>
      <c r="AO288" s="273"/>
      <c r="AP288" s="273"/>
      <c r="AQ288" s="273"/>
      <c r="AR288" s="273"/>
      <c r="AS288" s="273"/>
      <c r="AT288" s="273"/>
      <c r="AU288" s="273"/>
      <c r="AV288" s="273"/>
      <c r="AW288" s="273"/>
      <c r="AX288" s="273"/>
      <c r="AY288" s="273"/>
      <c r="AZ288" s="273"/>
      <c r="BA288" s="273"/>
      <c r="BB288" s="273"/>
      <c r="BC288" s="273"/>
      <c r="BD288" s="273"/>
      <c r="BE288" s="273"/>
      <c r="BF288" s="273"/>
      <c r="BG288" s="273"/>
      <c r="BH288" s="273"/>
      <c r="BI288" s="273"/>
      <c r="BJ288" s="273"/>
      <c r="BK288" s="273"/>
      <c r="BL288" s="273"/>
      <c r="BM288" s="273"/>
      <c r="BN288" s="273"/>
      <c r="BO288" s="273"/>
      <c r="BP288" s="273"/>
      <c r="BQ288" s="273"/>
      <c r="BR288" s="273"/>
      <c r="BS288" s="273"/>
      <c r="BT288" s="273"/>
      <c r="BU288" s="273"/>
      <c r="BV288" s="273"/>
      <c r="BW288" s="273"/>
      <c r="BX288" s="273"/>
      <c r="BY288" s="273"/>
      <c r="BZ288" s="273"/>
      <c r="CA288" s="273"/>
      <c r="CB288" s="273"/>
      <c r="CC288" s="273"/>
      <c r="CD288" s="273"/>
      <c r="CE288" s="273"/>
      <c r="CF288" s="273"/>
      <c r="CG288" s="273"/>
      <c r="CH288" s="273"/>
      <c r="CI288" s="273"/>
      <c r="CJ288" s="273"/>
      <c r="CK288" s="273"/>
      <c r="CL288" s="273"/>
      <c r="CM288" s="273"/>
      <c r="CN288" s="273"/>
      <c r="CO288" s="273"/>
      <c r="CP288" s="273"/>
      <c r="CQ288" s="273"/>
      <c r="CR288" s="273"/>
      <c r="CS288" s="273"/>
      <c r="CT288" s="273"/>
      <c r="CU288" s="273"/>
      <c r="CV288" s="273"/>
      <c r="CW288" s="273"/>
      <c r="CX288" s="273"/>
      <c r="CY288" s="273"/>
      <c r="CZ288" s="273"/>
      <c r="DA288" s="273"/>
      <c r="DB288" s="273"/>
      <c r="DC288" s="273"/>
      <c r="DD288" s="273"/>
      <c r="DE288" s="273"/>
      <c r="DF288" s="273"/>
      <c r="DG288" s="273"/>
      <c r="DH288" s="273"/>
      <c r="DI288" s="273"/>
      <c r="DJ288" s="273"/>
      <c r="DK288" s="273"/>
      <c r="DL288" s="273"/>
      <c r="DM288" s="273"/>
      <c r="DN288" s="273"/>
      <c r="DO288" s="273"/>
      <c r="DP288" s="273"/>
      <c r="DQ288" s="273"/>
      <c r="DR288" s="273"/>
      <c r="DS288" s="273"/>
      <c r="DT288" s="273"/>
      <c r="DU288" s="273"/>
      <c r="DV288" s="273"/>
      <c r="DW288" s="273"/>
      <c r="DX288" s="273"/>
      <c r="DY288" s="273"/>
      <c r="DZ288" s="273"/>
      <c r="EA288" s="273"/>
      <c r="EB288" s="273"/>
      <c r="EC288" s="273"/>
      <c r="ED288" s="273"/>
      <c r="EE288" s="273"/>
      <c r="EF288" s="273"/>
      <c r="EG288" s="273"/>
      <c r="EH288" s="273"/>
      <c r="EI288" s="273"/>
      <c r="EJ288" s="273"/>
      <c r="EK288" s="273"/>
      <c r="EL288" s="273"/>
    </row>
    <row r="289" spans="1:142" ht="15">
      <c r="A289" s="130"/>
      <c r="B289" s="131"/>
      <c r="C289" s="132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3"/>
      <c r="AG289" s="273"/>
      <c r="AH289" s="273"/>
      <c r="AI289" s="273"/>
      <c r="AJ289" s="273"/>
      <c r="AK289" s="273"/>
      <c r="AL289" s="273"/>
      <c r="AM289" s="273"/>
      <c r="AN289" s="273"/>
      <c r="AO289" s="273"/>
      <c r="AP289" s="273"/>
      <c r="AQ289" s="273"/>
      <c r="AR289" s="273"/>
      <c r="AS289" s="273"/>
      <c r="AT289" s="273"/>
      <c r="AU289" s="273"/>
      <c r="AV289" s="273"/>
      <c r="AW289" s="273"/>
      <c r="AX289" s="273"/>
      <c r="AY289" s="273"/>
      <c r="AZ289" s="273"/>
      <c r="BA289" s="273"/>
      <c r="BB289" s="273"/>
      <c r="BC289" s="273"/>
      <c r="BD289" s="273"/>
      <c r="BE289" s="273"/>
      <c r="BF289" s="273"/>
      <c r="BG289" s="273"/>
      <c r="BH289" s="273"/>
      <c r="BI289" s="273"/>
      <c r="BJ289" s="273"/>
      <c r="BK289" s="273"/>
      <c r="BL289" s="273"/>
      <c r="BM289" s="273"/>
      <c r="BN289" s="273"/>
      <c r="BO289" s="273"/>
      <c r="BP289" s="273"/>
      <c r="BQ289" s="273"/>
      <c r="BR289" s="273"/>
      <c r="BS289" s="273"/>
      <c r="BT289" s="273"/>
      <c r="BU289" s="273"/>
      <c r="BV289" s="273"/>
      <c r="BW289" s="273"/>
      <c r="BX289" s="273"/>
      <c r="BY289" s="273"/>
      <c r="BZ289" s="273"/>
      <c r="CA289" s="273"/>
      <c r="CB289" s="273"/>
      <c r="CC289" s="273"/>
      <c r="CD289" s="273"/>
      <c r="CE289" s="273"/>
      <c r="CF289" s="273"/>
      <c r="CG289" s="273"/>
      <c r="CH289" s="273"/>
      <c r="CI289" s="273"/>
      <c r="CJ289" s="273"/>
      <c r="CK289" s="273"/>
      <c r="CL289" s="273"/>
      <c r="CM289" s="273"/>
      <c r="CN289" s="273"/>
      <c r="CO289" s="273"/>
      <c r="CP289" s="273"/>
      <c r="CQ289" s="273"/>
      <c r="CR289" s="273"/>
      <c r="CS289" s="273"/>
      <c r="CT289" s="273"/>
      <c r="CU289" s="273"/>
      <c r="CV289" s="273"/>
      <c r="CW289" s="273"/>
      <c r="CX289" s="273"/>
      <c r="CY289" s="273"/>
      <c r="CZ289" s="273"/>
      <c r="DA289" s="273"/>
      <c r="DB289" s="273"/>
      <c r="DC289" s="273"/>
      <c r="DD289" s="273"/>
      <c r="DE289" s="273"/>
      <c r="DF289" s="273"/>
      <c r="DG289" s="273"/>
      <c r="DH289" s="273"/>
      <c r="DI289" s="273"/>
      <c r="DJ289" s="273"/>
      <c r="DK289" s="273"/>
      <c r="DL289" s="273"/>
      <c r="DM289" s="273"/>
      <c r="DN289" s="273"/>
      <c r="DO289" s="273"/>
      <c r="DP289" s="273"/>
      <c r="DQ289" s="273"/>
      <c r="DR289" s="273"/>
      <c r="DS289" s="273"/>
      <c r="DT289" s="273"/>
      <c r="DU289" s="273"/>
      <c r="DV289" s="273"/>
      <c r="DW289" s="273"/>
      <c r="DX289" s="273"/>
      <c r="DY289" s="273"/>
      <c r="DZ289" s="273"/>
      <c r="EA289" s="273"/>
      <c r="EB289" s="273"/>
      <c r="EC289" s="273"/>
      <c r="ED289" s="273"/>
      <c r="EE289" s="273"/>
      <c r="EF289" s="273"/>
      <c r="EG289" s="273"/>
      <c r="EH289" s="273"/>
      <c r="EI289" s="273"/>
      <c r="EJ289" s="273"/>
      <c r="EK289" s="273"/>
      <c r="EL289" s="273"/>
    </row>
    <row r="290" spans="1:142" ht="15">
      <c r="A290" s="130"/>
      <c r="B290" s="131"/>
      <c r="C290" s="132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3"/>
      <c r="AG290" s="273"/>
      <c r="AH290" s="273"/>
      <c r="AI290" s="273"/>
      <c r="AJ290" s="273"/>
      <c r="AK290" s="273"/>
      <c r="AL290" s="273"/>
      <c r="AM290" s="273"/>
      <c r="AN290" s="273"/>
      <c r="AO290" s="273"/>
      <c r="AP290" s="273"/>
      <c r="AQ290" s="273"/>
      <c r="AR290" s="273"/>
      <c r="AS290" s="273"/>
      <c r="AT290" s="273"/>
      <c r="AU290" s="273"/>
      <c r="AV290" s="273"/>
      <c r="AW290" s="273"/>
      <c r="AX290" s="273"/>
      <c r="AY290" s="273"/>
      <c r="AZ290" s="273"/>
      <c r="BA290" s="273"/>
      <c r="BB290" s="273"/>
      <c r="BC290" s="273"/>
      <c r="BD290" s="273"/>
      <c r="BE290" s="273"/>
      <c r="BF290" s="273"/>
      <c r="BG290" s="273"/>
      <c r="BH290" s="273"/>
      <c r="BI290" s="273"/>
      <c r="BJ290" s="273"/>
      <c r="BK290" s="273"/>
      <c r="BL290" s="273"/>
      <c r="BM290" s="273"/>
      <c r="BN290" s="273"/>
      <c r="BO290" s="273"/>
      <c r="BP290" s="273"/>
      <c r="BQ290" s="273"/>
      <c r="BR290" s="273"/>
      <c r="BS290" s="273"/>
      <c r="BT290" s="273"/>
      <c r="BU290" s="273"/>
      <c r="BV290" s="273"/>
      <c r="BW290" s="273"/>
      <c r="BX290" s="273"/>
      <c r="BY290" s="273"/>
      <c r="BZ290" s="273"/>
      <c r="CA290" s="273"/>
      <c r="CB290" s="273"/>
      <c r="CC290" s="273"/>
      <c r="CD290" s="273"/>
      <c r="CE290" s="273"/>
      <c r="CF290" s="273"/>
      <c r="CG290" s="273"/>
      <c r="CH290" s="273"/>
      <c r="CI290" s="273"/>
      <c r="CJ290" s="273"/>
      <c r="CK290" s="273"/>
      <c r="CL290" s="273"/>
      <c r="CM290" s="273"/>
      <c r="CN290" s="273"/>
      <c r="CO290" s="273"/>
      <c r="CP290" s="273"/>
      <c r="CQ290" s="273"/>
      <c r="CR290" s="273"/>
      <c r="CS290" s="273"/>
      <c r="CT290" s="273"/>
      <c r="CU290" s="273"/>
      <c r="CV290" s="273"/>
      <c r="CW290" s="273"/>
      <c r="CX290" s="273"/>
      <c r="CY290" s="273"/>
      <c r="CZ290" s="273"/>
      <c r="DA290" s="273"/>
      <c r="DB290" s="273"/>
      <c r="DC290" s="273"/>
      <c r="DD290" s="273"/>
      <c r="DE290" s="273"/>
      <c r="DF290" s="273"/>
      <c r="DG290" s="273"/>
      <c r="DH290" s="273"/>
      <c r="DI290" s="273"/>
      <c r="DJ290" s="273"/>
      <c r="DK290" s="273"/>
      <c r="DL290" s="273"/>
      <c r="DM290" s="273"/>
      <c r="DN290" s="273"/>
      <c r="DO290" s="273"/>
      <c r="DP290" s="273"/>
      <c r="DQ290" s="273"/>
      <c r="DR290" s="273"/>
      <c r="DS290" s="273"/>
      <c r="DT290" s="273"/>
      <c r="DU290" s="273"/>
      <c r="DV290" s="273"/>
      <c r="DW290" s="273"/>
      <c r="DX290" s="273"/>
      <c r="DY290" s="273"/>
      <c r="DZ290" s="273"/>
      <c r="EA290" s="273"/>
      <c r="EB290" s="273"/>
      <c r="EC290" s="273"/>
      <c r="ED290" s="273"/>
      <c r="EE290" s="273"/>
      <c r="EF290" s="273"/>
      <c r="EG290" s="273"/>
      <c r="EH290" s="273"/>
      <c r="EI290" s="273"/>
      <c r="EJ290" s="273"/>
      <c r="EK290" s="273"/>
      <c r="EL290" s="273"/>
    </row>
    <row r="291" spans="1:142" ht="15">
      <c r="A291" s="130"/>
      <c r="B291" s="131"/>
      <c r="C291" s="132"/>
      <c r="D291" s="273"/>
      <c r="E291" s="273"/>
      <c r="F291" s="273"/>
      <c r="G291" s="273"/>
      <c r="H291" s="273"/>
      <c r="I291" s="273"/>
      <c r="J291" s="273"/>
      <c r="K291" s="273"/>
      <c r="L291" s="273"/>
      <c r="M291" s="273"/>
      <c r="N291" s="273"/>
      <c r="O291" s="273"/>
      <c r="P291" s="273"/>
      <c r="Q291" s="273"/>
      <c r="R291" s="273"/>
      <c r="S291" s="273"/>
      <c r="T291" s="273"/>
      <c r="U291" s="273"/>
      <c r="V291" s="273"/>
      <c r="W291" s="273"/>
      <c r="X291" s="273"/>
      <c r="Y291" s="273"/>
      <c r="Z291" s="273"/>
      <c r="AA291" s="273"/>
      <c r="AB291" s="273"/>
      <c r="AC291" s="273"/>
      <c r="AD291" s="273"/>
      <c r="AE291" s="273"/>
      <c r="AF291" s="273"/>
      <c r="AG291" s="273"/>
      <c r="AH291" s="273"/>
      <c r="AI291" s="273"/>
      <c r="AJ291" s="273"/>
      <c r="AK291" s="273"/>
      <c r="AL291" s="273"/>
      <c r="AM291" s="273"/>
      <c r="AN291" s="273"/>
      <c r="AO291" s="273"/>
      <c r="AP291" s="273"/>
      <c r="AQ291" s="273"/>
      <c r="AR291" s="273"/>
      <c r="AS291" s="273"/>
      <c r="AT291" s="273"/>
      <c r="AU291" s="273"/>
      <c r="AV291" s="273"/>
      <c r="AW291" s="273"/>
      <c r="AX291" s="273"/>
      <c r="AY291" s="273"/>
      <c r="AZ291" s="273"/>
      <c r="BA291" s="273"/>
      <c r="BB291" s="273"/>
      <c r="BC291" s="273"/>
      <c r="BD291" s="273"/>
      <c r="BE291" s="273"/>
      <c r="BF291" s="273"/>
      <c r="BG291" s="273"/>
      <c r="BH291" s="273"/>
      <c r="BI291" s="273"/>
      <c r="BJ291" s="273"/>
      <c r="BK291" s="273"/>
      <c r="BL291" s="273"/>
      <c r="BM291" s="273"/>
      <c r="BN291" s="273"/>
      <c r="BO291" s="273"/>
      <c r="BP291" s="273"/>
      <c r="BQ291" s="273"/>
      <c r="BR291" s="273"/>
      <c r="BS291" s="273"/>
      <c r="BT291" s="273"/>
      <c r="BU291" s="273"/>
      <c r="BV291" s="273"/>
      <c r="BW291" s="273"/>
      <c r="BX291" s="273"/>
      <c r="BY291" s="273"/>
      <c r="BZ291" s="273"/>
      <c r="CA291" s="273"/>
      <c r="CB291" s="273"/>
      <c r="CC291" s="273"/>
      <c r="CD291" s="273"/>
      <c r="CE291" s="273"/>
      <c r="CF291" s="273"/>
      <c r="CG291" s="273"/>
      <c r="CH291" s="273"/>
      <c r="CI291" s="273"/>
      <c r="CJ291" s="273"/>
      <c r="CK291" s="273"/>
      <c r="CL291" s="273"/>
      <c r="CM291" s="273"/>
      <c r="CN291" s="273"/>
      <c r="CO291" s="273"/>
      <c r="CP291" s="273"/>
      <c r="CQ291" s="273"/>
      <c r="CR291" s="273"/>
      <c r="CS291" s="273"/>
      <c r="CT291" s="273"/>
      <c r="CU291" s="273"/>
      <c r="CV291" s="273"/>
      <c r="CW291" s="273"/>
      <c r="CX291" s="273"/>
      <c r="CY291" s="273"/>
      <c r="CZ291" s="273"/>
      <c r="DA291" s="273"/>
      <c r="DB291" s="273"/>
      <c r="DC291" s="273"/>
      <c r="DD291" s="273"/>
      <c r="DE291" s="273"/>
      <c r="DF291" s="273"/>
      <c r="DG291" s="273"/>
      <c r="DH291" s="273"/>
      <c r="DI291" s="273"/>
      <c r="DJ291" s="273"/>
      <c r="DK291" s="273"/>
      <c r="DL291" s="273"/>
      <c r="DM291" s="273"/>
      <c r="DN291" s="273"/>
      <c r="DO291" s="273"/>
      <c r="DP291" s="273"/>
      <c r="DQ291" s="273"/>
      <c r="DR291" s="273"/>
      <c r="DS291" s="273"/>
      <c r="DT291" s="273"/>
      <c r="DU291" s="273"/>
      <c r="DV291" s="273"/>
      <c r="DW291" s="273"/>
      <c r="DX291" s="273"/>
      <c r="DY291" s="273"/>
      <c r="DZ291" s="273"/>
      <c r="EA291" s="273"/>
      <c r="EB291" s="273"/>
      <c r="EC291" s="273"/>
      <c r="ED291" s="273"/>
      <c r="EE291" s="273"/>
      <c r="EF291" s="273"/>
      <c r="EG291" s="273"/>
      <c r="EH291" s="273"/>
      <c r="EI291" s="273"/>
      <c r="EJ291" s="273"/>
      <c r="EK291" s="273"/>
      <c r="EL291" s="273"/>
    </row>
    <row r="292" spans="1:142" ht="15">
      <c r="A292" s="130"/>
      <c r="B292" s="131"/>
      <c r="C292" s="132"/>
    </row>
    <row r="293" spans="1:142" ht="15">
      <c r="A293" s="130"/>
      <c r="B293" s="131"/>
      <c r="C293" s="132"/>
    </row>
    <row r="294" spans="1:142" ht="15">
      <c r="A294" s="130"/>
      <c r="B294" s="131"/>
      <c r="C294" s="132"/>
    </row>
    <row r="295" spans="1:142" ht="15">
      <c r="A295" s="130"/>
      <c r="B295" s="131"/>
      <c r="C295" s="132"/>
    </row>
    <row r="296" spans="1:142" ht="15">
      <c r="A296" s="130"/>
      <c r="B296" s="131"/>
      <c r="C296" s="132"/>
    </row>
    <row r="297" spans="1:142" ht="15">
      <c r="A297" s="130"/>
      <c r="B297" s="131"/>
      <c r="C297" s="132"/>
    </row>
    <row r="298" spans="1:142" ht="15">
      <c r="A298" s="130"/>
      <c r="B298" s="131"/>
      <c r="C298" s="132"/>
    </row>
    <row r="299" spans="1:142" ht="15">
      <c r="A299" s="130"/>
      <c r="B299" s="131"/>
      <c r="C299" s="132"/>
    </row>
    <row r="300" spans="1:142" ht="15">
      <c r="A300" s="130"/>
      <c r="B300" s="131"/>
      <c r="C300" s="132"/>
    </row>
    <row r="301" spans="1:142" ht="15">
      <c r="A301" s="130"/>
      <c r="B301" s="131"/>
      <c r="C301" s="132"/>
    </row>
    <row r="302" spans="1:142" ht="15">
      <c r="A302" s="130"/>
      <c r="B302" s="131"/>
      <c r="C302" s="132"/>
    </row>
    <row r="303" spans="1:142" ht="15">
      <c r="A303" s="130"/>
      <c r="B303" s="131"/>
      <c r="C303" s="132"/>
    </row>
    <row r="304" spans="1:142" ht="15">
      <c r="A304" s="130"/>
      <c r="B304" s="131"/>
      <c r="C304" s="132"/>
    </row>
    <row r="305" spans="1:3" ht="15">
      <c r="A305" s="130"/>
      <c r="B305" s="131"/>
      <c r="C305" s="132"/>
    </row>
    <row r="306" spans="1:3" ht="15">
      <c r="A306" s="130"/>
      <c r="B306" s="131"/>
      <c r="C306" s="132"/>
    </row>
    <row r="307" spans="1:3" ht="15">
      <c r="A307" s="130"/>
      <c r="B307" s="131"/>
      <c r="C307" s="132"/>
    </row>
    <row r="308" spans="1:3" ht="15">
      <c r="A308" s="130"/>
      <c r="B308" s="131"/>
      <c r="C308" s="132"/>
    </row>
    <row r="309" spans="1:3" ht="15">
      <c r="A309" s="130"/>
      <c r="B309" s="131"/>
      <c r="C309" s="132"/>
    </row>
    <row r="310" spans="1:3" ht="15">
      <c r="A310" s="130"/>
      <c r="B310" s="131"/>
      <c r="C310" s="132"/>
    </row>
    <row r="311" spans="1:3" ht="15">
      <c r="A311" s="130"/>
      <c r="B311" s="131"/>
      <c r="C311" s="132"/>
    </row>
    <row r="312" spans="1:3" ht="15">
      <c r="A312" s="130"/>
      <c r="B312" s="131"/>
      <c r="C312" s="132"/>
    </row>
    <row r="313" spans="1:3" ht="15">
      <c r="A313" s="130"/>
      <c r="B313" s="131"/>
      <c r="C313" s="132"/>
    </row>
    <row r="314" spans="1:3" ht="15">
      <c r="A314" s="130"/>
      <c r="B314" s="131"/>
      <c r="C314" s="132"/>
    </row>
    <row r="315" spans="1:3" ht="15">
      <c r="A315" s="130"/>
      <c r="B315" s="131"/>
      <c r="C315" s="132"/>
    </row>
    <row r="316" spans="1:3" ht="15">
      <c r="A316" s="130"/>
      <c r="B316" s="131"/>
      <c r="C316" s="132"/>
    </row>
    <row r="317" spans="1:3" ht="15">
      <c r="A317" s="130"/>
      <c r="B317" s="131"/>
      <c r="C317" s="132"/>
    </row>
    <row r="318" spans="1:3" ht="15">
      <c r="A318" s="130"/>
      <c r="B318" s="131"/>
      <c r="C318" s="132"/>
    </row>
    <row r="319" spans="1:3" ht="15">
      <c r="A319" s="130"/>
      <c r="B319" s="131"/>
      <c r="C319" s="132"/>
    </row>
    <row r="320" spans="1:3" ht="15">
      <c r="A320" s="130"/>
      <c r="B320" s="131"/>
      <c r="C320" s="132"/>
    </row>
    <row r="321" spans="1:3" ht="15">
      <c r="A321" s="130"/>
      <c r="B321" s="131"/>
      <c r="C321" s="132"/>
    </row>
    <row r="322" spans="1:3" ht="15">
      <c r="A322" s="130"/>
      <c r="B322" s="131"/>
      <c r="C322" s="132"/>
    </row>
    <row r="323" spans="1:3" ht="15">
      <c r="A323" s="130"/>
      <c r="B323" s="131"/>
      <c r="C323" s="132"/>
    </row>
    <row r="324" spans="1:3" ht="15">
      <c r="A324" s="130"/>
      <c r="B324" s="131"/>
      <c r="C324" s="132"/>
    </row>
    <row r="325" spans="1:3" ht="15">
      <c r="A325" s="130"/>
      <c r="B325" s="131"/>
      <c r="C325" s="132"/>
    </row>
    <row r="326" spans="1:3" ht="15">
      <c r="A326" s="130"/>
      <c r="B326" s="131"/>
      <c r="C326" s="132"/>
    </row>
    <row r="327" spans="1:3" ht="15">
      <c r="A327" s="130"/>
      <c r="B327" s="131"/>
      <c r="C327" s="132"/>
    </row>
  </sheetData>
  <mergeCells count="21">
    <mergeCell ref="K4:Q4"/>
    <mergeCell ref="K5:Q5"/>
    <mergeCell ref="S1:AB1"/>
    <mergeCell ref="AC1:AH1"/>
    <mergeCell ref="F73:H76"/>
    <mergeCell ref="F55:H58"/>
    <mergeCell ref="F38:H41"/>
    <mergeCell ref="F21:H24"/>
    <mergeCell ref="D28:G28"/>
    <mergeCell ref="D4:J4"/>
    <mergeCell ref="D5:J5"/>
    <mergeCell ref="BH55:BJ58"/>
    <mergeCell ref="X55:Z58"/>
    <mergeCell ref="X21:Z24"/>
    <mergeCell ref="X38:Z41"/>
    <mergeCell ref="D6:Y6"/>
    <mergeCell ref="BH21:BJ24"/>
    <mergeCell ref="AP38:AR41"/>
    <mergeCell ref="BH38:BJ41"/>
    <mergeCell ref="AP21:AR24"/>
    <mergeCell ref="AP55:AR58"/>
  </mergeCells>
  <pageMargins left="0.7" right="0.7" top="0.75" bottom="0.75" header="0.3" footer="0.3"/>
  <pageSetup paperSize="9" orientation="portrait" horizont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>
    <outlinePr applyStyles="1" summaryBelow="0"/>
    <pageSetUpPr fitToPage="1"/>
  </sheetPr>
  <dimension ref="A1:N320"/>
  <sheetViews>
    <sheetView zoomScale="85" zoomScaleNormal="85" workbookViewId="0">
      <pane ySplit="2" topLeftCell="A3" activePane="bottomLeft" state="frozen"/>
      <selection pane="bottomLeft" activeCell="G7" sqref="G7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49.5703125" style="39" customWidth="1"/>
    <col min="5" max="5" width="9.42578125" style="39" customWidth="1"/>
    <col min="6" max="6" width="13.28515625" style="42" customWidth="1"/>
    <col min="7" max="7" width="58.140625" style="43" customWidth="1"/>
    <col min="8" max="8" width="14" style="44" customWidth="1"/>
    <col min="9" max="9" width="14.85546875" style="45" customWidth="1"/>
    <col min="10" max="10" width="11" style="46" hidden="1" customWidth="1"/>
    <col min="11" max="11" width="14.28515625" style="42" customWidth="1"/>
    <col min="12" max="12" width="19.42578125" style="40" customWidth="1"/>
    <col min="13" max="16384" width="9.140625" style="40"/>
  </cols>
  <sheetData>
    <row r="1" spans="1:14" s="94" customFormat="1" ht="30" customHeight="1">
      <c r="A1" s="88"/>
      <c r="B1" s="89"/>
      <c r="C1" s="90"/>
      <c r="D1" s="91"/>
      <c r="E1" s="91"/>
      <c r="F1" s="95"/>
      <c r="G1" s="430" t="s">
        <v>17033</v>
      </c>
      <c r="H1" s="430"/>
      <c r="I1" s="153">
        <f>IF(Змiст!$K$5&gt;Змiст!$F$21,Змiст!$K$5,Змiст!$F$21)</f>
        <v>0</v>
      </c>
      <c r="J1" s="82"/>
      <c r="K1" s="82"/>
      <c r="L1" s="82"/>
      <c r="M1" s="96"/>
      <c r="N1" s="96"/>
    </row>
    <row r="2" spans="1:14" ht="30.75" customHeight="1">
      <c r="A2" s="106"/>
      <c r="B2" s="107"/>
      <c r="C2" s="108"/>
      <c r="D2" s="97" t="s">
        <v>8</v>
      </c>
      <c r="E2" s="97"/>
      <c r="F2" s="97" t="s">
        <v>0</v>
      </c>
      <c r="G2" s="97" t="s">
        <v>1</v>
      </c>
      <c r="H2" s="97" t="s">
        <v>5</v>
      </c>
      <c r="I2" s="97" t="s">
        <v>6</v>
      </c>
      <c r="J2" s="98"/>
      <c r="K2" s="98" t="s">
        <v>2</v>
      </c>
      <c r="L2" s="98" t="s">
        <v>7</v>
      </c>
    </row>
    <row r="3" spans="1:14" ht="60" customHeight="1">
      <c r="A3" s="106"/>
      <c r="B3" s="107"/>
      <c r="C3" s="108"/>
      <c r="D3" s="428"/>
      <c r="E3" s="138"/>
      <c r="F3" s="145" t="s">
        <v>7158</v>
      </c>
      <c r="G3" s="32" t="str">
        <f t="shared" ref="G3:G34" si="0">VLOOKUP(F3,Price,3,FALSE)</f>
        <v>Комплект ручок LDH 2166 РС нержавіюча сталь матова 8мм</v>
      </c>
      <c r="H3" s="124">
        <f>I3*Змiст!$K$4</f>
        <v>814.82322599999998</v>
      </c>
      <c r="I3" s="125">
        <f>IF(Змiст!$K$5&gt;Змiст!$F$21,J3*(1-Змiст!$K$5),'Дверні ручки'!J3*(1-Змiст!$F$21))</f>
        <v>25.867404000000001</v>
      </c>
      <c r="J3" s="133">
        <f t="shared" ref="J3:J30" si="1">VLOOKUP(F3,Price,2,FALSE)*1.2</f>
        <v>25.867404000000001</v>
      </c>
      <c r="K3" s="128" t="s">
        <v>4</v>
      </c>
      <c r="L3" s="41"/>
    </row>
    <row r="4" spans="1:14" ht="60" customHeight="1">
      <c r="A4" s="106"/>
      <c r="B4" s="107"/>
      <c r="C4" s="108"/>
      <c r="D4" s="429"/>
      <c r="E4" s="138"/>
      <c r="F4" s="145" t="s">
        <v>7160</v>
      </c>
      <c r="G4" s="32" t="str">
        <f t="shared" si="0"/>
        <v>Комплект ручок LDH 2166 WС нержавіюча сталь матова 8мм</v>
      </c>
      <c r="H4" s="124">
        <f>I4*Змiст!$K$4</f>
        <v>1064.1440879999998</v>
      </c>
      <c r="I4" s="125">
        <f>IF(Змiст!$K$5&gt;Змiст!$F$21,J4*(1-Змiст!$K$5),'Дверні ручки'!J4*(1-Змiст!$F$21))</f>
        <v>33.782351999999996</v>
      </c>
      <c r="J4" s="133">
        <f t="shared" si="1"/>
        <v>33.782351999999996</v>
      </c>
      <c r="K4" s="128" t="s">
        <v>4</v>
      </c>
      <c r="L4" s="41"/>
    </row>
    <row r="5" spans="1:14" ht="60" customHeight="1">
      <c r="A5" s="106"/>
      <c r="B5" s="107"/>
      <c r="C5" s="108"/>
      <c r="D5" s="428"/>
      <c r="E5" s="138"/>
      <c r="F5" s="145" t="s">
        <v>7146</v>
      </c>
      <c r="G5" s="32" t="str">
        <f t="shared" si="0"/>
        <v>Комплект ручок PС нержавіюча сталь матова 8мм</v>
      </c>
      <c r="H5" s="124">
        <f>I5*Змiст!$K$4</f>
        <v>1036.9454759999999</v>
      </c>
      <c r="I5" s="125">
        <f>IF(Змiст!$K$5&gt;Змiст!$F$21,J5*(1-Змiст!$K$5),'Дверні ручки'!J5*(1-Змiст!$F$21))</f>
        <v>32.918903999999998</v>
      </c>
      <c r="J5" s="133">
        <f t="shared" si="1"/>
        <v>32.918903999999998</v>
      </c>
      <c r="K5" s="128" t="s">
        <v>4</v>
      </c>
      <c r="L5" s="41"/>
    </row>
    <row r="6" spans="1:14" ht="60" customHeight="1">
      <c r="A6" s="130"/>
      <c r="B6" s="131"/>
      <c r="C6" s="132"/>
      <c r="D6" s="429"/>
      <c r="E6" s="138"/>
      <c r="F6" s="145" t="s">
        <v>7148</v>
      </c>
      <c r="G6" s="32" t="str">
        <f t="shared" si="0"/>
        <v>Комплект ручокWС нержавіюча сталь матова 8мм</v>
      </c>
      <c r="H6" s="124">
        <f>I6*Змiст!$K$4</f>
        <v>1354.2621119999999</v>
      </c>
      <c r="I6" s="125">
        <f>IF(Змiст!$K$5&gt;Змiст!$F$21,J6*(1-Змiст!$K$5),'Дверні ручки'!J6*(1-Змiст!$F$21))</f>
        <v>42.992447999999996</v>
      </c>
      <c r="J6" s="133">
        <f t="shared" si="1"/>
        <v>42.992447999999996</v>
      </c>
      <c r="K6" s="128" t="s">
        <v>4</v>
      </c>
      <c r="L6" s="41"/>
    </row>
    <row r="7" spans="1:14" ht="60" customHeight="1">
      <c r="A7" s="130"/>
      <c r="B7" s="131"/>
      <c r="C7" s="132"/>
      <c r="D7" s="428"/>
      <c r="E7" s="138"/>
      <c r="F7" s="145" t="s">
        <v>7741</v>
      </c>
      <c r="G7" s="32" t="str">
        <f t="shared" si="0"/>
        <v>Комплект дверних ручок PC 8 нержавіюча сталь матова</v>
      </c>
      <c r="H7" s="124">
        <f>I7*Змiст!$K$4</f>
        <v>1207.2420359999999</v>
      </c>
      <c r="I7" s="125">
        <f>IF(Змiст!$K$5&gt;Змiст!$F$21,J7*(1-Змiст!$K$5),'Дверні ручки'!J7*(1-Змiст!$F$21))</f>
        <v>38.325143999999995</v>
      </c>
      <c r="J7" s="133">
        <f t="shared" si="1"/>
        <v>38.325143999999995</v>
      </c>
      <c r="K7" s="128" t="s">
        <v>4</v>
      </c>
      <c r="L7" s="41"/>
    </row>
    <row r="8" spans="1:14" ht="60" customHeight="1">
      <c r="A8" s="106"/>
      <c r="B8" s="107"/>
      <c r="C8" s="108"/>
      <c r="D8" s="429"/>
      <c r="E8" s="138"/>
      <c r="F8" s="145" t="s">
        <v>7747</v>
      </c>
      <c r="G8" s="32" t="str">
        <f t="shared" si="0"/>
        <v>Комплект дверних ручок WC 8 нержавіюча сталь матова</v>
      </c>
      <c r="H8" s="124">
        <f>I8*Змiст!$K$4</f>
        <v>1485.8034659999998</v>
      </c>
      <c r="I8" s="125">
        <f>IF(Змiст!$K$5&gt;Змiст!$F$21,J8*(1-Змiст!$K$5),'Дверні ручки'!J8*(1-Змiст!$F$21))</f>
        <v>47.168363999999997</v>
      </c>
      <c r="J8" s="133">
        <f t="shared" si="1"/>
        <v>47.168363999999997</v>
      </c>
      <c r="K8" s="128" t="s">
        <v>4</v>
      </c>
      <c r="L8" s="41"/>
    </row>
    <row r="9" spans="1:14" ht="60" customHeight="1">
      <c r="A9" s="106"/>
      <c r="B9" s="107"/>
      <c r="C9" s="108"/>
      <c r="D9" s="428"/>
      <c r="E9" s="138"/>
      <c r="F9" s="145" t="s">
        <v>7690</v>
      </c>
      <c r="G9" s="32" t="str">
        <f t="shared" si="0"/>
        <v>Комплект ручок PC 8 нержавіюча сталь матова</v>
      </c>
      <c r="H9" s="124">
        <f>I9*Змiст!$K$4</f>
        <v>1846.6864919999998</v>
      </c>
      <c r="I9" s="125">
        <f>IF(Змiст!$K$5&gt;Змiст!$F$21,J9*(1-Змiст!$K$5),'Дверні ручки'!J9*(1-Змiст!$F$21))</f>
        <v>58.624967999999996</v>
      </c>
      <c r="J9" s="133">
        <f t="shared" si="1"/>
        <v>58.624967999999996</v>
      </c>
      <c r="K9" s="128" t="s">
        <v>4</v>
      </c>
      <c r="L9" s="41"/>
    </row>
    <row r="10" spans="1:14" ht="60" customHeight="1">
      <c r="A10" s="106"/>
      <c r="B10" s="107"/>
      <c r="C10" s="108"/>
      <c r="D10" s="429"/>
      <c r="E10" s="138"/>
      <c r="F10" s="145" t="s">
        <v>7693</v>
      </c>
      <c r="G10" s="32" t="str">
        <f t="shared" si="0"/>
        <v>Комплект ручок WC 8 нержавіюча сталь матова</v>
      </c>
      <c r="H10" s="124">
        <f>I10*Змiст!$K$4</f>
        <v>2397.9688740000001</v>
      </c>
      <c r="I10" s="125">
        <f>IF(Змiст!$K$5&gt;Змiст!$F$21,J10*(1-Змiст!$K$5),'Дверні ручки'!J10*(1-Змiст!$F$21))</f>
        <v>76.125996000000001</v>
      </c>
      <c r="J10" s="133">
        <f t="shared" si="1"/>
        <v>76.125996000000001</v>
      </c>
      <c r="K10" s="128" t="s">
        <v>4</v>
      </c>
      <c r="L10" s="41"/>
    </row>
    <row r="11" spans="1:14" ht="60" customHeight="1">
      <c r="A11" s="106"/>
      <c r="B11" s="107"/>
      <c r="C11" s="108"/>
      <c r="D11" s="428"/>
      <c r="E11" s="138"/>
      <c r="F11" s="145" t="s">
        <v>8331</v>
      </c>
      <c r="G11" s="32" t="str">
        <f t="shared" si="0"/>
        <v>Комплект ручок LDH 2187 РС нержавіюча сталь матова 8мм</v>
      </c>
      <c r="H11" s="124">
        <f>I11*Змiст!$K$4</f>
        <v>815.64688799999999</v>
      </c>
      <c r="I11" s="125">
        <f>IF(Змiст!$K$5&gt;Змiст!$F$21,J11*(1-Змiст!$K$5),'Дверні ручки'!J11*(1-Змiст!$F$21))</f>
        <v>25.893552</v>
      </c>
      <c r="J11" s="133">
        <f t="shared" si="1"/>
        <v>25.893552</v>
      </c>
      <c r="K11" s="128" t="s">
        <v>4</v>
      </c>
      <c r="L11" s="41"/>
    </row>
    <row r="12" spans="1:14" ht="60" customHeight="1">
      <c r="A12" s="106"/>
      <c r="B12" s="107"/>
      <c r="C12" s="108"/>
      <c r="D12" s="429"/>
      <c r="E12" s="138"/>
      <c r="F12" s="145" t="s">
        <v>7744</v>
      </c>
      <c r="G12" s="32" t="str">
        <f t="shared" si="0"/>
        <v>Комплект дверних ручок WC 8 нержавіюча сталь матова</v>
      </c>
      <c r="H12" s="124">
        <f>I12*Змiст!$K$4</f>
        <v>1148.1050699999998</v>
      </c>
      <c r="I12" s="125">
        <f>IF(Змiст!$K$5&gt;Змiст!$F$21,J12*(1-Змiст!$K$5),'Дверні ручки'!J12*(1-Змiст!$F$21))</f>
        <v>36.447779999999995</v>
      </c>
      <c r="J12" s="133">
        <f t="shared" si="1"/>
        <v>36.447779999999995</v>
      </c>
      <c r="K12" s="128" t="s">
        <v>4</v>
      </c>
      <c r="L12" s="41"/>
    </row>
    <row r="13" spans="1:14" ht="60" customHeight="1">
      <c r="A13" s="130"/>
      <c r="B13" s="131"/>
      <c r="C13" s="132"/>
      <c r="D13" s="428"/>
      <c r="E13" s="138"/>
      <c r="F13" s="145" t="s">
        <v>8335</v>
      </c>
      <c r="G13" s="32" t="str">
        <f t="shared" si="0"/>
        <v>Комплект ручок PС нержавіюча сталь матова 8мм</v>
      </c>
      <c r="H13" s="124">
        <f>I13*Змiст!$K$4</f>
        <v>759.37554</v>
      </c>
      <c r="I13" s="125">
        <f>IF(Змiст!$K$5&gt;Змiст!$F$21,J13*(1-Змiст!$K$5),'Дверні ручки'!J13*(1-Змiст!$F$21))</f>
        <v>24.10716</v>
      </c>
      <c r="J13" s="133">
        <f t="shared" si="1"/>
        <v>24.10716</v>
      </c>
      <c r="K13" s="128" t="s">
        <v>4</v>
      </c>
      <c r="L13" s="41"/>
    </row>
    <row r="14" spans="1:14" ht="60" customHeight="1">
      <c r="A14" s="130"/>
      <c r="B14" s="131"/>
      <c r="C14" s="132"/>
      <c r="D14" s="429"/>
      <c r="E14" s="138"/>
      <c r="F14" s="145" t="s">
        <v>8337</v>
      </c>
      <c r="G14" s="32" t="str">
        <f t="shared" si="0"/>
        <v>Комплект ручокWС нержавіюча сталь матова 8мм</v>
      </c>
      <c r="H14" s="124">
        <f>I14*Змiст!$K$4</f>
        <v>1052.4472559999999</v>
      </c>
      <c r="I14" s="125">
        <f>IF(Змiст!$K$5&gt;Змiст!$F$21,J14*(1-Змiст!$K$5),'Дверні ручки'!J14*(1-Змiст!$F$21))</f>
        <v>33.411023999999998</v>
      </c>
      <c r="J14" s="133">
        <f t="shared" si="1"/>
        <v>33.411023999999998</v>
      </c>
      <c r="K14" s="128" t="s">
        <v>4</v>
      </c>
      <c r="L14" s="41"/>
    </row>
    <row r="15" spans="1:14" ht="60" customHeight="1">
      <c r="A15" s="130"/>
      <c r="B15" s="131"/>
      <c r="C15" s="132"/>
      <c r="D15" s="428"/>
      <c r="E15" s="138"/>
      <c r="F15" s="145" t="s">
        <v>8333</v>
      </c>
      <c r="G15" s="32" t="str">
        <f t="shared" si="0"/>
        <v>Комплект ручок LDH 2196 РС нержавіюча сталь матова 8мм</v>
      </c>
      <c r="H15" s="124">
        <f>I15*Змiст!$K$4</f>
        <v>1432.0257839999999</v>
      </c>
      <c r="I15" s="125">
        <f>IF(Змiст!$K$5&gt;Змiст!$F$21,J15*(1-Змiст!$K$5),'Дверні ручки'!J15*(1-Змiст!$F$21))</f>
        <v>45.461135999999996</v>
      </c>
      <c r="J15" s="133">
        <f t="shared" si="1"/>
        <v>45.461135999999996</v>
      </c>
      <c r="K15" s="128" t="s">
        <v>4</v>
      </c>
      <c r="L15" s="41"/>
    </row>
    <row r="16" spans="1:14" ht="60" customHeight="1">
      <c r="A16" s="130"/>
      <c r="B16" s="131"/>
      <c r="C16" s="132"/>
      <c r="D16" s="429"/>
      <c r="E16" s="138"/>
      <c r="F16" s="145" t="s">
        <v>8336</v>
      </c>
      <c r="G16" s="32" t="str">
        <f t="shared" si="0"/>
        <v>Комплект дверних ручок WC 8 нержавіюча сталь матова LDH2196</v>
      </c>
      <c r="H16" s="124">
        <f>I16*Змiст!$K$4</f>
        <v>1714.3789320000001</v>
      </c>
      <c r="I16" s="125">
        <f>IF(Змiст!$K$5&gt;Змiст!$F$21,J16*(1-Змiст!$K$5),'Дверні ручки'!J16*(1-Змiст!$F$21))</f>
        <v>54.424728000000002</v>
      </c>
      <c r="J16" s="133">
        <f t="shared" si="1"/>
        <v>54.424728000000002</v>
      </c>
      <c r="K16" s="128" t="s">
        <v>4</v>
      </c>
      <c r="L16" s="41"/>
    </row>
    <row r="17" spans="1:12" ht="60" customHeight="1">
      <c r="A17" s="130"/>
      <c r="B17" s="131"/>
      <c r="C17" s="132"/>
      <c r="D17" s="428"/>
      <c r="E17" s="138"/>
      <c r="F17" s="145" t="s">
        <v>7143</v>
      </c>
      <c r="G17" s="32" t="str">
        <f t="shared" si="0"/>
        <v>Комплект ручок PС нержавіюча сталь матова 8мм</v>
      </c>
      <c r="H17" s="124">
        <f>I17*Змiст!$K$4</f>
        <v>1278.3328740000002</v>
      </c>
      <c r="I17" s="125">
        <f>IF(Змiст!$K$5&gt;Змiст!$F$21,J17*(1-Змiст!$K$5),'Дверні ручки'!J17*(1-Змiст!$F$21))</f>
        <v>40.581996000000004</v>
      </c>
      <c r="J17" s="133">
        <f t="shared" si="1"/>
        <v>40.581996000000004</v>
      </c>
      <c r="K17" s="128" t="s">
        <v>4</v>
      </c>
      <c r="L17" s="41"/>
    </row>
    <row r="18" spans="1:12" ht="60" customHeight="1">
      <c r="A18" s="130"/>
      <c r="B18" s="131"/>
      <c r="C18" s="132"/>
      <c r="D18" s="429"/>
      <c r="E18" s="138"/>
      <c r="F18" s="145" t="s">
        <v>7746</v>
      </c>
      <c r="G18" s="32" t="str">
        <f t="shared" si="0"/>
        <v>Комплект дверних ручок WC 8 нержавіюча сталь матова</v>
      </c>
      <c r="H18" s="124">
        <f>I18*Змiст!$K$4</f>
        <v>1571.807916</v>
      </c>
      <c r="I18" s="125">
        <f>IF(Змiст!$K$5&gt;Змiст!$F$21,J18*(1-Змiст!$K$5),'Дверні ручки'!J18*(1-Змiст!$F$21))</f>
        <v>49.898663999999997</v>
      </c>
      <c r="J18" s="133">
        <f t="shared" si="1"/>
        <v>49.898663999999997</v>
      </c>
      <c r="K18" s="128" t="s">
        <v>4</v>
      </c>
      <c r="L18" s="41"/>
    </row>
    <row r="19" spans="1:12" ht="60" customHeight="1">
      <c r="A19" s="130"/>
      <c r="B19" s="131"/>
      <c r="C19" s="132"/>
      <c r="D19" s="428"/>
      <c r="E19" s="138"/>
      <c r="F19" s="145" t="s">
        <v>224</v>
      </c>
      <c r="G19" s="32" t="str">
        <f t="shared" si="0"/>
        <v>Комплект ручки PANDORA PC цамак нікельований матовий PVD 8мм</v>
      </c>
      <c r="H19" s="124">
        <f>I19*Змiст!$K$4</f>
        <v>2778.1877339999996</v>
      </c>
      <c r="I19" s="125">
        <f>IF(Змiст!$K$5&gt;Змiст!$F$21,J19*(1-Змiст!$K$5),'Дверні ручки'!J19*(1-Змiст!$F$21))</f>
        <v>88.196435999999991</v>
      </c>
      <c r="J19" s="133">
        <f t="shared" si="1"/>
        <v>88.196435999999991</v>
      </c>
      <c r="K19" s="128" t="s">
        <v>4</v>
      </c>
      <c r="L19" s="41"/>
    </row>
    <row r="20" spans="1:12" ht="60" customHeight="1">
      <c r="A20" s="130"/>
      <c r="B20" s="131"/>
      <c r="C20" s="132"/>
      <c r="D20" s="429"/>
      <c r="E20" s="138"/>
      <c r="F20" s="145" t="s">
        <v>7938</v>
      </c>
      <c r="G20" s="32" t="str">
        <f t="shared" si="0"/>
        <v>Комплект ручок WC цамак нікельований матовий PVD</v>
      </c>
      <c r="H20" s="124">
        <f>I20*Змiст!$K$4</f>
        <v>3376.3307759999998</v>
      </c>
      <c r="I20" s="125">
        <f>IF(Змiст!$K$5&gt;Змiст!$F$21,J20*(1-Змiст!$K$5),'Дверні ручки'!J20*(1-Змiст!$F$21))</f>
        <v>107.185104</v>
      </c>
      <c r="J20" s="133">
        <f t="shared" si="1"/>
        <v>107.185104</v>
      </c>
      <c r="K20" s="128" t="s">
        <v>4</v>
      </c>
      <c r="L20" s="41"/>
    </row>
    <row r="21" spans="1:12" ht="60" customHeight="1">
      <c r="A21" s="130"/>
      <c r="B21" s="131"/>
      <c r="C21" s="132"/>
      <c r="D21" s="428"/>
      <c r="E21" s="138"/>
      <c r="F21" s="145" t="s">
        <v>226</v>
      </c>
      <c r="G21" s="32" t="str">
        <f t="shared" si="0"/>
        <v>Комплект ручок PRISKA PC цамак нікельований матовий PVD 8мм</v>
      </c>
      <c r="H21" s="124">
        <f>I21*Змiст!$K$4</f>
        <v>2778.1877339999996</v>
      </c>
      <c r="I21" s="125">
        <f>IF(Змiст!$K$5&gt;Змiст!$F$21,J21*(1-Змiст!$K$5),'Дверні ручки'!J21*(1-Змiст!$F$21))</f>
        <v>88.196435999999991</v>
      </c>
      <c r="J21" s="133">
        <f t="shared" si="1"/>
        <v>88.196435999999991</v>
      </c>
      <c r="K21" s="128" t="s">
        <v>4</v>
      </c>
      <c r="L21" s="41"/>
    </row>
    <row r="22" spans="1:12" ht="60" customHeight="1">
      <c r="A22" s="130"/>
      <c r="B22" s="131"/>
      <c r="C22" s="132"/>
      <c r="D22" s="429"/>
      <c r="E22" s="138"/>
      <c r="F22" s="145" t="s">
        <v>7940</v>
      </c>
      <c r="G22" s="32" t="str">
        <f t="shared" si="0"/>
        <v>Комплект ручок WC Priska цамак нікельований матовий PVD</v>
      </c>
      <c r="H22" s="124">
        <f>I22*Змiст!$K$4</f>
        <v>3376.3307759999998</v>
      </c>
      <c r="I22" s="125">
        <f>IF(Змiст!$K$5&gt;Змiст!$F$21,J22*(1-Змiст!$K$5),'Дверні ручки'!J22*(1-Змiст!$F$21))</f>
        <v>107.185104</v>
      </c>
      <c r="J22" s="133">
        <f t="shared" si="1"/>
        <v>107.185104</v>
      </c>
      <c r="K22" s="128" t="s">
        <v>4</v>
      </c>
      <c r="L22" s="41"/>
    </row>
    <row r="23" spans="1:12" ht="60" customHeight="1">
      <c r="A23" s="130"/>
      <c r="B23" s="131"/>
      <c r="C23" s="132"/>
      <c r="D23" s="428"/>
      <c r="E23" s="138"/>
      <c r="F23" s="145" t="s">
        <v>7755</v>
      </c>
      <c r="G23" s="32" t="str">
        <f t="shared" si="0"/>
        <v>Комплект дверних ручок PC 8 нержавіюча сталь матова</v>
      </c>
      <c r="H23" s="124">
        <f>I23*Змiст!$K$4</f>
        <v>831.36563999999998</v>
      </c>
      <c r="I23" s="125">
        <f>IF(Змiст!$K$5&gt;Змiст!$F$21,J23*(1-Змiст!$K$5),'Дверні ручки'!J23*(1-Змiст!$F$21))</f>
        <v>26.39256</v>
      </c>
      <c r="J23" s="133">
        <f t="shared" si="1"/>
        <v>26.39256</v>
      </c>
      <c r="K23" s="128" t="s">
        <v>4</v>
      </c>
      <c r="L23" s="41"/>
    </row>
    <row r="24" spans="1:12" ht="60" customHeight="1">
      <c r="A24" s="130"/>
      <c r="B24" s="131"/>
      <c r="C24" s="132"/>
      <c r="D24" s="429"/>
      <c r="E24" s="138"/>
      <c r="F24" s="145" t="s">
        <v>7771</v>
      </c>
      <c r="G24" s="32" t="str">
        <f t="shared" si="0"/>
        <v>Комплект дверних ручок WC 8 нержавіюча сталь матова</v>
      </c>
      <c r="H24" s="124">
        <f>I24*Змiст!$K$4</f>
        <v>1023.6599100000001</v>
      </c>
      <c r="I24" s="125">
        <f>IF(Змiст!$K$5&gt;Змiст!$F$21,J24*(1-Змiст!$K$5),'Дверні ручки'!J24*(1-Змiст!$F$21))</f>
        <v>32.497140000000002</v>
      </c>
      <c r="J24" s="133">
        <f t="shared" si="1"/>
        <v>32.497140000000002</v>
      </c>
      <c r="K24" s="128" t="s">
        <v>4</v>
      </c>
      <c r="L24" s="41"/>
    </row>
    <row r="25" spans="1:12" ht="60" customHeight="1">
      <c r="A25" s="130"/>
      <c r="B25" s="131"/>
      <c r="C25" s="132"/>
      <c r="D25" s="428"/>
      <c r="E25" s="138"/>
      <c r="F25" s="145" t="s">
        <v>8081</v>
      </c>
      <c r="G25" s="32" t="str">
        <f t="shared" si="0"/>
        <v>Комплект ручок LDH 2190 РС нержавіюча сталь матова 8мм</v>
      </c>
      <c r="H25" s="124">
        <f>I25*Змiст!$K$4</f>
        <v>823.41516600000011</v>
      </c>
      <c r="I25" s="125">
        <f>IF(Змiст!$K$5&gt;Змiст!$F$21,J25*(1-Змiст!$K$5),'Дверні ручки'!J25*(1-Змiст!$F$21))</f>
        <v>26.140164000000002</v>
      </c>
      <c r="J25" s="133">
        <f t="shared" si="1"/>
        <v>26.140164000000002</v>
      </c>
      <c r="K25" s="128" t="s">
        <v>4</v>
      </c>
      <c r="L25" s="41"/>
    </row>
    <row r="26" spans="1:12" ht="60" customHeight="1">
      <c r="A26" s="130"/>
      <c r="B26" s="131"/>
      <c r="C26" s="132"/>
      <c r="D26" s="429"/>
      <c r="E26" s="138"/>
      <c r="F26" s="145" t="s">
        <v>8097</v>
      </c>
      <c r="G26" s="32" t="str">
        <f t="shared" si="0"/>
        <v>Ручка на розетці WC  8 нержавіюча сталь матова</v>
      </c>
      <c r="H26" s="124">
        <f>I26*Змiст!$K$4</f>
        <v>1086.48351</v>
      </c>
      <c r="I26" s="125">
        <f>IF(Змiст!$K$5&gt;Змiст!$F$21,J26*(1-Змiст!$K$5),'Дверні ручки'!J26*(1-Змiст!$F$21))</f>
        <v>34.491540000000001</v>
      </c>
      <c r="J26" s="133">
        <f t="shared" si="1"/>
        <v>34.491540000000001</v>
      </c>
      <c r="K26" s="128" t="s">
        <v>4</v>
      </c>
      <c r="L26" s="41"/>
    </row>
    <row r="27" spans="1:12" ht="60" customHeight="1">
      <c r="A27" s="130"/>
      <c r="B27" s="131"/>
      <c r="C27" s="132"/>
      <c r="D27" s="428"/>
      <c r="E27" s="138"/>
      <c r="F27" s="145" t="s">
        <v>8083</v>
      </c>
      <c r="G27" s="32" t="str">
        <f t="shared" si="0"/>
        <v>Комплект ручок LDH 2197 РС нержавіюча сталь матова 8мм</v>
      </c>
      <c r="H27" s="124">
        <f>I27*Змiст!$K$4</f>
        <v>823.41516600000011</v>
      </c>
      <c r="I27" s="125">
        <f>IF(Змiст!$K$5&gt;Змiст!$F$21,J27*(1-Змiст!$K$5),'Дверні ручки'!J27*(1-Змiст!$F$21))</f>
        <v>26.140164000000002</v>
      </c>
      <c r="J27" s="133">
        <f t="shared" si="1"/>
        <v>26.140164000000002</v>
      </c>
      <c r="K27" s="128" t="s">
        <v>4</v>
      </c>
      <c r="L27" s="41"/>
    </row>
    <row r="28" spans="1:12" ht="60" customHeight="1">
      <c r="A28" s="130"/>
      <c r="B28" s="131"/>
      <c r="C28" s="132"/>
      <c r="D28" s="429"/>
      <c r="E28" s="138"/>
      <c r="F28" s="145" t="s">
        <v>8099</v>
      </c>
      <c r="G28" s="32" t="str">
        <f t="shared" si="0"/>
        <v>Ручка на розетці WC  8 нержавіюча сталь матова</v>
      </c>
      <c r="H28" s="124">
        <f>I28*Змiст!$K$4</f>
        <v>1086.48351</v>
      </c>
      <c r="I28" s="125">
        <f>IF(Змiст!$K$5&gt;Змiст!$F$21,J28*(1-Змiст!$K$5),'Дверні ручки'!J28*(1-Змiст!$F$21))</f>
        <v>34.491540000000001</v>
      </c>
      <c r="J28" s="133">
        <f t="shared" si="1"/>
        <v>34.491540000000001</v>
      </c>
      <c r="K28" s="128" t="s">
        <v>4</v>
      </c>
      <c r="L28" s="41"/>
    </row>
    <row r="29" spans="1:12" ht="60" customHeight="1">
      <c r="A29" s="130"/>
      <c r="B29" s="131"/>
      <c r="C29" s="132"/>
      <c r="D29" s="428"/>
      <c r="E29" s="138"/>
      <c r="F29" s="145" t="s">
        <v>8045</v>
      </c>
      <c r="G29" s="32" t="str">
        <f t="shared" si="0"/>
        <v>Комплект ручок LDH 2181 РС нержавіюча сталь матова 8мм</v>
      </c>
      <c r="H29" s="124">
        <f>I29*Змiст!$K$4</f>
        <v>823.41516600000011</v>
      </c>
      <c r="I29" s="125">
        <f>IF(Змiст!$K$5&gt;Змiст!$F$21,J29*(1-Змiст!$K$5),'Дверні ручки'!J29*(1-Змiст!$F$21))</f>
        <v>26.140164000000002</v>
      </c>
      <c r="J29" s="133">
        <f t="shared" si="1"/>
        <v>26.140164000000002</v>
      </c>
      <c r="K29" s="128" t="s">
        <v>4</v>
      </c>
      <c r="L29" s="41"/>
    </row>
    <row r="30" spans="1:12" ht="60" customHeight="1">
      <c r="A30" s="130"/>
      <c r="B30" s="131"/>
      <c r="C30" s="132"/>
      <c r="D30" s="429"/>
      <c r="E30" s="138"/>
      <c r="F30" s="145" t="s">
        <v>8058</v>
      </c>
      <c r="G30" s="32" t="str">
        <f t="shared" si="0"/>
        <v>Комплект дверних ручок WC 8 нержавіюча сталь матова LDH2181</v>
      </c>
      <c r="H30" s="124">
        <f>I30*Змiст!$K$4</f>
        <v>1086.48351</v>
      </c>
      <c r="I30" s="125">
        <f>IF(Змiст!$K$5&gt;Змiст!$F$21,J30*(1-Змiст!$K$5),'Дверні ручки'!J30*(1-Змiст!$F$21))</f>
        <v>34.491540000000001</v>
      </c>
      <c r="J30" s="133">
        <f t="shared" si="1"/>
        <v>34.491540000000001</v>
      </c>
      <c r="K30" s="128" t="s">
        <v>4</v>
      </c>
      <c r="L30" s="41"/>
    </row>
    <row r="31" spans="1:12" ht="60" customHeight="1">
      <c r="A31" s="130"/>
      <c r="B31" s="131"/>
      <c r="C31" s="132"/>
      <c r="D31" s="428"/>
      <c r="E31" s="138"/>
      <c r="F31" s="145" t="s">
        <v>8890</v>
      </c>
      <c r="G31" s="32" t="str">
        <f t="shared" si="0"/>
        <v>Комплект ручок PC  LDH 2188 нержавіюча сталь матова 8 мм</v>
      </c>
      <c r="H31" s="124">
        <f>I31*Змiст!$K$4</f>
        <v>581.26534199999992</v>
      </c>
      <c r="I31" s="125">
        <f>IF(Змiст!$K$5&gt;Змiст!$F$21,J31*(1-Змiст!$K$5),'Дверні ручки'!J31*(1-Змiст!$F$21))</f>
        <v>18.452867999999999</v>
      </c>
      <c r="J31" s="133">
        <f t="shared" ref="J31:J54" si="2">VLOOKUP(F31,Price,2,FALSE)*1.2</f>
        <v>18.452867999999999</v>
      </c>
      <c r="K31" s="128" t="s">
        <v>4</v>
      </c>
      <c r="L31" s="41"/>
    </row>
    <row r="32" spans="1:12" ht="60" customHeight="1">
      <c r="A32" s="130"/>
      <c r="B32" s="131"/>
      <c r="C32" s="132"/>
      <c r="D32" s="429"/>
      <c r="E32" s="138"/>
      <c r="F32" s="145" t="s">
        <v>8895</v>
      </c>
      <c r="G32" s="32" t="str">
        <f t="shared" si="0"/>
        <v>Комплект ручок WС  LDH 2188 нержавіюча сталь матова 8 мм</v>
      </c>
      <c r="H32" s="124">
        <f>I32*Змiст!$K$4</f>
        <v>802.4751</v>
      </c>
      <c r="I32" s="125">
        <f>IF(Змiст!$K$5&gt;Змiст!$F$21,J32*(1-Змiст!$K$5),'Дверні ручки'!J32*(1-Змiст!$F$21))</f>
        <v>25.4754</v>
      </c>
      <c r="J32" s="133">
        <f t="shared" si="2"/>
        <v>25.4754</v>
      </c>
      <c r="K32" s="128" t="s">
        <v>4</v>
      </c>
      <c r="L32" s="41"/>
    </row>
    <row r="33" spans="1:12" ht="60" customHeight="1">
      <c r="A33" s="130"/>
      <c r="B33" s="131"/>
      <c r="C33" s="132"/>
      <c r="D33" s="428"/>
      <c r="E33" s="138"/>
      <c r="F33" s="145" t="s">
        <v>6803</v>
      </c>
      <c r="G33" s="32" t="str">
        <f t="shared" si="0"/>
        <v>Комплект ручок LDH 2170 PC нержавіюча сталь матова 8мм</v>
      </c>
      <c r="H33" s="124">
        <f>I33*Змiст!$K$4</f>
        <v>445.21482599999996</v>
      </c>
      <c r="I33" s="125">
        <f>IF(Змiст!$K$5&gt;Змiст!$F$21,J33*(1-Змiст!$K$5),'Дверні ручки'!J33*(1-Змiст!$F$21))</f>
        <v>14.133804</v>
      </c>
      <c r="J33" s="133">
        <f t="shared" si="2"/>
        <v>14.133804</v>
      </c>
      <c r="K33" s="128" t="s">
        <v>4</v>
      </c>
      <c r="L33" s="41"/>
    </row>
    <row r="34" spans="1:12" ht="60" customHeight="1">
      <c r="A34" s="130"/>
      <c r="B34" s="131"/>
      <c r="C34" s="132"/>
      <c r="D34" s="429"/>
      <c r="E34" s="138"/>
      <c r="F34" s="145" t="s">
        <v>6808</v>
      </c>
      <c r="G34" s="32" t="str">
        <f t="shared" si="0"/>
        <v>Комплект ручок LDH 2170 WC нержавіюча сталь матова 8мм</v>
      </c>
      <c r="H34" s="124">
        <f>I34*Змiст!$K$4</f>
        <v>608.06818799999996</v>
      </c>
      <c r="I34" s="125">
        <f>IF(Змiст!$K$5&gt;Змiст!$F$21,J34*(1-Змiст!$K$5),'Дверні ручки'!J34*(1-Змiст!$F$21))</f>
        <v>19.303751999999999</v>
      </c>
      <c r="J34" s="133">
        <f t="shared" si="2"/>
        <v>19.303751999999999</v>
      </c>
      <c r="K34" s="128" t="s">
        <v>4</v>
      </c>
      <c r="L34" s="41"/>
    </row>
    <row r="35" spans="1:12" ht="60" customHeight="1">
      <c r="A35" s="130"/>
      <c r="B35" s="131"/>
      <c r="C35" s="132"/>
      <c r="D35" s="428"/>
      <c r="E35" s="138"/>
      <c r="F35" s="145" t="s">
        <v>7692</v>
      </c>
      <c r="G35" s="32" t="str">
        <f t="shared" ref="G35:G54" si="3">VLOOKUP(F35,Price,3,FALSE)</f>
        <v>Комплект ручок PC модель PDH3102 нержавіюча сталь матова 8мм</v>
      </c>
      <c r="H35" s="124">
        <f>I35*Змiст!$K$4</f>
        <v>650.09914200000003</v>
      </c>
      <c r="I35" s="125">
        <f>IF(Змiст!$K$5&gt;Змiст!$F$21,J35*(1-Змiст!$K$5),'Дверні ручки'!J35*(1-Змiст!$F$21))</f>
        <v>20.638068000000001</v>
      </c>
      <c r="J35" s="133">
        <f t="shared" si="2"/>
        <v>20.638068000000001</v>
      </c>
      <c r="K35" s="128" t="s">
        <v>4</v>
      </c>
      <c r="L35" s="41"/>
    </row>
    <row r="36" spans="1:12" ht="60" customHeight="1">
      <c r="A36" s="130"/>
      <c r="B36" s="131"/>
      <c r="C36" s="132"/>
      <c r="D36" s="429"/>
      <c r="E36" s="138"/>
      <c r="F36" s="145" t="s">
        <v>7694</v>
      </c>
      <c r="G36" s="32" t="str">
        <f t="shared" si="3"/>
        <v>Комплект ручок WC модель PDH3102 нержавіюча сталь матова 8мм</v>
      </c>
      <c r="H36" s="124">
        <f>I36*Змiст!$K$4</f>
        <v>1025.6678460000001</v>
      </c>
      <c r="I36" s="125">
        <f>IF(Змiст!$K$5&gt;Змiст!$F$21,J36*(1-Змiст!$K$5),'Дверні ручки'!J36*(1-Змiст!$F$21))</f>
        <v>32.560884000000001</v>
      </c>
      <c r="J36" s="133">
        <f t="shared" si="2"/>
        <v>32.560884000000001</v>
      </c>
      <c r="K36" s="128" t="s">
        <v>4</v>
      </c>
      <c r="L36" s="41"/>
    </row>
    <row r="37" spans="1:12" ht="60" customHeight="1">
      <c r="A37" s="130"/>
      <c r="B37" s="131"/>
      <c r="C37" s="132"/>
      <c r="D37" s="428"/>
      <c r="E37" s="138"/>
      <c r="F37" s="145" t="s">
        <v>1148</v>
      </c>
      <c r="G37" s="32" t="str">
        <f t="shared" si="3"/>
        <v>Комплект ручок LDH 2181 PC нержавіюча сталь матова 8мм</v>
      </c>
      <c r="H37" s="124">
        <f>I37*Змiст!$K$4</f>
        <v>691.82505000000003</v>
      </c>
      <c r="I37" s="125">
        <f>IF(Змiст!$K$5&gt;Змiст!$F$21,J37*(1-Змiст!$K$5),'Дверні ручки'!J37*(1-Змiст!$F$21))</f>
        <v>21.962700000000002</v>
      </c>
      <c r="J37" s="133">
        <f t="shared" si="2"/>
        <v>21.962700000000002</v>
      </c>
      <c r="K37" s="128" t="s">
        <v>4</v>
      </c>
      <c r="L37" s="41"/>
    </row>
    <row r="38" spans="1:12" ht="60" customHeight="1">
      <c r="A38" s="130"/>
      <c r="B38" s="131"/>
      <c r="C38" s="132"/>
      <c r="D38" s="429"/>
      <c r="E38" s="138"/>
      <c r="F38" s="145" t="s">
        <v>1191</v>
      </c>
      <c r="G38" s="32" t="str">
        <f t="shared" si="3"/>
        <v>Комплект ручок LDH 2181 WC нержавіюча сталь матова 8мм</v>
      </c>
      <c r="H38" s="124">
        <f>I38*Змiст!$K$4</f>
        <v>891.50203799999997</v>
      </c>
      <c r="I38" s="125">
        <f>IF(Змiст!$K$5&gt;Змiст!$F$21,J38*(1-Змiст!$K$5),'Дверні ручки'!J38*(1-Змiст!$F$21))</f>
        <v>28.301652000000001</v>
      </c>
      <c r="J38" s="133">
        <f t="shared" si="2"/>
        <v>28.301652000000001</v>
      </c>
      <c r="K38" s="128" t="s">
        <v>4</v>
      </c>
      <c r="L38" s="41"/>
    </row>
    <row r="39" spans="1:12" ht="60" customHeight="1">
      <c r="A39" s="130"/>
      <c r="B39" s="131"/>
      <c r="C39" s="132"/>
      <c r="D39" s="428"/>
      <c r="E39" s="138"/>
      <c r="F39" s="145" t="s">
        <v>1145</v>
      </c>
      <c r="G39" s="32" t="str">
        <f t="shared" si="3"/>
        <v>Комплект ручок LDH 2171 PC нержавіюча сталь матова 8мм</v>
      </c>
      <c r="H39" s="124">
        <f>I39*Змiст!$K$4</f>
        <v>430.83116999999999</v>
      </c>
      <c r="I39" s="125">
        <f>IF(Змiст!$K$5&gt;Змiст!$F$21,J39*(1-Змiст!$K$5),'Дверні ручки'!J39*(1-Змiст!$F$21))</f>
        <v>13.67718</v>
      </c>
      <c r="J39" s="133">
        <f t="shared" si="2"/>
        <v>13.67718</v>
      </c>
      <c r="K39" s="128" t="s">
        <v>4</v>
      </c>
      <c r="L39" s="41"/>
    </row>
    <row r="40" spans="1:12" ht="60" customHeight="1">
      <c r="A40" s="130"/>
      <c r="B40" s="131"/>
      <c r="C40" s="132"/>
      <c r="D40" s="432"/>
      <c r="E40" s="138"/>
      <c r="F40" s="145" t="s">
        <v>1188</v>
      </c>
      <c r="G40" s="32" t="str">
        <f t="shared" si="3"/>
        <v>Комплект ручок LDH 2171 WC нержавіюча сталь матова 8мм</v>
      </c>
      <c r="H40" s="124">
        <f>I40*Змiст!$K$4</f>
        <v>622.03982399999995</v>
      </c>
      <c r="I40" s="125">
        <f>IF(Змiст!$K$5&gt;Змiст!$F$21,J40*(1-Змiст!$K$5),'Дверні ручки'!J40*(1-Змiст!$F$21))</f>
        <v>19.747295999999999</v>
      </c>
      <c r="J40" s="133">
        <f t="shared" si="2"/>
        <v>19.747295999999999</v>
      </c>
      <c r="K40" s="128" t="s">
        <v>4</v>
      </c>
      <c r="L40" s="41"/>
    </row>
    <row r="41" spans="1:12" ht="60" customHeight="1">
      <c r="A41" s="130"/>
      <c r="B41" s="131"/>
      <c r="C41" s="132"/>
      <c r="D41" s="431"/>
      <c r="E41" s="138"/>
      <c r="F41" s="145" t="s">
        <v>8071</v>
      </c>
      <c r="G41" s="32" t="str">
        <f t="shared" si="3"/>
        <v>Комплект ручок LDH 2172 РС нержавіюча сталь матова 8мм</v>
      </c>
      <c r="H41" s="124">
        <f>I41*Змiст!$K$4</f>
        <v>578.31883200000004</v>
      </c>
      <c r="I41" s="125">
        <f>IF(Змiст!$K$5&gt;Змiст!$F$21,J41*(1-Змiст!$K$5),'Дверні ручки'!J41*(1-Змiст!$F$21))</f>
        <v>18.359328000000001</v>
      </c>
      <c r="J41" s="133">
        <f>VLOOKUP(F41,Price,2,FALSE)*1.2</f>
        <v>18.359328000000001</v>
      </c>
      <c r="K41" s="128" t="s">
        <v>4</v>
      </c>
      <c r="L41" s="41"/>
    </row>
    <row r="42" spans="1:12" ht="60" customHeight="1">
      <c r="A42" s="130"/>
      <c r="B42" s="131"/>
      <c r="C42" s="132"/>
      <c r="D42" s="431"/>
      <c r="E42" s="138"/>
      <c r="F42" s="145" t="s">
        <v>8086</v>
      </c>
      <c r="G42" s="32" t="str">
        <f t="shared" si="3"/>
        <v>Комплект дверних ручок WC 8 нержавіюча сталь матова LDH2172</v>
      </c>
      <c r="H42" s="124">
        <f>I42*Змiст!$K$4</f>
        <v>811.36528199999998</v>
      </c>
      <c r="I42" s="125">
        <f>IF(Змiст!$K$5&gt;Змiст!$F$21,J42*(1-Змiст!$K$5),'Дверні ручки'!J42*(1-Змiст!$F$21))</f>
        <v>25.757628</v>
      </c>
      <c r="J42" s="133">
        <f>VLOOKUP(F42,Price,2,FALSE)*1.2</f>
        <v>25.757628</v>
      </c>
      <c r="K42" s="128" t="s">
        <v>4</v>
      </c>
      <c r="L42" s="41"/>
    </row>
    <row r="43" spans="1:12" ht="60" customHeight="1">
      <c r="A43" s="130"/>
      <c r="B43" s="131"/>
      <c r="C43" s="132"/>
      <c r="D43" s="428"/>
      <c r="E43" s="138"/>
      <c r="F43" s="145" t="s">
        <v>833</v>
      </c>
      <c r="G43" s="32" t="str">
        <f t="shared" si="3"/>
        <v>Комплект ручок PC PDH3101 нержавіюча сталь матова 8мм</v>
      </c>
      <c r="H43" s="124">
        <f>I43*Змiст!$K$4</f>
        <v>652.96702800000003</v>
      </c>
      <c r="I43" s="125">
        <f>IF(Змiст!$K$5&gt;Змiст!$F$21,J43*(1-Змiст!$K$5),'Дверні ручки'!J43*(1-Змiст!$F$21))</f>
        <v>20.729112000000001</v>
      </c>
      <c r="J43" s="133">
        <f t="shared" si="2"/>
        <v>20.729112000000001</v>
      </c>
      <c r="K43" s="128" t="s">
        <v>4</v>
      </c>
      <c r="L43" s="41"/>
    </row>
    <row r="44" spans="1:12" ht="60" customHeight="1">
      <c r="A44" s="130"/>
      <c r="B44" s="131"/>
      <c r="C44" s="132"/>
      <c r="D44" s="429"/>
      <c r="E44" s="138"/>
      <c r="F44" s="145" t="s">
        <v>9166</v>
      </c>
      <c r="G44" s="32" t="str">
        <f t="shared" si="3"/>
        <v>Комплект ручок PDH3101 WC нержавіюча сталь матова 8мм</v>
      </c>
      <c r="H44" s="124">
        <f>I44*Змiст!$K$4</f>
        <v>1025.6678460000001</v>
      </c>
      <c r="I44" s="125">
        <f>IF(Змiст!$K$5&gt;Змiст!$F$21,J44*(1-Змiст!$K$5),'Дверні ручки'!J44*(1-Змiст!$F$21))</f>
        <v>32.560884000000001</v>
      </c>
      <c r="J44" s="133">
        <f t="shared" si="2"/>
        <v>32.560884000000001</v>
      </c>
      <c r="K44" s="128" t="s">
        <v>4</v>
      </c>
      <c r="L44" s="41"/>
    </row>
    <row r="45" spans="1:12" ht="60" customHeight="1">
      <c r="A45" s="130"/>
      <c r="B45" s="131"/>
      <c r="C45" s="132"/>
      <c r="D45" s="428"/>
      <c r="E45" s="138"/>
      <c r="F45" s="145" t="s">
        <v>6762</v>
      </c>
      <c r="G45" s="32" t="str">
        <f t="shared" si="3"/>
        <v>Комплект ручки PDH3103 РС нержавіюча сталь матова</v>
      </c>
      <c r="H45" s="124">
        <f>I45*Змiст!$K$4</f>
        <v>602.91604799999993</v>
      </c>
      <c r="I45" s="125">
        <f>IF(Змiст!$K$5&gt;Змiст!$F$21,J45*(1-Змiст!$K$5),'Дверні ручки'!J45*(1-Змiст!$F$21))</f>
        <v>19.140191999999999</v>
      </c>
      <c r="J45" s="133">
        <f t="shared" si="2"/>
        <v>19.140191999999999</v>
      </c>
      <c r="K45" s="128" t="s">
        <v>4</v>
      </c>
      <c r="L45" s="41"/>
    </row>
    <row r="46" spans="1:12" ht="60" customHeight="1">
      <c r="A46" s="130"/>
      <c r="B46" s="131"/>
      <c r="C46" s="132"/>
      <c r="D46" s="429"/>
      <c r="E46" s="138"/>
      <c r="F46" s="145" t="s">
        <v>6764</v>
      </c>
      <c r="G46" s="32" t="str">
        <f t="shared" si="3"/>
        <v>Комплект ручки PDH3103 WС нержавіюча сталь матова</v>
      </c>
      <c r="H46" s="124">
        <f>I46*Змiст!$K$4</f>
        <v>867.78442800000005</v>
      </c>
      <c r="I46" s="125">
        <f>IF(Змiст!$K$5&gt;Змiст!$F$21,J46*(1-Змiст!$K$5),'Дверні ручки'!J46*(1-Змiст!$F$21))</f>
        <v>27.548712000000002</v>
      </c>
      <c r="J46" s="133">
        <f t="shared" si="2"/>
        <v>27.548712000000002</v>
      </c>
      <c r="K46" s="128" t="s">
        <v>4</v>
      </c>
      <c r="L46" s="41"/>
    </row>
    <row r="47" spans="1:12" ht="60" customHeight="1">
      <c r="A47" s="130"/>
      <c r="B47" s="131"/>
      <c r="C47" s="132"/>
      <c r="D47" s="428"/>
      <c r="E47" s="138"/>
      <c r="F47" s="145" t="s">
        <v>832</v>
      </c>
      <c r="G47" s="32" t="str">
        <f t="shared" si="3"/>
        <v>Комплект ручок PC PDH3103 нержавіюча сталь матова 8мм</v>
      </c>
      <c r="H47" s="124">
        <f>I47*Змiст!$K$4</f>
        <v>608.71343400000001</v>
      </c>
      <c r="I47" s="125">
        <f>IF(Змiст!$K$5&gt;Змiст!$F$21,J47*(1-Змiст!$K$5),'Дверні ручки'!J47*(1-Змiст!$F$21))</f>
        <v>19.324235999999999</v>
      </c>
      <c r="J47" s="133">
        <f t="shared" si="2"/>
        <v>19.324235999999999</v>
      </c>
      <c r="K47" s="128" t="s">
        <v>4</v>
      </c>
      <c r="L47" s="41"/>
    </row>
    <row r="48" spans="1:12" ht="60" customHeight="1">
      <c r="A48" s="130"/>
      <c r="B48" s="131"/>
      <c r="C48" s="132"/>
      <c r="D48" s="429"/>
      <c r="E48" s="138"/>
      <c r="F48" s="145" t="s">
        <v>879</v>
      </c>
      <c r="G48" s="32" t="str">
        <f t="shared" si="3"/>
        <v>Комплект ручок PDH3103 WC нержавіюча сталь матова 8мм</v>
      </c>
      <c r="H48" s="124">
        <f>I48*Змiст!$K$4</f>
        <v>859.51983599999994</v>
      </c>
      <c r="I48" s="125">
        <f>IF(Змiст!$K$5&gt;Змiст!$F$21,J48*(1-Змiст!$K$5),'Дверні ручки'!J48*(1-Змiст!$F$21))</f>
        <v>27.286344</v>
      </c>
      <c r="J48" s="133">
        <f t="shared" si="2"/>
        <v>27.286344</v>
      </c>
      <c r="K48" s="128" t="s">
        <v>4</v>
      </c>
      <c r="L48" s="41"/>
    </row>
    <row r="49" spans="1:12" ht="60" customHeight="1">
      <c r="A49" s="130"/>
      <c r="B49" s="131"/>
      <c r="C49" s="132"/>
      <c r="D49" s="428"/>
      <c r="E49" s="138"/>
      <c r="F49" s="145" t="s">
        <v>7754</v>
      </c>
      <c r="G49" s="32" t="str">
        <f t="shared" si="3"/>
        <v>Комплект дверних ручок PC 8 нержавіюча сталь нерж. сталь матова модель Modell LDH 2189</v>
      </c>
      <c r="H49" s="124">
        <f>I49*Змiст!$K$4</f>
        <v>583.42145399999993</v>
      </c>
      <c r="I49" s="125">
        <f>IF(Змiст!$K$5&gt;Змiст!$F$21,J49*(1-Змiст!$K$5),'Дверні ручки'!J49*(1-Змiст!$F$21))</f>
        <v>18.521315999999999</v>
      </c>
      <c r="J49" s="133">
        <f t="shared" si="2"/>
        <v>18.521315999999999</v>
      </c>
      <c r="K49" s="128" t="s">
        <v>4</v>
      </c>
      <c r="L49" s="41"/>
    </row>
    <row r="50" spans="1:12" ht="60" customHeight="1">
      <c r="A50" s="130"/>
      <c r="B50" s="131"/>
      <c r="C50" s="132"/>
      <c r="D50" s="429"/>
      <c r="E50" s="138"/>
      <c r="F50" s="145" t="s">
        <v>7770</v>
      </c>
      <c r="G50" s="32" t="str">
        <f t="shared" si="3"/>
        <v>Комплект дверних ручок WC 8 нержавіюча сталь нерж. сталь матова модель Modell LDH 2189</v>
      </c>
      <c r="H50" s="124">
        <f>I50*Змiст!$K$4</f>
        <v>825.72512399999994</v>
      </c>
      <c r="I50" s="125">
        <f>IF(Змiст!$K$5&gt;Змiст!$F$21,J50*(1-Змiст!$K$5),'Дверні ручки'!J50*(1-Змiст!$F$21))</f>
        <v>26.213495999999999</v>
      </c>
      <c r="J50" s="133">
        <f t="shared" si="2"/>
        <v>26.213495999999999</v>
      </c>
      <c r="K50" s="128" t="s">
        <v>4</v>
      </c>
      <c r="L50" s="41"/>
    </row>
    <row r="51" spans="1:12" ht="60" customHeight="1">
      <c r="A51" s="130"/>
      <c r="B51" s="131"/>
      <c r="C51" s="132"/>
      <c r="D51" s="428"/>
      <c r="E51" s="138"/>
      <c r="F51" s="145" t="s">
        <v>8075</v>
      </c>
      <c r="G51" s="32" t="str">
        <f t="shared" si="3"/>
        <v>Комплект ручок LDH 2176 РС нержавіюча сталь матова 8мм</v>
      </c>
      <c r="H51" s="124">
        <f>I51*Змiст!$K$4</f>
        <v>811.88805600000001</v>
      </c>
      <c r="I51" s="125">
        <f>IF(Змiст!$K$5&gt;Змiст!$F$21,J51*(1-Змiст!$K$5),'Дверні ручки'!J51*(1-Змiст!$F$21))</f>
        <v>25.774224</v>
      </c>
      <c r="J51" s="133">
        <f t="shared" si="2"/>
        <v>25.774224</v>
      </c>
      <c r="K51" s="128" t="s">
        <v>4</v>
      </c>
      <c r="L51" s="41"/>
    </row>
    <row r="52" spans="1:12" ht="60" customHeight="1">
      <c r="A52" s="130"/>
      <c r="B52" s="131"/>
      <c r="C52" s="132"/>
      <c r="D52" s="429"/>
      <c r="E52" s="138"/>
      <c r="F52" s="145" t="s">
        <v>8090</v>
      </c>
      <c r="G52" s="32" t="str">
        <f t="shared" si="3"/>
        <v>Комплект дверних ручок WC 8 нержавіюча сталь матова</v>
      </c>
      <c r="H52" s="124">
        <f>I52*Змiст!$K$4</f>
        <v>1074.2816700000001</v>
      </c>
      <c r="I52" s="125">
        <f>IF(Змiст!$K$5&gt;Змiст!$F$21,J52*(1-Змiст!$K$5),'Дверні ручки'!J52*(1-Змiст!$F$21))</f>
        <v>34.104179999999999</v>
      </c>
      <c r="J52" s="133">
        <f t="shared" si="2"/>
        <v>34.104179999999999</v>
      </c>
      <c r="K52" s="128" t="s">
        <v>4</v>
      </c>
      <c r="L52" s="41"/>
    </row>
    <row r="53" spans="1:12" ht="60" customHeight="1">
      <c r="A53" s="130"/>
      <c r="B53" s="131"/>
      <c r="C53" s="132"/>
      <c r="D53" s="431"/>
      <c r="E53" s="137"/>
      <c r="F53" s="145" t="s">
        <v>9167</v>
      </c>
      <c r="G53" s="32" t="str">
        <f t="shared" si="3"/>
        <v>Комплект ручок PC PDH3104 нержавіюча сталь матова 8мм</v>
      </c>
      <c r="H53" s="124">
        <f>I53*Змiст!$K$4</f>
        <v>1211.9488919999999</v>
      </c>
      <c r="I53" s="125">
        <f>IF(Змiст!$K$5&gt;Змiст!$F$21,J53*(1-Змiст!$K$5),'Дверні ручки'!J53*(1-Змiст!$F$21))</f>
        <v>38.474567999999998</v>
      </c>
      <c r="J53" s="133">
        <f t="shared" si="2"/>
        <v>38.474567999999998</v>
      </c>
      <c r="K53" s="128" t="s">
        <v>4</v>
      </c>
      <c r="L53" s="41"/>
    </row>
    <row r="54" spans="1:12" ht="60" customHeight="1">
      <c r="A54" s="130"/>
      <c r="B54" s="131"/>
      <c r="C54" s="132"/>
      <c r="D54" s="431"/>
      <c r="E54" s="137"/>
      <c r="F54" s="145" t="s">
        <v>8415</v>
      </c>
      <c r="G54" s="32" t="str">
        <f t="shared" si="3"/>
        <v>Комплект ручок PDH3104 WC нержавіюча сталь матова 8мм</v>
      </c>
      <c r="H54" s="124">
        <f>I54*Змiст!$K$4</f>
        <v>1509.32565</v>
      </c>
      <c r="I54" s="125">
        <f>IF(Змiст!$K$5&gt;Змiст!$F$21,J54*(1-Змiст!$K$5),'Дверні ручки'!J54*(1-Змiст!$F$21))</f>
        <v>47.915100000000002</v>
      </c>
      <c r="J54" s="133">
        <f t="shared" si="2"/>
        <v>47.915100000000002</v>
      </c>
      <c r="K54" s="128" t="s">
        <v>4</v>
      </c>
      <c r="L54" s="41"/>
    </row>
    <row r="55" spans="1:12" ht="15">
      <c r="A55" s="130"/>
      <c r="B55" s="131"/>
      <c r="C55" s="132"/>
    </row>
    <row r="56" spans="1:12" ht="15">
      <c r="A56" s="130"/>
      <c r="B56" s="131"/>
      <c r="C56" s="132"/>
    </row>
    <row r="57" spans="1:12" ht="15">
      <c r="A57" s="130"/>
      <c r="B57" s="131"/>
      <c r="C57" s="132"/>
    </row>
    <row r="58" spans="1:12" ht="15">
      <c r="A58" s="130"/>
      <c r="B58" s="131"/>
      <c r="C58" s="132"/>
    </row>
    <row r="59" spans="1:12" ht="15">
      <c r="A59" s="130"/>
      <c r="B59" s="131"/>
      <c r="C59" s="132"/>
    </row>
    <row r="60" spans="1:12" ht="15">
      <c r="A60" s="130"/>
      <c r="B60" s="131"/>
      <c r="C60" s="132"/>
    </row>
    <row r="61" spans="1:12" ht="15">
      <c r="A61" s="130"/>
      <c r="B61" s="131"/>
      <c r="C61" s="132"/>
    </row>
    <row r="62" spans="1:12" ht="15">
      <c r="A62" s="130"/>
      <c r="B62" s="131"/>
      <c r="C62" s="132"/>
    </row>
    <row r="63" spans="1:12" ht="15">
      <c r="A63" s="130"/>
      <c r="B63" s="131"/>
      <c r="C63" s="132"/>
    </row>
    <row r="64" spans="1:12" ht="15">
      <c r="A64" s="130"/>
      <c r="B64" s="131"/>
      <c r="C64" s="132"/>
    </row>
    <row r="65" spans="1:3" ht="15">
      <c r="A65" s="130"/>
      <c r="B65" s="131"/>
      <c r="C65" s="132"/>
    </row>
    <row r="66" spans="1:3" ht="15">
      <c r="A66" s="130"/>
      <c r="B66" s="131"/>
      <c r="C66" s="132"/>
    </row>
    <row r="67" spans="1:3" ht="15">
      <c r="A67" s="130"/>
      <c r="B67" s="131"/>
      <c r="C67" s="132"/>
    </row>
    <row r="68" spans="1:3" ht="15">
      <c r="A68" s="130"/>
      <c r="B68" s="131"/>
      <c r="C68" s="132"/>
    </row>
    <row r="69" spans="1:3" ht="15">
      <c r="A69" s="130"/>
      <c r="B69" s="131"/>
      <c r="C69" s="132"/>
    </row>
    <row r="70" spans="1:3" ht="15">
      <c r="A70" s="130"/>
      <c r="B70" s="131"/>
      <c r="C70" s="132"/>
    </row>
    <row r="71" spans="1:3" ht="15">
      <c r="A71" s="130"/>
      <c r="B71" s="131"/>
      <c r="C71" s="132"/>
    </row>
    <row r="72" spans="1:3" ht="15">
      <c r="A72" s="130"/>
      <c r="B72" s="131"/>
      <c r="C72" s="132"/>
    </row>
    <row r="73" spans="1:3" ht="15">
      <c r="A73" s="130"/>
      <c r="B73" s="131"/>
      <c r="C73" s="132"/>
    </row>
    <row r="74" spans="1:3" ht="15">
      <c r="A74" s="130"/>
      <c r="B74" s="131"/>
      <c r="C74" s="132"/>
    </row>
    <row r="75" spans="1:3" ht="15">
      <c r="A75" s="130"/>
      <c r="B75" s="131"/>
      <c r="C75" s="132"/>
    </row>
    <row r="76" spans="1:3" ht="15">
      <c r="A76" s="130"/>
      <c r="B76" s="131"/>
      <c r="C76" s="132"/>
    </row>
    <row r="77" spans="1:3" ht="15">
      <c r="A77" s="130"/>
      <c r="B77" s="131"/>
      <c r="C77" s="132"/>
    </row>
    <row r="78" spans="1:3" ht="15">
      <c r="A78" s="130"/>
      <c r="B78" s="131"/>
      <c r="C78" s="132"/>
    </row>
    <row r="79" spans="1:3" ht="15">
      <c r="A79" s="130"/>
      <c r="B79" s="131"/>
      <c r="C79" s="132"/>
    </row>
    <row r="80" spans="1:3" ht="15">
      <c r="A80" s="130"/>
      <c r="B80" s="131"/>
      <c r="C80" s="132"/>
    </row>
    <row r="81" spans="1:3" ht="15">
      <c r="A81" s="130"/>
      <c r="B81" s="131"/>
      <c r="C81" s="132"/>
    </row>
    <row r="82" spans="1:3" ht="15">
      <c r="A82" s="130"/>
      <c r="B82" s="131"/>
      <c r="C82" s="132"/>
    </row>
    <row r="83" spans="1:3" ht="15">
      <c r="A83" s="130"/>
      <c r="B83" s="131"/>
      <c r="C83" s="132"/>
    </row>
    <row r="84" spans="1:3" ht="15">
      <c r="A84" s="130"/>
      <c r="B84" s="131"/>
      <c r="C84" s="132"/>
    </row>
    <row r="85" spans="1:3" ht="15">
      <c r="A85" s="130"/>
      <c r="B85" s="131"/>
      <c r="C85" s="132"/>
    </row>
    <row r="86" spans="1:3" ht="15">
      <c r="A86" s="130"/>
      <c r="B86" s="131"/>
      <c r="C86" s="132"/>
    </row>
    <row r="87" spans="1:3" ht="15">
      <c r="A87" s="130"/>
      <c r="B87" s="131"/>
      <c r="C87" s="132"/>
    </row>
    <row r="88" spans="1:3" ht="15">
      <c r="A88" s="130"/>
      <c r="B88" s="131"/>
      <c r="C88" s="132"/>
    </row>
    <row r="89" spans="1:3" ht="15">
      <c r="A89" s="130"/>
      <c r="B89" s="131"/>
      <c r="C89" s="132"/>
    </row>
    <row r="90" spans="1:3" ht="15">
      <c r="A90" s="130"/>
      <c r="B90" s="131"/>
      <c r="C90" s="132"/>
    </row>
    <row r="91" spans="1:3" ht="15">
      <c r="A91" s="130"/>
      <c r="B91" s="131"/>
      <c r="C91" s="132"/>
    </row>
    <row r="92" spans="1:3" ht="15">
      <c r="A92" s="130"/>
      <c r="B92" s="131"/>
      <c r="C92" s="132"/>
    </row>
    <row r="93" spans="1:3" ht="15">
      <c r="A93" s="130"/>
      <c r="B93" s="131"/>
      <c r="C93" s="132"/>
    </row>
    <row r="94" spans="1:3" ht="15">
      <c r="A94" s="130"/>
      <c r="B94" s="131"/>
      <c r="C94" s="132"/>
    </row>
    <row r="95" spans="1:3" ht="15">
      <c r="A95" s="130"/>
      <c r="B95" s="131"/>
      <c r="C95" s="132"/>
    </row>
    <row r="96" spans="1:3" ht="15">
      <c r="A96" s="130"/>
      <c r="B96" s="131"/>
      <c r="C96" s="132"/>
    </row>
    <row r="97" spans="1:3" ht="15">
      <c r="A97" s="130"/>
      <c r="B97" s="131"/>
      <c r="C97" s="132"/>
    </row>
    <row r="98" spans="1:3" ht="15">
      <c r="A98" s="130"/>
      <c r="B98" s="131"/>
      <c r="C98" s="132"/>
    </row>
    <row r="99" spans="1:3" ht="15">
      <c r="A99" s="130"/>
      <c r="B99" s="131"/>
      <c r="C99" s="132"/>
    </row>
    <row r="100" spans="1:3" ht="15">
      <c r="A100" s="130"/>
      <c r="B100" s="131"/>
      <c r="C100" s="132"/>
    </row>
    <row r="101" spans="1:3" ht="15">
      <c r="A101" s="130"/>
      <c r="B101" s="131"/>
      <c r="C101" s="132"/>
    </row>
    <row r="102" spans="1:3" ht="15">
      <c r="A102" s="130"/>
      <c r="B102" s="131"/>
      <c r="C102" s="132"/>
    </row>
    <row r="103" spans="1:3" ht="15">
      <c r="A103" s="130"/>
      <c r="B103" s="131"/>
      <c r="C103" s="132"/>
    </row>
    <row r="104" spans="1:3" ht="15">
      <c r="A104" s="130"/>
      <c r="B104" s="131"/>
      <c r="C104" s="132"/>
    </row>
    <row r="105" spans="1:3" ht="15">
      <c r="A105" s="130"/>
      <c r="B105" s="131"/>
      <c r="C105" s="132"/>
    </row>
    <row r="106" spans="1:3" ht="15">
      <c r="A106" s="130"/>
      <c r="B106" s="131"/>
      <c r="C106" s="132"/>
    </row>
    <row r="107" spans="1:3" ht="15">
      <c r="A107" s="130"/>
      <c r="B107" s="131"/>
      <c r="C107" s="132"/>
    </row>
    <row r="108" spans="1:3" ht="15">
      <c r="A108" s="130"/>
      <c r="B108" s="131"/>
      <c r="C108" s="132"/>
    </row>
    <row r="109" spans="1:3" ht="15">
      <c r="A109" s="130"/>
      <c r="B109" s="131"/>
      <c r="C109" s="132"/>
    </row>
    <row r="110" spans="1:3" ht="15">
      <c r="A110" s="130"/>
      <c r="B110" s="131"/>
      <c r="C110" s="132"/>
    </row>
    <row r="111" spans="1:3" ht="15">
      <c r="A111" s="130"/>
      <c r="B111" s="131"/>
      <c r="C111" s="132"/>
    </row>
    <row r="112" spans="1:3" ht="15">
      <c r="A112" s="130"/>
      <c r="B112" s="131"/>
      <c r="C112" s="132"/>
    </row>
    <row r="113" spans="1:3" ht="15">
      <c r="A113" s="130"/>
      <c r="B113" s="131"/>
      <c r="C113" s="132"/>
    </row>
    <row r="114" spans="1:3" ht="15">
      <c r="A114" s="130"/>
      <c r="B114" s="131"/>
      <c r="C114" s="132"/>
    </row>
    <row r="115" spans="1:3" ht="15">
      <c r="A115" s="130"/>
      <c r="B115" s="131"/>
      <c r="C115" s="132"/>
    </row>
    <row r="116" spans="1:3" ht="15">
      <c r="A116" s="130"/>
      <c r="B116" s="131"/>
      <c r="C116" s="132"/>
    </row>
    <row r="117" spans="1:3" ht="15">
      <c r="A117" s="130"/>
      <c r="B117" s="131"/>
      <c r="C117" s="132"/>
    </row>
    <row r="118" spans="1:3" ht="15">
      <c r="A118" s="130"/>
      <c r="B118" s="131"/>
      <c r="C118" s="132"/>
    </row>
    <row r="119" spans="1:3" ht="15">
      <c r="A119" s="130"/>
      <c r="B119" s="131"/>
      <c r="C119" s="132"/>
    </row>
    <row r="120" spans="1:3" ht="15">
      <c r="A120" s="130"/>
      <c r="B120" s="131"/>
      <c r="C120" s="132"/>
    </row>
    <row r="121" spans="1:3" ht="15">
      <c r="A121" s="130"/>
      <c r="B121" s="131"/>
      <c r="C121" s="132"/>
    </row>
    <row r="122" spans="1:3" ht="15">
      <c r="A122" s="130"/>
      <c r="B122" s="131"/>
      <c r="C122" s="132"/>
    </row>
    <row r="123" spans="1:3" ht="15">
      <c r="A123" s="130"/>
      <c r="B123" s="131"/>
      <c r="C123" s="132"/>
    </row>
    <row r="124" spans="1:3" ht="15">
      <c r="A124" s="130"/>
      <c r="B124" s="131"/>
      <c r="C124" s="132"/>
    </row>
    <row r="125" spans="1:3" ht="15">
      <c r="A125" s="130"/>
      <c r="B125" s="131"/>
      <c r="C125" s="132"/>
    </row>
    <row r="126" spans="1:3" ht="15">
      <c r="A126" s="130"/>
      <c r="B126" s="131"/>
      <c r="C126" s="132"/>
    </row>
    <row r="127" spans="1:3" ht="15">
      <c r="A127" s="130"/>
      <c r="B127" s="131"/>
      <c r="C127" s="132"/>
    </row>
    <row r="128" spans="1:3" ht="15">
      <c r="A128" s="130"/>
      <c r="B128" s="131"/>
      <c r="C128" s="132"/>
    </row>
    <row r="129" spans="1:3" ht="15">
      <c r="A129" s="130"/>
      <c r="B129" s="131"/>
      <c r="C129" s="132"/>
    </row>
    <row r="130" spans="1:3" ht="15">
      <c r="A130" s="130"/>
      <c r="B130" s="131"/>
      <c r="C130" s="132"/>
    </row>
    <row r="131" spans="1:3" ht="15">
      <c r="A131" s="130"/>
      <c r="B131" s="131"/>
      <c r="C131" s="132"/>
    </row>
    <row r="132" spans="1:3" ht="15">
      <c r="A132" s="130"/>
      <c r="B132" s="131"/>
      <c r="C132" s="132"/>
    </row>
    <row r="133" spans="1:3" ht="15">
      <c r="A133" s="130"/>
      <c r="B133" s="131"/>
      <c r="C133" s="132"/>
    </row>
    <row r="134" spans="1:3" ht="15">
      <c r="A134" s="130"/>
      <c r="B134" s="131"/>
      <c r="C134" s="132"/>
    </row>
    <row r="135" spans="1:3" ht="15">
      <c r="A135" s="130"/>
      <c r="B135" s="131"/>
      <c r="C135" s="132"/>
    </row>
    <row r="136" spans="1:3" ht="15">
      <c r="A136" s="130"/>
      <c r="B136" s="131"/>
      <c r="C136" s="132"/>
    </row>
    <row r="137" spans="1:3" ht="15">
      <c r="A137" s="130"/>
      <c r="B137" s="131"/>
      <c r="C137" s="132"/>
    </row>
    <row r="138" spans="1:3" ht="15">
      <c r="A138" s="130"/>
      <c r="B138" s="131"/>
      <c r="C138" s="132"/>
    </row>
    <row r="139" spans="1:3" ht="15">
      <c r="A139" s="130"/>
      <c r="B139" s="131"/>
      <c r="C139" s="132"/>
    </row>
    <row r="140" spans="1:3" ht="15">
      <c r="A140" s="130"/>
      <c r="B140" s="131"/>
      <c r="C140" s="132"/>
    </row>
    <row r="141" spans="1:3" ht="15">
      <c r="A141" s="130"/>
      <c r="B141" s="131"/>
      <c r="C141" s="132"/>
    </row>
    <row r="142" spans="1:3" ht="15">
      <c r="A142" s="130"/>
      <c r="B142" s="131"/>
      <c r="C142" s="132"/>
    </row>
    <row r="143" spans="1:3" ht="15">
      <c r="A143" s="130"/>
      <c r="B143" s="131"/>
      <c r="C143" s="132"/>
    </row>
    <row r="144" spans="1:3" ht="15">
      <c r="A144" s="130"/>
      <c r="B144" s="131"/>
      <c r="C144" s="132"/>
    </row>
    <row r="145" spans="1:3" ht="15">
      <c r="A145" s="130"/>
      <c r="B145" s="131"/>
      <c r="C145" s="132"/>
    </row>
    <row r="146" spans="1:3" ht="15">
      <c r="A146" s="130"/>
      <c r="B146" s="131"/>
      <c r="C146" s="132"/>
    </row>
    <row r="147" spans="1:3" ht="15">
      <c r="A147" s="130"/>
      <c r="B147" s="131"/>
      <c r="C147" s="132"/>
    </row>
    <row r="148" spans="1:3" ht="15">
      <c r="A148" s="130"/>
      <c r="B148" s="131"/>
      <c r="C148" s="132"/>
    </row>
    <row r="149" spans="1:3" ht="15">
      <c r="A149" s="130"/>
      <c r="B149" s="131"/>
      <c r="C149" s="132"/>
    </row>
    <row r="150" spans="1:3" ht="15">
      <c r="A150" s="130"/>
      <c r="B150" s="131"/>
      <c r="C150" s="132"/>
    </row>
    <row r="151" spans="1:3" ht="15">
      <c r="A151" s="130"/>
      <c r="B151" s="131"/>
      <c r="C151" s="132"/>
    </row>
    <row r="152" spans="1:3" ht="15">
      <c r="A152" s="130"/>
      <c r="B152" s="131"/>
      <c r="C152" s="132"/>
    </row>
    <row r="153" spans="1:3" ht="15">
      <c r="A153" s="130"/>
      <c r="B153" s="131"/>
      <c r="C153" s="132"/>
    </row>
    <row r="154" spans="1:3" ht="15">
      <c r="A154" s="130"/>
      <c r="B154" s="131"/>
      <c r="C154" s="132"/>
    </row>
    <row r="155" spans="1:3" ht="15">
      <c r="A155" s="130"/>
      <c r="B155" s="131"/>
      <c r="C155" s="132"/>
    </row>
    <row r="156" spans="1:3" ht="15">
      <c r="A156" s="130"/>
      <c r="B156" s="131"/>
      <c r="C156" s="132"/>
    </row>
    <row r="157" spans="1:3" ht="15">
      <c r="A157" s="130"/>
      <c r="B157" s="131"/>
      <c r="C157" s="132"/>
    </row>
    <row r="158" spans="1:3" ht="15">
      <c r="A158" s="130"/>
      <c r="B158" s="131"/>
      <c r="C158" s="132"/>
    </row>
    <row r="159" spans="1:3" ht="15">
      <c r="A159" s="130"/>
      <c r="B159" s="131"/>
      <c r="C159" s="132"/>
    </row>
    <row r="160" spans="1:3" ht="15">
      <c r="A160" s="130"/>
      <c r="B160" s="131"/>
      <c r="C160" s="132"/>
    </row>
    <row r="161" spans="1:3" ht="15">
      <c r="A161" s="130"/>
      <c r="B161" s="131"/>
      <c r="C161" s="132"/>
    </row>
    <row r="162" spans="1:3" ht="15">
      <c r="A162" s="130"/>
      <c r="B162" s="131"/>
      <c r="C162" s="132"/>
    </row>
    <row r="163" spans="1:3" ht="15">
      <c r="A163" s="130"/>
      <c r="B163" s="131"/>
      <c r="C163" s="132"/>
    </row>
    <row r="164" spans="1:3" ht="15">
      <c r="A164" s="130"/>
      <c r="B164" s="131"/>
      <c r="C164" s="132"/>
    </row>
    <row r="165" spans="1:3" ht="15">
      <c r="A165" s="130"/>
      <c r="B165" s="131"/>
      <c r="C165" s="132"/>
    </row>
    <row r="166" spans="1:3" ht="15">
      <c r="A166" s="130"/>
      <c r="B166" s="131"/>
      <c r="C166" s="132"/>
    </row>
    <row r="167" spans="1:3" ht="15">
      <c r="A167" s="130"/>
      <c r="B167" s="131"/>
      <c r="C167" s="132"/>
    </row>
    <row r="168" spans="1:3" ht="15">
      <c r="A168" s="130"/>
      <c r="B168" s="131"/>
      <c r="C168" s="132"/>
    </row>
    <row r="169" spans="1:3" ht="15">
      <c r="A169" s="130"/>
      <c r="B169" s="131"/>
      <c r="C169" s="132"/>
    </row>
    <row r="170" spans="1:3" ht="15">
      <c r="A170" s="130"/>
      <c r="B170" s="131"/>
      <c r="C170" s="132"/>
    </row>
    <row r="171" spans="1:3" ht="15">
      <c r="A171" s="130"/>
      <c r="B171" s="131"/>
      <c r="C171" s="132"/>
    </row>
    <row r="172" spans="1:3" ht="15">
      <c r="A172" s="130"/>
      <c r="B172" s="131"/>
      <c r="C172" s="132"/>
    </row>
    <row r="173" spans="1:3" ht="15">
      <c r="A173" s="130"/>
      <c r="B173" s="131"/>
      <c r="C173" s="132"/>
    </row>
    <row r="174" spans="1:3" ht="15">
      <c r="A174" s="130"/>
      <c r="B174" s="131"/>
      <c r="C174" s="132"/>
    </row>
    <row r="175" spans="1:3" ht="15">
      <c r="A175" s="130"/>
      <c r="B175" s="131"/>
      <c r="C175" s="132"/>
    </row>
    <row r="176" spans="1:3" ht="15">
      <c r="A176" s="130"/>
      <c r="B176" s="131"/>
      <c r="C176" s="132"/>
    </row>
    <row r="177" spans="1:3" ht="15">
      <c r="A177" s="130"/>
      <c r="B177" s="131"/>
      <c r="C177" s="132"/>
    </row>
    <row r="178" spans="1:3" ht="15">
      <c r="A178" s="130"/>
      <c r="B178" s="131"/>
      <c r="C178" s="132"/>
    </row>
    <row r="179" spans="1:3" ht="15">
      <c r="A179" s="130"/>
      <c r="B179" s="131"/>
      <c r="C179" s="132"/>
    </row>
    <row r="180" spans="1:3" ht="15">
      <c r="A180" s="130"/>
      <c r="B180" s="131"/>
      <c r="C180" s="132"/>
    </row>
    <row r="181" spans="1:3" ht="15">
      <c r="A181" s="130"/>
      <c r="B181" s="131"/>
      <c r="C181" s="132"/>
    </row>
    <row r="182" spans="1:3" ht="15">
      <c r="A182" s="130"/>
      <c r="B182" s="131"/>
      <c r="C182" s="132"/>
    </row>
    <row r="183" spans="1:3" ht="15">
      <c r="A183" s="130"/>
      <c r="B183" s="131"/>
      <c r="C183" s="132"/>
    </row>
    <row r="184" spans="1:3" ht="15">
      <c r="A184" s="130"/>
      <c r="B184" s="131"/>
      <c r="C184" s="132"/>
    </row>
    <row r="185" spans="1:3" ht="15">
      <c r="A185" s="130"/>
      <c r="B185" s="131"/>
      <c r="C185" s="132"/>
    </row>
    <row r="186" spans="1:3" ht="15">
      <c r="A186" s="130"/>
      <c r="B186" s="131"/>
      <c r="C186" s="132"/>
    </row>
    <row r="187" spans="1:3" ht="15">
      <c r="A187" s="130"/>
      <c r="B187" s="131"/>
      <c r="C187" s="132"/>
    </row>
    <row r="188" spans="1:3" ht="15">
      <c r="A188" s="130"/>
      <c r="B188" s="131"/>
      <c r="C188" s="132"/>
    </row>
    <row r="189" spans="1:3" ht="15">
      <c r="A189" s="130"/>
      <c r="B189" s="131"/>
      <c r="C189" s="132"/>
    </row>
    <row r="190" spans="1:3" ht="15">
      <c r="A190" s="130"/>
      <c r="B190" s="131"/>
      <c r="C190" s="132"/>
    </row>
    <row r="191" spans="1:3" ht="15">
      <c r="A191" s="130"/>
      <c r="B191" s="131"/>
      <c r="C191" s="132"/>
    </row>
    <row r="192" spans="1:3" ht="15">
      <c r="A192" s="130"/>
      <c r="B192" s="131"/>
      <c r="C192" s="132"/>
    </row>
    <row r="193" spans="1:3" ht="15">
      <c r="A193" s="130"/>
      <c r="B193" s="131"/>
      <c r="C193" s="132"/>
    </row>
    <row r="194" spans="1:3" ht="15">
      <c r="A194" s="130"/>
      <c r="B194" s="131"/>
      <c r="C194" s="132"/>
    </row>
    <row r="195" spans="1:3" ht="15">
      <c r="A195" s="130"/>
      <c r="B195" s="131"/>
      <c r="C195" s="132"/>
    </row>
    <row r="196" spans="1:3" ht="15">
      <c r="A196" s="130"/>
      <c r="B196" s="131"/>
      <c r="C196" s="132"/>
    </row>
    <row r="197" spans="1:3" ht="15">
      <c r="A197" s="130"/>
      <c r="B197" s="131"/>
      <c r="C197" s="132"/>
    </row>
    <row r="198" spans="1:3" ht="15">
      <c r="A198" s="130"/>
      <c r="B198" s="131"/>
      <c r="C198" s="132"/>
    </row>
    <row r="199" spans="1:3" ht="15">
      <c r="A199" s="130"/>
      <c r="B199" s="131"/>
      <c r="C199" s="132"/>
    </row>
    <row r="200" spans="1:3" ht="15">
      <c r="A200" s="130"/>
      <c r="B200" s="131"/>
      <c r="C200" s="132"/>
    </row>
    <row r="201" spans="1:3" ht="15">
      <c r="A201" s="130"/>
      <c r="B201" s="131"/>
      <c r="C201" s="132"/>
    </row>
    <row r="202" spans="1:3" ht="15">
      <c r="A202" s="130"/>
      <c r="B202" s="131"/>
      <c r="C202" s="132"/>
    </row>
    <row r="203" spans="1:3" ht="15">
      <c r="A203" s="130"/>
      <c r="B203" s="131"/>
      <c r="C203" s="132"/>
    </row>
    <row r="204" spans="1:3" ht="15">
      <c r="A204" s="130"/>
      <c r="B204" s="131"/>
      <c r="C204" s="132"/>
    </row>
    <row r="205" spans="1:3" ht="15">
      <c r="A205" s="130"/>
      <c r="B205" s="131"/>
      <c r="C205" s="132"/>
    </row>
    <row r="206" spans="1:3" ht="15">
      <c r="A206" s="130"/>
      <c r="B206" s="131"/>
      <c r="C206" s="132"/>
    </row>
    <row r="207" spans="1:3" ht="15">
      <c r="A207" s="130"/>
      <c r="B207" s="131"/>
      <c r="C207" s="132"/>
    </row>
    <row r="208" spans="1:3" ht="15">
      <c r="A208" s="130"/>
      <c r="B208" s="131"/>
      <c r="C208" s="132"/>
    </row>
    <row r="209" spans="1:3" ht="15">
      <c r="A209" s="130"/>
      <c r="B209" s="131"/>
      <c r="C209" s="132"/>
    </row>
    <row r="210" spans="1:3" ht="15">
      <c r="A210" s="130"/>
      <c r="B210" s="131"/>
      <c r="C210" s="132"/>
    </row>
    <row r="211" spans="1:3" ht="15">
      <c r="A211" s="130"/>
      <c r="B211" s="131"/>
      <c r="C211" s="132"/>
    </row>
    <row r="212" spans="1:3" ht="15">
      <c r="A212" s="130"/>
      <c r="B212" s="131"/>
      <c r="C212" s="132"/>
    </row>
    <row r="213" spans="1:3" ht="15">
      <c r="A213" s="130"/>
      <c r="B213" s="131"/>
      <c r="C213" s="132"/>
    </row>
    <row r="214" spans="1:3" ht="15">
      <c r="A214" s="130"/>
      <c r="B214" s="131"/>
      <c r="C214" s="132"/>
    </row>
    <row r="215" spans="1:3" ht="15">
      <c r="A215" s="130"/>
      <c r="B215" s="131"/>
      <c r="C215" s="132"/>
    </row>
    <row r="216" spans="1:3" ht="15">
      <c r="A216" s="130"/>
      <c r="B216" s="131"/>
      <c r="C216" s="132"/>
    </row>
    <row r="217" spans="1:3" ht="15">
      <c r="A217" s="130"/>
      <c r="B217" s="131"/>
      <c r="C217" s="132"/>
    </row>
    <row r="218" spans="1:3" ht="15">
      <c r="A218" s="130"/>
      <c r="B218" s="131"/>
      <c r="C218" s="132"/>
    </row>
    <row r="219" spans="1:3" ht="15">
      <c r="A219" s="130"/>
      <c r="B219" s="131"/>
      <c r="C219" s="132"/>
    </row>
    <row r="220" spans="1:3" ht="15">
      <c r="A220" s="130"/>
      <c r="B220" s="131"/>
      <c r="C220" s="132"/>
    </row>
    <row r="221" spans="1:3" ht="15">
      <c r="A221" s="130"/>
      <c r="B221" s="131"/>
      <c r="C221" s="132"/>
    </row>
    <row r="222" spans="1:3" ht="15">
      <c r="A222" s="130"/>
      <c r="B222" s="131"/>
      <c r="C222" s="132"/>
    </row>
    <row r="223" spans="1:3" ht="15">
      <c r="A223" s="130"/>
      <c r="B223" s="131"/>
      <c r="C223" s="132"/>
    </row>
    <row r="224" spans="1:3" ht="15">
      <c r="A224" s="130"/>
      <c r="B224" s="131"/>
      <c r="C224" s="132"/>
    </row>
    <row r="225" spans="1:3" ht="15">
      <c r="A225" s="130"/>
      <c r="B225" s="131"/>
      <c r="C225" s="132"/>
    </row>
    <row r="226" spans="1:3" ht="15">
      <c r="A226" s="130"/>
      <c r="B226" s="131"/>
      <c r="C226" s="132"/>
    </row>
    <row r="227" spans="1:3" ht="15">
      <c r="A227" s="130"/>
      <c r="B227" s="131"/>
      <c r="C227" s="132"/>
    </row>
    <row r="228" spans="1:3" ht="15">
      <c r="A228" s="130"/>
      <c r="B228" s="131"/>
      <c r="C228" s="132"/>
    </row>
    <row r="229" spans="1:3" ht="15">
      <c r="A229" s="130"/>
      <c r="B229" s="131"/>
      <c r="C229" s="132"/>
    </row>
    <row r="230" spans="1:3" ht="15">
      <c r="A230" s="130"/>
      <c r="B230" s="131"/>
      <c r="C230" s="132"/>
    </row>
    <row r="231" spans="1:3" ht="15">
      <c r="A231" s="130"/>
      <c r="B231" s="131"/>
      <c r="C231" s="132"/>
    </row>
    <row r="232" spans="1:3" ht="15">
      <c r="A232" s="130"/>
      <c r="B232" s="131"/>
      <c r="C232" s="132"/>
    </row>
    <row r="233" spans="1:3" ht="15">
      <c r="A233" s="130"/>
      <c r="B233" s="131"/>
      <c r="C233" s="132"/>
    </row>
    <row r="234" spans="1:3" ht="15">
      <c r="A234" s="130"/>
      <c r="B234" s="131"/>
      <c r="C234" s="132"/>
    </row>
    <row r="235" spans="1:3" ht="15">
      <c r="A235" s="130"/>
      <c r="B235" s="131"/>
      <c r="C235" s="132"/>
    </row>
    <row r="236" spans="1:3" ht="15">
      <c r="A236" s="130"/>
      <c r="B236" s="131"/>
      <c r="C236" s="132"/>
    </row>
    <row r="237" spans="1:3" ht="15">
      <c r="A237" s="130"/>
      <c r="B237" s="131"/>
      <c r="C237" s="132"/>
    </row>
    <row r="238" spans="1:3" ht="15">
      <c r="A238" s="130"/>
      <c r="B238" s="131"/>
      <c r="C238" s="132"/>
    </row>
    <row r="239" spans="1:3" ht="15">
      <c r="A239" s="130"/>
      <c r="B239" s="131"/>
      <c r="C239" s="132"/>
    </row>
    <row r="240" spans="1:3" ht="15">
      <c r="A240" s="130"/>
      <c r="B240" s="131"/>
      <c r="C240" s="132"/>
    </row>
    <row r="241" spans="1:3" ht="15">
      <c r="A241" s="130"/>
      <c r="B241" s="131"/>
      <c r="C241" s="132"/>
    </row>
    <row r="242" spans="1:3" ht="15">
      <c r="A242" s="130"/>
      <c r="B242" s="131"/>
      <c r="C242" s="132"/>
    </row>
    <row r="243" spans="1:3" ht="15">
      <c r="A243" s="130"/>
      <c r="B243" s="131"/>
      <c r="C243" s="132"/>
    </row>
    <row r="244" spans="1:3" ht="15">
      <c r="A244" s="130"/>
      <c r="B244" s="131"/>
      <c r="C244" s="132"/>
    </row>
    <row r="245" spans="1:3" ht="15">
      <c r="A245" s="130"/>
      <c r="B245" s="131"/>
      <c r="C245" s="132"/>
    </row>
    <row r="246" spans="1:3" ht="15">
      <c r="A246" s="130"/>
      <c r="B246" s="131"/>
      <c r="C246" s="132"/>
    </row>
    <row r="247" spans="1:3" ht="15">
      <c r="A247" s="130"/>
      <c r="B247" s="131"/>
      <c r="C247" s="132"/>
    </row>
    <row r="248" spans="1:3" ht="15">
      <c r="A248" s="130"/>
      <c r="B248" s="131"/>
      <c r="C248" s="132"/>
    </row>
    <row r="249" spans="1:3" ht="15">
      <c r="A249" s="130"/>
      <c r="B249" s="131"/>
      <c r="C249" s="132"/>
    </row>
    <row r="250" spans="1:3" ht="15">
      <c r="A250" s="130"/>
      <c r="B250" s="131"/>
      <c r="C250" s="132"/>
    </row>
    <row r="251" spans="1:3" ht="15">
      <c r="A251" s="130"/>
      <c r="B251" s="131"/>
      <c r="C251" s="132"/>
    </row>
    <row r="252" spans="1:3" ht="15">
      <c r="A252" s="130"/>
      <c r="B252" s="131"/>
      <c r="C252" s="132"/>
    </row>
    <row r="253" spans="1:3" ht="15">
      <c r="A253" s="130"/>
      <c r="B253" s="131"/>
      <c r="C253" s="132"/>
    </row>
    <row r="254" spans="1:3" ht="15">
      <c r="A254" s="130"/>
      <c r="B254" s="131"/>
      <c r="C254" s="132"/>
    </row>
    <row r="255" spans="1:3" ht="15">
      <c r="A255" s="130"/>
      <c r="B255" s="131"/>
      <c r="C255" s="132"/>
    </row>
    <row r="256" spans="1:3" ht="15">
      <c r="A256" s="130"/>
      <c r="B256" s="131"/>
      <c r="C256" s="132"/>
    </row>
    <row r="257" spans="1:3" ht="15">
      <c r="A257" s="130"/>
      <c r="B257" s="131"/>
      <c r="C257" s="132"/>
    </row>
    <row r="258" spans="1:3" ht="15">
      <c r="A258" s="130"/>
      <c r="B258" s="131"/>
      <c r="C258" s="132"/>
    </row>
    <row r="259" spans="1:3" ht="15">
      <c r="A259" s="130"/>
      <c r="B259" s="131"/>
      <c r="C259" s="132"/>
    </row>
    <row r="260" spans="1:3" ht="15">
      <c r="A260" s="130"/>
      <c r="B260" s="131"/>
      <c r="C260" s="132"/>
    </row>
    <row r="261" spans="1:3" ht="15">
      <c r="A261" s="130"/>
      <c r="B261" s="131"/>
      <c r="C261" s="132"/>
    </row>
    <row r="262" spans="1:3" ht="15">
      <c r="A262" s="130"/>
      <c r="B262" s="131"/>
      <c r="C262" s="132"/>
    </row>
    <row r="263" spans="1:3" ht="15">
      <c r="A263" s="130"/>
      <c r="B263" s="131"/>
      <c r="C263" s="132"/>
    </row>
    <row r="264" spans="1:3" ht="15">
      <c r="A264" s="130"/>
      <c r="B264" s="131"/>
      <c r="C264" s="132"/>
    </row>
    <row r="265" spans="1:3" ht="15">
      <c r="A265" s="130"/>
      <c r="B265" s="131"/>
      <c r="C265" s="132"/>
    </row>
    <row r="266" spans="1:3" ht="15">
      <c r="A266" s="130"/>
      <c r="B266" s="131"/>
      <c r="C266" s="132"/>
    </row>
    <row r="267" spans="1:3" ht="15">
      <c r="A267" s="130"/>
      <c r="B267" s="131"/>
      <c r="C267" s="132"/>
    </row>
    <row r="268" spans="1:3" ht="15">
      <c r="A268" s="130"/>
      <c r="B268" s="131"/>
      <c r="C268" s="132"/>
    </row>
    <row r="269" spans="1:3" ht="15">
      <c r="A269" s="130"/>
      <c r="B269" s="131"/>
      <c r="C269" s="132"/>
    </row>
    <row r="270" spans="1:3" ht="15">
      <c r="A270" s="130"/>
      <c r="B270" s="131"/>
      <c r="C270" s="132"/>
    </row>
    <row r="271" spans="1:3" ht="15">
      <c r="A271" s="130"/>
      <c r="B271" s="131"/>
      <c r="C271" s="132"/>
    </row>
    <row r="272" spans="1:3" ht="15">
      <c r="A272" s="130"/>
      <c r="B272" s="131"/>
      <c r="C272" s="132"/>
    </row>
    <row r="273" spans="1:3" ht="15">
      <c r="A273" s="130"/>
      <c r="B273" s="131"/>
      <c r="C273" s="132"/>
    </row>
    <row r="274" spans="1:3" ht="15">
      <c r="A274" s="130"/>
      <c r="B274" s="131"/>
      <c r="C274" s="132"/>
    </row>
    <row r="275" spans="1:3" ht="15">
      <c r="A275" s="130"/>
      <c r="B275" s="131"/>
      <c r="C275" s="132"/>
    </row>
    <row r="276" spans="1:3" ht="15">
      <c r="A276" s="130"/>
      <c r="B276" s="131"/>
      <c r="C276" s="132"/>
    </row>
    <row r="277" spans="1:3" ht="15">
      <c r="A277" s="130"/>
      <c r="B277" s="131"/>
      <c r="C277" s="132"/>
    </row>
    <row r="278" spans="1:3" ht="15">
      <c r="A278" s="130"/>
      <c r="B278" s="131"/>
      <c r="C278" s="132"/>
    </row>
    <row r="279" spans="1:3" ht="15">
      <c r="A279" s="130"/>
      <c r="B279" s="131"/>
      <c r="C279" s="132"/>
    </row>
    <row r="280" spans="1:3" ht="15">
      <c r="A280" s="130"/>
      <c r="B280" s="131"/>
      <c r="C280" s="132"/>
    </row>
    <row r="281" spans="1:3" ht="15">
      <c r="A281" s="130"/>
      <c r="B281" s="131"/>
      <c r="C281" s="132"/>
    </row>
    <row r="282" spans="1:3" ht="15">
      <c r="A282" s="130"/>
      <c r="B282" s="131"/>
      <c r="C282" s="132"/>
    </row>
    <row r="283" spans="1:3" ht="15">
      <c r="A283" s="130"/>
      <c r="B283" s="131"/>
      <c r="C283" s="132"/>
    </row>
    <row r="284" spans="1:3" ht="15">
      <c r="A284" s="130"/>
      <c r="B284" s="131"/>
      <c r="C284" s="132"/>
    </row>
    <row r="285" spans="1:3" ht="15">
      <c r="A285" s="130"/>
      <c r="B285" s="131"/>
      <c r="C285" s="132"/>
    </row>
    <row r="286" spans="1:3" ht="15">
      <c r="A286" s="130"/>
      <c r="B286" s="131"/>
      <c r="C286" s="132"/>
    </row>
    <row r="287" spans="1:3" ht="15">
      <c r="A287" s="130"/>
      <c r="B287" s="131"/>
      <c r="C287" s="132"/>
    </row>
    <row r="288" spans="1:3" ht="15">
      <c r="A288" s="130"/>
      <c r="B288" s="131"/>
      <c r="C288" s="132"/>
    </row>
    <row r="289" spans="1:3" ht="15">
      <c r="A289" s="130"/>
      <c r="B289" s="131"/>
      <c r="C289" s="132"/>
    </row>
    <row r="290" spans="1:3" ht="15">
      <c r="A290" s="130"/>
      <c r="B290" s="131"/>
      <c r="C290" s="132"/>
    </row>
    <row r="291" spans="1:3" ht="15">
      <c r="A291" s="130"/>
      <c r="B291" s="131"/>
      <c r="C291" s="132"/>
    </row>
    <row r="292" spans="1:3" ht="15">
      <c r="A292" s="130"/>
      <c r="B292" s="131"/>
      <c r="C292" s="132"/>
    </row>
    <row r="293" spans="1:3" ht="15">
      <c r="A293" s="130"/>
      <c r="B293" s="131"/>
      <c r="C293" s="132"/>
    </row>
    <row r="294" spans="1:3" ht="15">
      <c r="A294" s="130"/>
      <c r="B294" s="131"/>
      <c r="C294" s="132"/>
    </row>
    <row r="295" spans="1:3" ht="15">
      <c r="A295" s="130"/>
      <c r="B295" s="131"/>
      <c r="C295" s="132"/>
    </row>
    <row r="296" spans="1:3" ht="15">
      <c r="A296" s="130"/>
      <c r="B296" s="131"/>
      <c r="C296" s="132"/>
    </row>
    <row r="297" spans="1:3" ht="15">
      <c r="A297" s="130"/>
      <c r="B297" s="131"/>
      <c r="C297" s="132"/>
    </row>
    <row r="298" spans="1:3" ht="15">
      <c r="A298" s="130"/>
      <c r="B298" s="131"/>
      <c r="C298" s="132"/>
    </row>
    <row r="299" spans="1:3" ht="15">
      <c r="A299" s="130"/>
      <c r="B299" s="131"/>
      <c r="C299" s="132"/>
    </row>
    <row r="300" spans="1:3" ht="15">
      <c r="A300" s="130"/>
      <c r="B300" s="131"/>
      <c r="C300" s="132"/>
    </row>
    <row r="301" spans="1:3" ht="15">
      <c r="A301" s="130"/>
      <c r="B301" s="131"/>
      <c r="C301" s="132"/>
    </row>
    <row r="302" spans="1:3" ht="15">
      <c r="A302" s="130"/>
      <c r="B302" s="131"/>
      <c r="C302" s="132"/>
    </row>
    <row r="303" spans="1:3" ht="15">
      <c r="A303" s="130"/>
      <c r="B303" s="131"/>
      <c r="C303" s="132"/>
    </row>
    <row r="304" spans="1:3" ht="15">
      <c r="A304" s="130"/>
      <c r="B304" s="131"/>
      <c r="C304" s="132"/>
    </row>
    <row r="305" spans="1:3" ht="15">
      <c r="A305" s="130"/>
      <c r="B305" s="131"/>
      <c r="C305" s="132"/>
    </row>
    <row r="306" spans="1:3" ht="15">
      <c r="A306" s="130"/>
      <c r="B306" s="131"/>
      <c r="C306" s="132"/>
    </row>
    <row r="307" spans="1:3" ht="15">
      <c r="A307" s="130"/>
      <c r="B307" s="131"/>
      <c r="C307" s="132"/>
    </row>
    <row r="308" spans="1:3" ht="15">
      <c r="A308" s="130"/>
      <c r="B308" s="131"/>
      <c r="C308" s="132"/>
    </row>
    <row r="309" spans="1:3" ht="15">
      <c r="A309" s="130"/>
      <c r="B309" s="131"/>
      <c r="C309" s="132"/>
    </row>
    <row r="310" spans="1:3" ht="15">
      <c r="A310" s="130"/>
      <c r="B310" s="131"/>
      <c r="C310" s="132"/>
    </row>
    <row r="311" spans="1:3" ht="15">
      <c r="A311" s="130"/>
      <c r="B311" s="131"/>
      <c r="C311" s="132"/>
    </row>
    <row r="312" spans="1:3" ht="15">
      <c r="A312" s="130"/>
      <c r="B312" s="131"/>
      <c r="C312" s="132"/>
    </row>
    <row r="313" spans="1:3" ht="15">
      <c r="A313" s="130"/>
      <c r="B313" s="131"/>
      <c r="C313" s="132"/>
    </row>
    <row r="314" spans="1:3" ht="15">
      <c r="A314" s="130"/>
      <c r="B314" s="131"/>
      <c r="C314" s="132"/>
    </row>
    <row r="315" spans="1:3" ht="15">
      <c r="A315" s="130"/>
      <c r="B315" s="131"/>
      <c r="C315" s="132"/>
    </row>
    <row r="316" spans="1:3" ht="15">
      <c r="A316" s="130"/>
      <c r="B316" s="131"/>
      <c r="C316" s="132"/>
    </row>
    <row r="317" spans="1:3" ht="15">
      <c r="A317" s="130"/>
      <c r="B317" s="131"/>
      <c r="C317" s="132"/>
    </row>
    <row r="318" spans="1:3" ht="15">
      <c r="A318" s="130"/>
      <c r="B318" s="131"/>
      <c r="C318" s="132"/>
    </row>
    <row r="319" spans="1:3" ht="15">
      <c r="A319" s="130"/>
      <c r="B319" s="131"/>
      <c r="C319" s="132"/>
    </row>
    <row r="320" spans="1:3" ht="15">
      <c r="A320" s="130"/>
      <c r="B320" s="131"/>
      <c r="C320" s="132"/>
    </row>
  </sheetData>
  <customSheetViews>
    <customSheetView guid="{20D19EA3-0B3D-4661-BC55-5B45FE4CE1B9}" showAutoFilter="1" showRuler="0" topLeftCell="A7">
      <selection activeCell="C12" sqref="C12"/>
      <pageMargins left="0.75" right="0.75" top="1" bottom="1" header="0.5" footer="0.5"/>
      <pageSetup paperSize="9" orientation="landscape" r:id="rId1"/>
      <headerFooter alignWithMargins="0"/>
      <autoFilter ref="B1:F1"/>
    </customSheetView>
  </customSheetViews>
  <mergeCells count="27">
    <mergeCell ref="G1:H1"/>
    <mergeCell ref="D53:D54"/>
    <mergeCell ref="D5:D6"/>
    <mergeCell ref="D7:D8"/>
    <mergeCell ref="D9:D10"/>
    <mergeCell ref="D11:D12"/>
    <mergeCell ref="D13:D14"/>
    <mergeCell ref="D15:D16"/>
    <mergeCell ref="D41:D42"/>
    <mergeCell ref="D25:D26"/>
    <mergeCell ref="D39:D40"/>
    <mergeCell ref="D27:D28"/>
    <mergeCell ref="D49:D50"/>
    <mergeCell ref="D17:D18"/>
    <mergeCell ref="D19:D20"/>
    <mergeCell ref="D21:D22"/>
    <mergeCell ref="D23:D24"/>
    <mergeCell ref="D3:D4"/>
    <mergeCell ref="D43:D44"/>
    <mergeCell ref="D45:D46"/>
    <mergeCell ref="D47:D48"/>
    <mergeCell ref="D35:D36"/>
    <mergeCell ref="D51:D52"/>
    <mergeCell ref="D29:D30"/>
    <mergeCell ref="D31:D32"/>
    <mergeCell ref="D33:D34"/>
    <mergeCell ref="D37:D38"/>
  </mergeCells>
  <phoneticPr fontId="3" type="noConversion"/>
  <conditionalFormatting sqref="G3:G54">
    <cfRule type="expression" dxfId="1335" priority="243">
      <formula>#REF!="-"</formula>
    </cfRule>
    <cfRule type="expression" dxfId="1334" priority="244">
      <formula>#REF!&gt;0</formula>
    </cfRule>
  </conditionalFormatting>
  <pageMargins left="0.25" right="0.25" top="0.75" bottom="0.75" header="0.3" footer="0.3"/>
  <pageSetup paperSize="9" scale="54" fitToHeight="0" orientation="portrait" r:id="rId2"/>
  <headerFooter alignWithMargins="0"/>
  <rowBreaks count="2" manualBreakCount="2">
    <brk id="24" min="3" max="10" man="1"/>
    <brk id="48" min="3" max="10" man="1"/>
  </rowBreaks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3">
    <outlinePr applyStyles="1" summaryBelow="0"/>
    <pageSetUpPr fitToPage="1"/>
  </sheetPr>
  <dimension ref="A1:N342"/>
  <sheetViews>
    <sheetView showGridLines="0" zoomScale="85" zoomScaleNormal="85" zoomScaleSheetLayoutView="90" workbookViewId="0">
      <pane ySplit="2" topLeftCell="A3" activePane="bottomLeft" state="frozen"/>
      <selection activeCell="A25" sqref="A25"/>
      <selection pane="bottomLeft" activeCell="P7" sqref="P7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56" customWidth="1"/>
    <col min="5" max="5" width="15.7109375" style="56" customWidth="1"/>
    <col min="6" max="6" width="13.42578125" style="56" customWidth="1"/>
    <col min="7" max="7" width="13.28515625" style="61" customWidth="1"/>
    <col min="8" max="8" width="70.7109375" style="62" customWidth="1"/>
    <col min="9" max="9" width="14" style="62" customWidth="1"/>
    <col min="10" max="10" width="11.7109375" style="63" customWidth="1"/>
    <col min="11" max="11" width="15.28515625" style="63" hidden="1" customWidth="1"/>
    <col min="12" max="12" width="14.7109375" style="61" customWidth="1"/>
    <col min="13" max="13" width="22.7109375" style="35" customWidth="1"/>
    <col min="14" max="16384" width="9.140625" style="35"/>
  </cols>
  <sheetData>
    <row r="1" spans="1:14" s="94" customFormat="1" ht="30" customHeight="1">
      <c r="A1" s="88"/>
      <c r="B1" s="89"/>
      <c r="C1" s="90"/>
      <c r="D1" s="91"/>
      <c r="E1" s="470"/>
      <c r="F1" s="470"/>
      <c r="G1" s="136"/>
      <c r="H1" s="430" t="s">
        <v>17033</v>
      </c>
      <c r="I1" s="430"/>
      <c r="J1" s="153">
        <f>IF(Змiст!$K$5&gt;Змiст!$X$21,Змiст!$K$5,Змiст!$X$21)</f>
        <v>0</v>
      </c>
      <c r="K1" s="93"/>
      <c r="L1" s="82"/>
      <c r="M1" s="82"/>
      <c r="N1" s="96"/>
    </row>
    <row r="2" spans="1:14" ht="33" customHeight="1">
      <c r="A2" s="88"/>
      <c r="B2" s="89"/>
      <c r="C2" s="90"/>
      <c r="D2" s="97" t="s">
        <v>8</v>
      </c>
      <c r="E2" s="97" t="s">
        <v>6420</v>
      </c>
      <c r="F2" s="471" t="s">
        <v>0</v>
      </c>
      <c r="G2" s="472"/>
      <c r="H2" s="97" t="s">
        <v>1</v>
      </c>
      <c r="I2" s="97" t="s">
        <v>5</v>
      </c>
      <c r="J2" s="97" t="s">
        <v>6</v>
      </c>
      <c r="K2" s="135"/>
      <c r="L2" s="97" t="s">
        <v>2</v>
      </c>
      <c r="M2" s="97" t="s">
        <v>7</v>
      </c>
    </row>
    <row r="3" spans="1:14" ht="39.950000000000003" customHeight="1">
      <c r="A3" s="88"/>
      <c r="B3" s="89"/>
      <c r="C3" s="90"/>
      <c r="D3" s="433"/>
      <c r="E3" s="114"/>
      <c r="F3" s="443" t="s">
        <v>8732</v>
      </c>
      <c r="G3" s="444"/>
      <c r="H3" s="126" t="str">
        <f t="shared" ref="H3:H66" si="0">VLOOKUP(F3,Price,3,FALSE)</f>
        <v>Замок врізний WC 18х196мм сталь колір: стара бронза 8/6мм</v>
      </c>
      <c r="I3" s="124">
        <f>J3*Змiст!$K$4</f>
        <v>290.76591599999995</v>
      </c>
      <c r="J3" s="125">
        <f>IF(Змiст!$K$5&gt;Змiст!$X$21,K3*(1-Змiст!$K$5),K3*(1-Змiст!$X$21))</f>
        <v>9.2306639999999991</v>
      </c>
      <c r="K3" s="133">
        <f t="shared" ref="K3:K17" si="1">VLOOKUP(F3,Price,2,0)*1.2</f>
        <v>9.2306639999999991</v>
      </c>
      <c r="L3" s="128" t="s">
        <v>3</v>
      </c>
      <c r="M3" s="72" t="s">
        <v>9287</v>
      </c>
    </row>
    <row r="4" spans="1:14" ht="39.950000000000003" customHeight="1">
      <c r="A4" s="88"/>
      <c r="B4" s="89"/>
      <c r="C4" s="90"/>
      <c r="D4" s="434"/>
      <c r="E4" s="114"/>
      <c r="F4" s="443" t="s">
        <v>9085</v>
      </c>
      <c r="G4" s="444"/>
      <c r="H4" s="126" t="str">
        <f t="shared" si="0"/>
        <v>Замок врізний WC 18х196мм сталь колір: бронза 8/6мм</v>
      </c>
      <c r="I4" s="124">
        <f>J4*Змiст!$K$4</f>
        <v>182.96711999999999</v>
      </c>
      <c r="J4" s="125">
        <f>IF(Змiст!$K$5&gt;Змiст!$X$21,K4*(1-Змiст!$K$5),K4*(1-Змiст!$X$21))</f>
        <v>5.8084799999999994</v>
      </c>
      <c r="K4" s="133">
        <f t="shared" si="1"/>
        <v>5.8084799999999994</v>
      </c>
      <c r="L4" s="128" t="s">
        <v>3</v>
      </c>
      <c r="M4" s="129"/>
    </row>
    <row r="5" spans="1:14" ht="39.950000000000003" customHeight="1">
      <c r="A5" s="88"/>
      <c r="B5" s="89"/>
      <c r="C5" s="90"/>
      <c r="D5" s="434"/>
      <c r="E5" s="114"/>
      <c r="F5" s="443" t="s">
        <v>8734</v>
      </c>
      <c r="G5" s="444"/>
      <c r="H5" s="126" t="str">
        <f t="shared" si="0"/>
        <v>Замок врізний WC 18х196мм сталь хромована матова 8/6мм</v>
      </c>
      <c r="I5" s="124">
        <f>J5*Змiст!$K$4</f>
        <v>248.69527200000002</v>
      </c>
      <c r="J5" s="125">
        <f>IF(Змiст!$K$5&gt;Змiст!$X$21,K5*(1-Змiст!$K$5),K5*(1-Змiст!$X$21))</f>
        <v>7.8950880000000003</v>
      </c>
      <c r="K5" s="133">
        <f t="shared" si="1"/>
        <v>7.8950880000000003</v>
      </c>
      <c r="L5" s="128" t="s">
        <v>3</v>
      </c>
      <c r="M5" s="129"/>
    </row>
    <row r="6" spans="1:14" ht="39.950000000000003" customHeight="1">
      <c r="A6" s="77"/>
      <c r="B6" s="78"/>
      <c r="C6" s="79"/>
      <c r="D6" s="434"/>
      <c r="E6" s="114"/>
      <c r="F6" s="443" t="s">
        <v>8735</v>
      </c>
      <c r="G6" s="444"/>
      <c r="H6" s="126" t="str">
        <f t="shared" si="0"/>
        <v>Замок врізний WC 18х196мм сталь покриття: латунь полірована 8/6мм</v>
      </c>
      <c r="I6" s="124">
        <f>J6*Змiст!$K$4</f>
        <v>191.884896</v>
      </c>
      <c r="J6" s="125">
        <f>IF(Змiст!$K$5&gt;Змiст!$X$21,K6*(1-Змiст!$K$5),K6*(1-Змiст!$X$21))</f>
        <v>6.0915840000000001</v>
      </c>
      <c r="K6" s="133">
        <f t="shared" si="1"/>
        <v>6.0915840000000001</v>
      </c>
      <c r="L6" s="128" t="s">
        <v>3</v>
      </c>
      <c r="M6" s="129"/>
    </row>
    <row r="7" spans="1:14" ht="39.950000000000003" customHeight="1">
      <c r="A7" s="77"/>
      <c r="B7" s="78"/>
      <c r="C7" s="79"/>
      <c r="D7" s="434"/>
      <c r="E7" s="114"/>
      <c r="F7" s="443" t="s">
        <v>8736</v>
      </c>
      <c r="G7" s="444"/>
      <c r="H7" s="126" t="str">
        <f t="shared" si="0"/>
        <v>Замок врізний WC 18х196мм сталь нікельована полірована 8/6мм</v>
      </c>
      <c r="I7" s="124">
        <f>J7*Змiст!$K$4</f>
        <v>219.42899999999997</v>
      </c>
      <c r="J7" s="125">
        <f>IF(Змiст!$K$5&gt;Змiст!$X$21,K7*(1-Змiст!$K$5),K7*(1-Змiст!$X$21))</f>
        <v>6.9659999999999993</v>
      </c>
      <c r="K7" s="133">
        <f t="shared" si="1"/>
        <v>6.9659999999999993</v>
      </c>
      <c r="L7" s="128" t="s">
        <v>3</v>
      </c>
      <c r="M7" s="129"/>
    </row>
    <row r="8" spans="1:14" ht="39.950000000000003" customHeight="1">
      <c r="A8" s="77"/>
      <c r="B8" s="78"/>
      <c r="C8" s="79"/>
      <c r="D8" s="434"/>
      <c r="E8" s="114"/>
      <c r="F8" s="443" t="s">
        <v>8737</v>
      </c>
      <c r="G8" s="444"/>
      <c r="H8" s="126" t="str">
        <f t="shared" si="0"/>
        <v>Замок врізний WC 18х196мм сталь хромована полірована 8/6мм</v>
      </c>
      <c r="I8" s="124">
        <f>J8*Змiст!$K$4</f>
        <v>219.42899999999997</v>
      </c>
      <c r="J8" s="125">
        <f>IF(Змiст!$K$5&gt;Змiст!$X$21,K8*(1-Змiст!$K$5),K8*(1-Змiст!$X$21))</f>
        <v>6.9659999999999993</v>
      </c>
      <c r="K8" s="133">
        <f t="shared" si="1"/>
        <v>6.9659999999999993</v>
      </c>
      <c r="L8" s="128" t="s">
        <v>3</v>
      </c>
      <c r="M8" s="129"/>
    </row>
    <row r="9" spans="1:14" ht="39.950000000000003" customHeight="1">
      <c r="A9" s="106"/>
      <c r="B9" s="107"/>
      <c r="C9" s="108"/>
      <c r="D9" s="435"/>
      <c r="E9" s="114"/>
      <c r="F9" s="443" t="s">
        <v>9901</v>
      </c>
      <c r="G9" s="444"/>
      <c r="H9" s="126" t="str">
        <f t="shared" si="0"/>
        <v>Замок врізний механічний WC чорний матовий 18x196 мм</v>
      </c>
      <c r="I9" s="124">
        <f>J9*Змiст!$K$4</f>
        <v>191.97939600000001</v>
      </c>
      <c r="J9" s="125">
        <f>IF(Змiст!$K$5&gt;Змiст!$X$21,K9*(1-Змiст!$K$5),K9*(1-Змiст!$X$21))</f>
        <v>6.0945840000000002</v>
      </c>
      <c r="K9" s="133">
        <f t="shared" si="1"/>
        <v>6.0945840000000002</v>
      </c>
      <c r="L9" s="128" t="s">
        <v>3</v>
      </c>
      <c r="M9" s="129"/>
      <c r="N9"/>
    </row>
    <row r="10" spans="1:14" ht="39.950000000000003" customHeight="1">
      <c r="A10" s="77"/>
      <c r="B10" s="78"/>
      <c r="C10" s="79"/>
      <c r="D10" s="433"/>
      <c r="E10" s="114"/>
      <c r="F10" s="443" t="s">
        <v>8738</v>
      </c>
      <c r="G10" s="444"/>
      <c r="H10" s="126" t="str">
        <f t="shared" si="0"/>
        <v>Замок врізний PC 18х196мм сталь колір: стара бронза 8мм</v>
      </c>
      <c r="I10" s="124">
        <f>J10*Змiст!$K$4</f>
        <v>313.37787599999996</v>
      </c>
      <c r="J10" s="125">
        <f>IF(Змiст!$K$5&gt;Змiст!$X$21,K10*(1-Змiст!$K$5),K10*(1-Змiст!$X$21))</f>
        <v>9.948503999999998</v>
      </c>
      <c r="K10" s="133">
        <f t="shared" si="1"/>
        <v>9.948503999999998</v>
      </c>
      <c r="L10" s="128" t="s">
        <v>3</v>
      </c>
      <c r="M10" s="72" t="s">
        <v>9287</v>
      </c>
    </row>
    <row r="11" spans="1:14" ht="39.950000000000003" customHeight="1">
      <c r="A11" s="74"/>
      <c r="B11" s="75"/>
      <c r="C11" s="76"/>
      <c r="D11" s="434"/>
      <c r="E11" s="114"/>
      <c r="F11" s="443" t="s">
        <v>9086</v>
      </c>
      <c r="G11" s="444"/>
      <c r="H11" s="126" t="str">
        <f t="shared" si="0"/>
        <v>Замок врізний PC 18х196мм сталь колір: бронза 8мм</v>
      </c>
      <c r="I11" s="124">
        <f>J11*Змiст!$K$4</f>
        <v>202.579272</v>
      </c>
      <c r="J11" s="125">
        <f>IF(Змiст!$K$5&gt;Змiст!$X$21,K11*(1-Змiст!$K$5),K11*(1-Змiст!$X$21))</f>
        <v>6.4310879999999999</v>
      </c>
      <c r="K11" s="133">
        <f t="shared" si="1"/>
        <v>6.4310879999999999</v>
      </c>
      <c r="L11" s="128" t="s">
        <v>3</v>
      </c>
      <c r="M11" s="129"/>
    </row>
    <row r="12" spans="1:14" ht="39.950000000000003" customHeight="1">
      <c r="A12" s="74"/>
      <c r="B12" s="75"/>
      <c r="C12" s="76"/>
      <c r="D12" s="434"/>
      <c r="E12" s="114"/>
      <c r="F12" s="443" t="s">
        <v>8740</v>
      </c>
      <c r="G12" s="444"/>
      <c r="H12" s="126" t="str">
        <f t="shared" si="0"/>
        <v>Замок врізний PC 18х196мм сталь хромована матова 8мм</v>
      </c>
      <c r="I12" s="124">
        <f>J12*Змiст!$K$4</f>
        <v>267.29929800000002</v>
      </c>
      <c r="J12" s="125">
        <f>IF(Змiст!$K$5&gt;Змiст!$X$21,K12*(1-Змiст!$K$5),K12*(1-Змiст!$X$21))</f>
        <v>8.4856920000000002</v>
      </c>
      <c r="K12" s="133">
        <f t="shared" si="1"/>
        <v>8.4856920000000002</v>
      </c>
      <c r="L12" s="128" t="s">
        <v>3</v>
      </c>
      <c r="M12" s="129"/>
    </row>
    <row r="13" spans="1:14" ht="39.950000000000003" customHeight="1">
      <c r="A13" s="77"/>
      <c r="B13" s="78"/>
      <c r="C13" s="79"/>
      <c r="D13" s="434"/>
      <c r="E13" s="114"/>
      <c r="F13" s="443" t="s">
        <v>8741</v>
      </c>
      <c r="G13" s="444"/>
      <c r="H13" s="126" t="str">
        <f t="shared" si="0"/>
        <v>Замок врізний PC 18х196мм сталь покриття: латунь полірована 8мм</v>
      </c>
      <c r="I13" s="124">
        <f>J13*Змiст!$K$4</f>
        <v>203.29671599999998</v>
      </c>
      <c r="J13" s="125">
        <f>IF(Змiст!$K$5&gt;Змiст!$X$21,K13*(1-Змiст!$K$5),K13*(1-Змiст!$X$21))</f>
        <v>6.4538639999999994</v>
      </c>
      <c r="K13" s="133">
        <f t="shared" si="1"/>
        <v>6.4538639999999994</v>
      </c>
      <c r="L13" s="128" t="s">
        <v>3</v>
      </c>
      <c r="M13" s="129"/>
    </row>
    <row r="14" spans="1:14" ht="39.950000000000003" customHeight="1">
      <c r="A14" s="77"/>
      <c r="B14" s="78"/>
      <c r="C14" s="79"/>
      <c r="D14" s="434"/>
      <c r="E14" s="114"/>
      <c r="F14" s="443" t="s">
        <v>8742</v>
      </c>
      <c r="G14" s="444"/>
      <c r="H14" s="126" t="str">
        <f t="shared" si="0"/>
        <v>Замок врізний PC 18х196мм сталь нікельована полірована 8мм</v>
      </c>
      <c r="I14" s="124">
        <f>J14*Змiст!$K$4</f>
        <v>230.202</v>
      </c>
      <c r="J14" s="125">
        <f>IF(Змiст!$K$5&gt;Змiст!$X$21,K14*(1-Змiст!$K$5),K14*(1-Змiст!$X$21))</f>
        <v>7.3079999999999998</v>
      </c>
      <c r="K14" s="133">
        <f t="shared" si="1"/>
        <v>7.3079999999999998</v>
      </c>
      <c r="L14" s="128" t="s">
        <v>3</v>
      </c>
      <c r="M14" s="129"/>
    </row>
    <row r="15" spans="1:14" ht="39.950000000000003" customHeight="1">
      <c r="A15" s="77"/>
      <c r="B15" s="78"/>
      <c r="C15" s="79"/>
      <c r="D15" s="434"/>
      <c r="E15" s="114"/>
      <c r="F15" s="443" t="s">
        <v>8743</v>
      </c>
      <c r="G15" s="444"/>
      <c r="H15" s="126" t="str">
        <f t="shared" si="0"/>
        <v>Замок врізний PC 18х196мм сталь хромована полірована 8мм</v>
      </c>
      <c r="I15" s="124">
        <f>J15*Змiст!$K$4</f>
        <v>238.50325799999999</v>
      </c>
      <c r="J15" s="125">
        <f>IF(Змiст!$K$5&gt;Змiст!$X$21,K15*(1-Змiст!$K$5),K15*(1-Змiст!$X$21))</f>
        <v>7.5715319999999995</v>
      </c>
      <c r="K15" s="133">
        <f t="shared" si="1"/>
        <v>7.5715319999999995</v>
      </c>
      <c r="L15" s="128" t="s">
        <v>3</v>
      </c>
      <c r="M15" s="129"/>
    </row>
    <row r="16" spans="1:14" s="105" customFormat="1" ht="39.950000000000003" customHeight="1">
      <c r="A16" s="106"/>
      <c r="B16" s="107"/>
      <c r="C16" s="108"/>
      <c r="D16" s="435"/>
      <c r="E16" s="119"/>
      <c r="F16" s="443" t="s">
        <v>9899</v>
      </c>
      <c r="G16" s="444"/>
      <c r="H16" s="126" t="str">
        <f t="shared" si="0"/>
        <v>Замок врізний механічний PC чорний матовий 18x196 мм</v>
      </c>
      <c r="I16" s="124">
        <f>J16*Змiст!$K$4</f>
        <v>200.01794399999997</v>
      </c>
      <c r="J16" s="125">
        <f>IF(Змiст!$K$5&gt;Змiст!$X$21,K16*(1-Змiст!$K$5),K16*(1-Змiст!$X$21))</f>
        <v>6.3497759999999994</v>
      </c>
      <c r="K16" s="133">
        <f t="shared" si="1"/>
        <v>6.3497759999999994</v>
      </c>
      <c r="L16" s="128" t="s">
        <v>3</v>
      </c>
      <c r="M16" s="123"/>
    </row>
    <row r="17" spans="1:13" ht="119.45" customHeight="1">
      <c r="A17" s="77"/>
      <c r="B17" s="78"/>
      <c r="C17" s="79"/>
      <c r="D17" s="466"/>
      <c r="E17" s="119"/>
      <c r="F17" s="448" t="s">
        <v>8744</v>
      </c>
      <c r="G17" s="449"/>
      <c r="H17" s="126" t="str">
        <f t="shared" si="0"/>
        <v>Замок врізний WC 18х196мм сталь хромована матова 8/8мм</v>
      </c>
      <c r="I17" s="124">
        <f>J17*Змiст!$K$4</f>
        <v>248.69527200000002</v>
      </c>
      <c r="J17" s="125">
        <f>IF(Змiст!$K$5&gt;Змiст!$X$21,K17*(1-Змiст!$K$5),K17*(1-Змiст!$X$21))</f>
        <v>7.8950880000000003</v>
      </c>
      <c r="K17" s="133">
        <f t="shared" si="1"/>
        <v>7.8950880000000003</v>
      </c>
      <c r="L17" s="142" t="s">
        <v>3</v>
      </c>
      <c r="M17" s="139"/>
    </row>
    <row r="18" spans="1:13" ht="119.45" customHeight="1">
      <c r="A18" s="74"/>
      <c r="B18" s="75"/>
      <c r="C18" s="76"/>
      <c r="D18" s="466"/>
      <c r="E18" s="119"/>
      <c r="F18" s="448" t="s">
        <v>8745</v>
      </c>
      <c r="G18" s="449"/>
      <c r="H18" s="126" t="str">
        <f t="shared" si="0"/>
        <v>Замок врізний WC 18х196мм сталь хромована полірована 8/8мм</v>
      </c>
      <c r="I18" s="124">
        <f>J18*Змiст!$K$4</f>
        <v>219.42899999999997</v>
      </c>
      <c r="J18" s="125">
        <f>IF(Змiст!$K$5&gt;Змiст!$X$21,K18*(1-Змiст!$K$5),K18*(1-Змiст!$X$21))</f>
        <v>6.9659999999999993</v>
      </c>
      <c r="K18" s="133">
        <f>VLOOKUP(F18,Price,2,0)*1.2</f>
        <v>6.9659999999999993</v>
      </c>
      <c r="L18" s="142" t="s">
        <v>3</v>
      </c>
      <c r="M18" s="139"/>
    </row>
    <row r="19" spans="1:13" ht="24.95" customHeight="1">
      <c r="A19" s="74"/>
      <c r="B19" s="75"/>
      <c r="C19" s="76"/>
      <c r="D19" s="433"/>
      <c r="E19" s="114"/>
      <c r="F19" s="443" t="s">
        <v>8752</v>
      </c>
      <c r="G19" s="444"/>
      <c r="H19" s="126" t="str">
        <f t="shared" si="0"/>
        <v>Відповідна планка сталь колір: стара бронза 82x22/12мм</v>
      </c>
      <c r="I19" s="124">
        <f>J19*Змiст!$K$4</f>
        <v>74.621735999999999</v>
      </c>
      <c r="J19" s="125">
        <f>IF(Змiст!$K$5&gt;Змiст!$X$21,K19*(1-Змiст!$K$5),K19*(1-Змiст!$X$21))</f>
        <v>2.3689439999999999</v>
      </c>
      <c r="K19" s="133">
        <f t="shared" ref="K19:K32" si="2">VLOOKUP(F19,Price,2,0)*1.2</f>
        <v>2.3689439999999999</v>
      </c>
      <c r="L19" s="128" t="s">
        <v>3</v>
      </c>
      <c r="M19" s="129"/>
    </row>
    <row r="20" spans="1:13" ht="24.95" customHeight="1">
      <c r="A20" s="74"/>
      <c r="B20" s="75"/>
      <c r="C20" s="76"/>
      <c r="D20" s="434"/>
      <c r="E20" s="114"/>
      <c r="F20" s="443" t="s">
        <v>9087</v>
      </c>
      <c r="G20" s="444"/>
      <c r="H20" s="126" t="str">
        <f t="shared" si="0"/>
        <v>Відповідна планка сталь колір: бронза 82x22/12мм</v>
      </c>
      <c r="I20" s="124">
        <f>J20*Змiст!$K$4</f>
        <v>16.147403999999998</v>
      </c>
      <c r="J20" s="125">
        <f>IF(Змiст!$K$5&gt;Змiст!$X$21,K20*(1-Змiст!$K$5),K20*(1-Змiст!$X$21))</f>
        <v>0.51261599999999996</v>
      </c>
      <c r="K20" s="133">
        <f t="shared" si="2"/>
        <v>0.51261599999999996</v>
      </c>
      <c r="L20" s="128" t="s">
        <v>3</v>
      </c>
      <c r="M20" s="129"/>
    </row>
    <row r="21" spans="1:13" ht="24.95" customHeight="1">
      <c r="A21" s="74"/>
      <c r="B21" s="75"/>
      <c r="C21" s="76"/>
      <c r="D21" s="434"/>
      <c r="E21" s="114"/>
      <c r="F21" s="443" t="s">
        <v>8754</v>
      </c>
      <c r="G21" s="444"/>
      <c r="H21" s="126" t="str">
        <f t="shared" si="0"/>
        <v>Відповідна планка сталь хромована матова 82x22/12мм</v>
      </c>
      <c r="I21" s="124">
        <f>J21*Змiст!$K$4</f>
        <v>36.730260000000001</v>
      </c>
      <c r="J21" s="125">
        <f>IF(Змiст!$K$5&gt;Змiст!$X$21,K21*(1-Змiст!$K$5),K21*(1-Змiст!$X$21))</f>
        <v>1.16604</v>
      </c>
      <c r="K21" s="133">
        <f t="shared" si="2"/>
        <v>1.16604</v>
      </c>
      <c r="L21" s="128" t="s">
        <v>3</v>
      </c>
      <c r="M21" s="129"/>
    </row>
    <row r="22" spans="1:13" ht="24.95" customHeight="1">
      <c r="A22" s="74"/>
      <c r="B22" s="75"/>
      <c r="C22" s="76"/>
      <c r="D22" s="434"/>
      <c r="E22" s="114"/>
      <c r="F22" s="443" t="s">
        <v>8755</v>
      </c>
      <c r="G22" s="444"/>
      <c r="H22" s="126" t="str">
        <f t="shared" si="0"/>
        <v>Відповідна планка сталь покриття: латунь полірована 82x22/12мм</v>
      </c>
      <c r="I22" s="124">
        <f>J22*Змiст!$K$4</f>
        <v>24.600618000000001</v>
      </c>
      <c r="J22" s="125">
        <f>IF(Змiст!$K$5&gt;Змiст!$X$21,K22*(1-Змiст!$K$5),K22*(1-Змiст!$X$21))</f>
        <v>0.780972</v>
      </c>
      <c r="K22" s="133">
        <f t="shared" si="2"/>
        <v>0.780972</v>
      </c>
      <c r="L22" s="128" t="s">
        <v>3</v>
      </c>
      <c r="M22" s="129"/>
    </row>
    <row r="23" spans="1:13" ht="24.95" customHeight="1">
      <c r="A23" s="74"/>
      <c r="B23" s="75"/>
      <c r="C23" s="76"/>
      <c r="D23" s="434"/>
      <c r="E23" s="114"/>
      <c r="F23" s="443" t="s">
        <v>8756</v>
      </c>
      <c r="G23" s="444"/>
      <c r="H23" s="126" t="str">
        <f t="shared" si="0"/>
        <v>Відповідна планка сталь нікельована полірована 82x22/12мм</v>
      </c>
      <c r="I23" s="124">
        <f>J23*Змiст!$K$4</f>
        <v>29.896397999999998</v>
      </c>
      <c r="J23" s="125">
        <f>IF(Змiст!$K$5&gt;Змiст!$X$21,K23*(1-Змiст!$K$5),K23*(1-Змiст!$X$21))</f>
        <v>0.94909199999999994</v>
      </c>
      <c r="K23" s="133">
        <f t="shared" si="2"/>
        <v>0.94909199999999994</v>
      </c>
      <c r="L23" s="128" t="s">
        <v>3</v>
      </c>
      <c r="M23" s="129"/>
    </row>
    <row r="24" spans="1:13" ht="24.95" customHeight="1">
      <c r="A24" s="74"/>
      <c r="B24" s="75"/>
      <c r="C24" s="76"/>
      <c r="D24" s="434"/>
      <c r="E24" s="114"/>
      <c r="F24" s="443" t="s">
        <v>8757</v>
      </c>
      <c r="G24" s="444"/>
      <c r="H24" s="126" t="str">
        <f t="shared" si="0"/>
        <v>Відповідна планка сталь хромована полірована 82x22/12мм</v>
      </c>
      <c r="I24" s="124">
        <f>J24*Змiст!$K$4</f>
        <v>29.896397999999998</v>
      </c>
      <c r="J24" s="125">
        <f>IF(Змiст!$K$5&gt;Змiст!$X$21,K24*(1-Змiст!$K$5),K24*(1-Змiст!$X$21))</f>
        <v>0.94909199999999994</v>
      </c>
      <c r="K24" s="133">
        <f t="shared" si="2"/>
        <v>0.94909199999999994</v>
      </c>
      <c r="L24" s="128" t="s">
        <v>3</v>
      </c>
      <c r="M24" s="129"/>
    </row>
    <row r="25" spans="1:13" s="109" customFormat="1" ht="24.95" customHeight="1">
      <c r="A25" s="110"/>
      <c r="B25" s="111"/>
      <c r="C25" s="112"/>
      <c r="D25" s="435"/>
      <c r="E25" s="114"/>
      <c r="F25" s="443" t="s">
        <v>9903</v>
      </c>
      <c r="G25" s="444"/>
      <c r="H25" s="126" t="str">
        <f t="shared" si="0"/>
        <v>Відповідна планка: чорний матовий</v>
      </c>
      <c r="I25" s="124">
        <f>J25*Змiст!$K$4</f>
        <v>24.036642000000001</v>
      </c>
      <c r="J25" s="125">
        <f>IF(Змiст!$K$5&gt;Змiст!$X$21,K25*(1-Змiст!$K$5),K25*(1-Змiст!$X$21))</f>
        <v>0.76306799999999997</v>
      </c>
      <c r="K25" s="133">
        <f t="shared" si="2"/>
        <v>0.76306799999999997</v>
      </c>
      <c r="L25" s="128" t="s">
        <v>3</v>
      </c>
      <c r="M25" s="129"/>
    </row>
    <row r="26" spans="1:13" ht="24.95" customHeight="1">
      <c r="A26" s="74"/>
      <c r="B26" s="75"/>
      <c r="C26" s="76"/>
      <c r="D26" s="433"/>
      <c r="E26" s="114"/>
      <c r="F26" s="443" t="s">
        <v>8746</v>
      </c>
      <c r="G26" s="444"/>
      <c r="H26" s="126" t="str">
        <f t="shared" si="0"/>
        <v>Відповідна планка сталь колір: стара бронза 82x22/10мм</v>
      </c>
      <c r="I26" s="124">
        <f>J26*Змiст!$K$4</f>
        <v>77.69449800000001</v>
      </c>
      <c r="J26" s="125">
        <f>IF(Змiст!$K$5&gt;Змiст!$X$21,K26*(1-Змiст!$K$5),K26*(1-Змiст!$X$21))</f>
        <v>2.4664920000000001</v>
      </c>
      <c r="K26" s="133">
        <f t="shared" si="2"/>
        <v>2.4664920000000001</v>
      </c>
      <c r="L26" s="128" t="s">
        <v>3</v>
      </c>
      <c r="M26" s="129"/>
    </row>
    <row r="27" spans="1:13" ht="24.95" customHeight="1">
      <c r="A27" s="74"/>
      <c r="B27" s="75"/>
      <c r="C27" s="76"/>
      <c r="D27" s="434"/>
      <c r="E27" s="114"/>
      <c r="F27" s="443" t="s">
        <v>9088</v>
      </c>
      <c r="G27" s="444"/>
      <c r="H27" s="126" t="str">
        <f t="shared" si="0"/>
        <v>Відповідна планка сталь колір: бронза 82x22/10мм</v>
      </c>
      <c r="I27" s="124">
        <f>J27*Змiст!$K$4</f>
        <v>20.500452000000003</v>
      </c>
      <c r="J27" s="125">
        <f>IF(Змiст!$K$5&gt;Змiст!$X$21,K27*(1-Змiст!$K$5),K27*(1-Змiст!$X$21))</f>
        <v>0.65080800000000005</v>
      </c>
      <c r="K27" s="133">
        <f t="shared" si="2"/>
        <v>0.65080800000000005</v>
      </c>
      <c r="L27" s="128" t="s">
        <v>3</v>
      </c>
      <c r="M27" s="129"/>
    </row>
    <row r="28" spans="1:13" ht="24.95" customHeight="1">
      <c r="A28" s="74"/>
      <c r="B28" s="75"/>
      <c r="C28" s="76"/>
      <c r="D28" s="434"/>
      <c r="E28" s="114"/>
      <c r="F28" s="443" t="s">
        <v>8748</v>
      </c>
      <c r="G28" s="444"/>
      <c r="H28" s="126" t="str">
        <f t="shared" si="0"/>
        <v>Відповідна планка сталь хромована матова 82x22/10мм</v>
      </c>
      <c r="I28" s="124">
        <f>J28*Змiст!$K$4</f>
        <v>38.438442000000002</v>
      </c>
      <c r="J28" s="125">
        <f>IF(Змiст!$K$5&gt;Змiст!$X$21,K28*(1-Змiст!$K$5),K28*(1-Змiст!$X$21))</f>
        <v>1.2202680000000001</v>
      </c>
      <c r="K28" s="133">
        <f t="shared" si="2"/>
        <v>1.2202680000000001</v>
      </c>
      <c r="L28" s="128" t="s">
        <v>3</v>
      </c>
      <c r="M28" s="129"/>
    </row>
    <row r="29" spans="1:13" ht="24.95" customHeight="1">
      <c r="A29" s="74"/>
      <c r="B29" s="75"/>
      <c r="C29" s="76"/>
      <c r="D29" s="434"/>
      <c r="E29" s="114"/>
      <c r="F29" s="443" t="s">
        <v>8749</v>
      </c>
      <c r="G29" s="444"/>
      <c r="H29" s="126" t="str">
        <f t="shared" si="0"/>
        <v>Відповідна планка сталь покриття: латунь полірована 82x22/10мм</v>
      </c>
      <c r="I29" s="124">
        <f>J29*Змiст!$K$4</f>
        <v>24.771473999999998</v>
      </c>
      <c r="J29" s="125">
        <f>IF(Змiст!$K$5&gt;Змiст!$X$21,K29*(1-Змiст!$K$5),K29*(1-Змiст!$X$21))</f>
        <v>0.78639599999999998</v>
      </c>
      <c r="K29" s="133">
        <f t="shared" si="2"/>
        <v>0.78639599999999998</v>
      </c>
      <c r="L29" s="128" t="s">
        <v>3</v>
      </c>
      <c r="M29" s="129"/>
    </row>
    <row r="30" spans="1:13" ht="24.95" customHeight="1">
      <c r="A30" s="74"/>
      <c r="B30" s="75"/>
      <c r="C30" s="76"/>
      <c r="D30" s="434"/>
      <c r="E30" s="114"/>
      <c r="F30" s="443" t="s">
        <v>8750</v>
      </c>
      <c r="G30" s="444"/>
      <c r="H30" s="126" t="str">
        <f t="shared" si="0"/>
        <v>Відповідна планка сталь нікельована полірована 82x22/10мм</v>
      </c>
      <c r="I30" s="124">
        <f>J30*Змiст!$K$4</f>
        <v>25.625375999999996</v>
      </c>
      <c r="J30" s="125">
        <f>IF(Змiст!$K$5&gt;Змiст!$X$21,K30*(1-Змiст!$K$5),K30*(1-Змiст!$X$21))</f>
        <v>0.81350399999999989</v>
      </c>
      <c r="K30" s="133">
        <f t="shared" si="2"/>
        <v>0.81350399999999989</v>
      </c>
      <c r="L30" s="128" t="s">
        <v>3</v>
      </c>
      <c r="M30" s="129"/>
    </row>
    <row r="31" spans="1:13" ht="24.95" customHeight="1">
      <c r="A31" s="74"/>
      <c r="B31" s="75"/>
      <c r="C31" s="76"/>
      <c r="D31" s="434"/>
      <c r="E31" s="114"/>
      <c r="F31" s="443" t="s">
        <v>8751</v>
      </c>
      <c r="G31" s="444"/>
      <c r="H31" s="126" t="str">
        <f t="shared" si="0"/>
        <v>Відповідна планка сталь хромована полірована 82x22/10мм</v>
      </c>
      <c r="I31" s="124">
        <f>J31*Змiст!$K$4</f>
        <v>33.313518000000002</v>
      </c>
      <c r="J31" s="125">
        <f>IF(Змiст!$K$5&gt;Змiст!$X$21,K31*(1-Змiст!$K$5),K31*(1-Змiст!$X$21))</f>
        <v>1.057572</v>
      </c>
      <c r="K31" s="133">
        <f t="shared" si="2"/>
        <v>1.057572</v>
      </c>
      <c r="L31" s="128" t="s">
        <v>3</v>
      </c>
      <c r="M31" s="129"/>
    </row>
    <row r="32" spans="1:13" s="113" customFormat="1" ht="24.95" customHeight="1">
      <c r="A32" s="115"/>
      <c r="B32" s="116"/>
      <c r="C32" s="117"/>
      <c r="D32" s="435"/>
      <c r="E32" s="114"/>
      <c r="F32" s="443" t="s">
        <v>9907</v>
      </c>
      <c r="G32" s="444"/>
      <c r="H32" s="126" t="str">
        <f t="shared" si="0"/>
        <v>Відповідна планка: чорний матовий</v>
      </c>
      <c r="I32" s="124">
        <f>J32*Змiст!$K$4</f>
        <v>23.178203999999997</v>
      </c>
      <c r="J32" s="125">
        <f>IF(Змiст!$K$5&gt;Змiст!$X$21,K32*(1-Змiст!$K$5),K32*(1-Змiст!$X$21))</f>
        <v>0.73581599999999991</v>
      </c>
      <c r="K32" s="133">
        <f t="shared" si="2"/>
        <v>0.73581599999999991</v>
      </c>
      <c r="L32" s="128" t="s">
        <v>3</v>
      </c>
      <c r="M32" s="129"/>
    </row>
    <row r="33" spans="1:13" ht="24.95" customHeight="1">
      <c r="A33" s="74"/>
      <c r="B33" s="75"/>
      <c r="C33" s="76"/>
      <c r="D33" s="433"/>
      <c r="E33" s="114"/>
      <c r="F33" s="443" t="s">
        <v>8758</v>
      </c>
      <c r="G33" s="444"/>
      <c r="H33" s="126" t="str">
        <f t="shared" si="0"/>
        <v>Відповідна планка сталь колір: стара бронза 82x22мм</v>
      </c>
      <c r="I33" s="124">
        <f>J33*Змiст!$K$4</f>
        <v>76.877262000000002</v>
      </c>
      <c r="J33" s="125">
        <f>IF(Змiст!$K$5&gt;Змiст!$X$21,K33*(1-Змiст!$K$5),K33*(1-Змiст!$X$21))</f>
        <v>2.4405480000000002</v>
      </c>
      <c r="K33" s="133">
        <f t="shared" ref="K33:K43" si="3">VLOOKUP(F33,Price,2,0)*1.2</f>
        <v>2.4405480000000002</v>
      </c>
      <c r="L33" s="128" t="s">
        <v>3</v>
      </c>
      <c r="M33" s="129"/>
    </row>
    <row r="34" spans="1:13" ht="24.95" customHeight="1">
      <c r="A34" s="74"/>
      <c r="B34" s="75"/>
      <c r="C34" s="76"/>
      <c r="D34" s="434"/>
      <c r="E34" s="114"/>
      <c r="F34" s="443" t="s">
        <v>9089</v>
      </c>
      <c r="G34" s="444"/>
      <c r="H34" s="126" t="str">
        <f t="shared" si="0"/>
        <v>Відповідна планка сталь колір: бронза 82x22мм</v>
      </c>
      <c r="I34" s="124">
        <f>J34*Змiст!$K$4</f>
        <v>16.229430000000001</v>
      </c>
      <c r="J34" s="125">
        <f>IF(Змiст!$K$5&gt;Змiст!$X$21,K34*(1-Змiст!$K$5),K34*(1-Змiст!$X$21))</f>
        <v>0.51522000000000001</v>
      </c>
      <c r="K34" s="133">
        <f t="shared" si="3"/>
        <v>0.51522000000000001</v>
      </c>
      <c r="L34" s="128" t="s">
        <v>3</v>
      </c>
      <c r="M34" s="129"/>
    </row>
    <row r="35" spans="1:13" ht="24.95" customHeight="1">
      <c r="A35" s="74"/>
      <c r="B35" s="75"/>
      <c r="C35" s="76"/>
      <c r="D35" s="434"/>
      <c r="E35" s="114"/>
      <c r="F35" s="443" t="s">
        <v>8760</v>
      </c>
      <c r="G35" s="444"/>
      <c r="H35" s="126" t="str">
        <f t="shared" si="0"/>
        <v>Відповідна планка сталь хромована матова 82x22мм</v>
      </c>
      <c r="I35" s="124">
        <f>J35*Змiст!$K$4</f>
        <v>38.438442000000002</v>
      </c>
      <c r="J35" s="125">
        <f>IF(Змiст!$K$5&gt;Змiст!$X$21,K35*(1-Змiст!$K$5),K35*(1-Змiст!$X$21))</f>
        <v>1.2202680000000001</v>
      </c>
      <c r="K35" s="133">
        <f t="shared" si="3"/>
        <v>1.2202680000000001</v>
      </c>
      <c r="L35" s="128" t="s">
        <v>3</v>
      </c>
      <c r="M35" s="129"/>
    </row>
    <row r="36" spans="1:13" ht="24.95" customHeight="1">
      <c r="A36" s="74"/>
      <c r="B36" s="75"/>
      <c r="C36" s="76"/>
      <c r="D36" s="434"/>
      <c r="E36" s="114"/>
      <c r="F36" s="443" t="s">
        <v>8761</v>
      </c>
      <c r="G36" s="444"/>
      <c r="H36" s="126" t="str">
        <f t="shared" si="0"/>
        <v>Відповідна планка сталь покриття: латунь полірована 82x22мм</v>
      </c>
      <c r="I36" s="124">
        <f>J36*Змiст!$K$4</f>
        <v>24.771473999999998</v>
      </c>
      <c r="J36" s="125">
        <f>IF(Змiст!$K$5&gt;Змiст!$X$21,K36*(1-Змiст!$K$5),K36*(1-Змiст!$X$21))</f>
        <v>0.78639599999999998</v>
      </c>
      <c r="K36" s="133">
        <f t="shared" si="3"/>
        <v>0.78639599999999998</v>
      </c>
      <c r="L36" s="128" t="s">
        <v>3</v>
      </c>
      <c r="M36" s="129"/>
    </row>
    <row r="37" spans="1:13" ht="24.95" customHeight="1">
      <c r="A37" s="74"/>
      <c r="B37" s="75"/>
      <c r="C37" s="76"/>
      <c r="D37" s="434"/>
      <c r="E37" s="114"/>
      <c r="F37" s="443" t="s">
        <v>8762</v>
      </c>
      <c r="G37" s="444"/>
      <c r="H37" s="126" t="str">
        <f t="shared" si="0"/>
        <v>Відповідна планка сталь нікельована полірована 82x22мм</v>
      </c>
      <c r="I37" s="124">
        <f>J37*Змiст!$K$4</f>
        <v>25.625375999999996</v>
      </c>
      <c r="J37" s="125">
        <f>IF(Змiст!$K$5&gt;Змiст!$X$21,K37*(1-Змiст!$K$5),K37*(1-Змiст!$X$21))</f>
        <v>0.81350399999999989</v>
      </c>
      <c r="K37" s="133">
        <f t="shared" si="3"/>
        <v>0.81350399999999989</v>
      </c>
      <c r="L37" s="128" t="s">
        <v>3</v>
      </c>
      <c r="M37" s="129"/>
    </row>
    <row r="38" spans="1:13" ht="24.95" customHeight="1">
      <c r="A38" s="74"/>
      <c r="B38" s="75"/>
      <c r="C38" s="76"/>
      <c r="D38" s="434"/>
      <c r="E38" s="114"/>
      <c r="F38" s="443" t="s">
        <v>8763</v>
      </c>
      <c r="G38" s="444"/>
      <c r="H38" s="126" t="str">
        <f t="shared" si="0"/>
        <v>Відповідна планка сталь хромована полірована 82x22мм</v>
      </c>
      <c r="I38" s="124">
        <f>J38*Змiст!$K$4</f>
        <v>29.042495999999996</v>
      </c>
      <c r="J38" s="125">
        <f>IF(Змiст!$K$5&gt;Змiст!$X$21,K38*(1-Змiст!$K$5),K38*(1-Змiст!$X$21))</f>
        <v>0.92198399999999991</v>
      </c>
      <c r="K38" s="133">
        <f t="shared" si="3"/>
        <v>0.92198399999999991</v>
      </c>
      <c r="L38" s="128" t="s">
        <v>3</v>
      </c>
      <c r="M38" s="129"/>
    </row>
    <row r="39" spans="1:13" s="113" customFormat="1" ht="24.95" customHeight="1">
      <c r="A39" s="115"/>
      <c r="B39" s="116"/>
      <c r="C39" s="117"/>
      <c r="D39" s="435"/>
      <c r="E39" s="114"/>
      <c r="F39" s="443" t="s">
        <v>9906</v>
      </c>
      <c r="G39" s="444"/>
      <c r="H39" s="126" t="str">
        <f t="shared" si="0"/>
        <v>Відповідна планка: чорний матовий</v>
      </c>
      <c r="I39" s="124">
        <f>J39*Змiст!$K$4</f>
        <v>23.178203999999997</v>
      </c>
      <c r="J39" s="125">
        <f>IF(Змiст!$K$5&gt;Змiст!$X$21,K39*(1-Змiст!$K$5),K39*(1-Змiст!$X$21))</f>
        <v>0.73581599999999991</v>
      </c>
      <c r="K39" s="133">
        <f t="shared" si="3"/>
        <v>0.73581599999999991</v>
      </c>
      <c r="L39" s="128" t="s">
        <v>3</v>
      </c>
      <c r="M39" s="129"/>
    </row>
    <row r="40" spans="1:13" ht="24.95" customHeight="1">
      <c r="A40" s="74"/>
      <c r="B40" s="75"/>
      <c r="C40" s="76"/>
      <c r="D40" s="466"/>
      <c r="E40" s="114"/>
      <c r="F40" s="443" t="s">
        <v>8798</v>
      </c>
      <c r="G40" s="444"/>
      <c r="H40" s="126" t="str">
        <f t="shared" si="0"/>
        <v>Шуруп 3.5х20мм сталь колір: бронза</v>
      </c>
      <c r="I40" s="124">
        <f>J40*Змiст!$K$4</f>
        <v>1.354752</v>
      </c>
      <c r="J40" s="125">
        <f>IF(Змiст!$K$5&gt;Змiст!$X$21,K40*(1-Змiст!$K$5),K40*(1-Змiст!$X$21))</f>
        <v>4.3007999999999998E-2</v>
      </c>
      <c r="K40" s="71">
        <f t="shared" si="3"/>
        <v>4.3007999999999998E-2</v>
      </c>
      <c r="L40" s="128" t="s">
        <v>3</v>
      </c>
      <c r="M40" s="129"/>
    </row>
    <row r="41" spans="1:13" ht="24.95" customHeight="1">
      <c r="A41" s="74"/>
      <c r="B41" s="75"/>
      <c r="C41" s="76"/>
      <c r="D41" s="466"/>
      <c r="E41" s="114"/>
      <c r="F41" s="443" t="s">
        <v>8799</v>
      </c>
      <c r="G41" s="444"/>
      <c r="H41" s="126" t="str">
        <f t="shared" si="0"/>
        <v>Шуруп 3.5х20мм сталь покриття: латунь</v>
      </c>
      <c r="I41" s="124">
        <f>J41*Змiст!$K$4</f>
        <v>1.354752</v>
      </c>
      <c r="J41" s="125">
        <f>IF(Змiст!$K$5&gt;Змiст!$X$21,K41*(1-Змiст!$K$5),K41*(1-Змiст!$X$21))</f>
        <v>4.3007999999999998E-2</v>
      </c>
      <c r="K41" s="71">
        <f t="shared" si="3"/>
        <v>4.3007999999999998E-2</v>
      </c>
      <c r="L41" s="128" t="s">
        <v>3</v>
      </c>
      <c r="M41" s="129"/>
    </row>
    <row r="42" spans="1:13" ht="24.95" customHeight="1">
      <c r="A42" s="74"/>
      <c r="B42" s="75"/>
      <c r="C42" s="76"/>
      <c r="D42" s="466"/>
      <c r="E42" s="114"/>
      <c r="F42" s="443" t="s">
        <v>8800</v>
      </c>
      <c r="G42" s="444"/>
      <c r="H42" s="126" t="str">
        <f t="shared" si="0"/>
        <v>Шуруп 3.5х20мм сталь нікельована</v>
      </c>
      <c r="I42" s="124">
        <f>J42*Змiст!$K$4</f>
        <v>1.354752</v>
      </c>
      <c r="J42" s="125">
        <f>IF(Змiст!$K$5&gt;Змiст!$X$21,K42*(1-Змiст!$K$5),K42*(1-Змiст!$X$21))</f>
        <v>4.3007999999999998E-2</v>
      </c>
      <c r="K42" s="71">
        <f t="shared" si="3"/>
        <v>4.3007999999999998E-2</v>
      </c>
      <c r="L42" s="128" t="s">
        <v>3</v>
      </c>
      <c r="M42" s="129"/>
    </row>
    <row r="43" spans="1:13" ht="24.95" customHeight="1">
      <c r="A43" s="74"/>
      <c r="B43" s="75"/>
      <c r="C43" s="76"/>
      <c r="D43" s="466"/>
      <c r="E43" s="114"/>
      <c r="F43" s="443" t="s">
        <v>9022</v>
      </c>
      <c r="G43" s="444"/>
      <c r="H43" s="126" t="str">
        <f t="shared" si="0"/>
        <v>Шуруп 3,5х20 (потай,цинк) "Hospa"</v>
      </c>
      <c r="I43" s="124">
        <f>J43*Змiст!$K$4</f>
        <v>0.25590599999999997</v>
      </c>
      <c r="J43" s="125">
        <f>IF(Змiст!$K$5&gt;Змiст!$X$21,K43*(1-Змiст!$K$5),K43*(1-Змiст!$X$21))</f>
        <v>8.1239999999999993E-3</v>
      </c>
      <c r="K43" s="71">
        <f t="shared" si="3"/>
        <v>8.1239999999999993E-3</v>
      </c>
      <c r="L43" s="128" t="s">
        <v>3</v>
      </c>
      <c r="M43" s="129"/>
    </row>
    <row r="44" spans="1:13" ht="39.950000000000003" customHeight="1">
      <c r="A44" s="74"/>
      <c r="B44" s="75"/>
      <c r="C44" s="76"/>
      <c r="D44" s="433"/>
      <c r="E44" s="251"/>
      <c r="F44" s="443" t="s">
        <v>8764</v>
      </c>
      <c r="G44" s="444"/>
      <c r="H44" s="126" t="str">
        <f t="shared" si="0"/>
        <v>Замок магнітний WC 18х196мм сталь колір: стара бронза 8/6мм</v>
      </c>
      <c r="I44" s="124">
        <f>J44*Змiст!$K$4</f>
        <v>402.57</v>
      </c>
      <c r="J44" s="125">
        <f>IF(Змiст!$K$5&gt;Змiст!$X$21,K44*(1-Змiст!$K$5),K44*(1-Змiст!$X$21))</f>
        <v>12.78</v>
      </c>
      <c r="K44" s="133">
        <f t="shared" ref="K44:K58" si="4">VLOOKUP(F44,Price,2,0)*1.2</f>
        <v>12.78</v>
      </c>
      <c r="L44" s="128" t="s">
        <v>3</v>
      </c>
      <c r="M44" s="129"/>
    </row>
    <row r="45" spans="1:13" ht="39.950000000000003" customHeight="1">
      <c r="A45" s="74"/>
      <c r="B45" s="75"/>
      <c r="C45" s="76"/>
      <c r="D45" s="434"/>
      <c r="E45" s="251"/>
      <c r="F45" s="443" t="s">
        <v>9090</v>
      </c>
      <c r="G45" s="444"/>
      <c r="H45" s="126" t="str">
        <f t="shared" si="0"/>
        <v>Замок магнітний WC 18х196мм сталь колір: бронза 8/6мм</v>
      </c>
      <c r="I45" s="124">
        <f>J45*Змiст!$K$4</f>
        <v>283.2165</v>
      </c>
      <c r="J45" s="125">
        <f>IF(Змiст!$K$5&gt;Змiст!$X$21,K45*(1-Змiст!$K$5),K45*(1-Змiст!$X$21))</f>
        <v>8.9909999999999997</v>
      </c>
      <c r="K45" s="133">
        <f t="shared" si="4"/>
        <v>8.9909999999999997</v>
      </c>
      <c r="L45" s="128" t="s">
        <v>3</v>
      </c>
      <c r="M45" s="129"/>
    </row>
    <row r="46" spans="1:13" ht="39.950000000000003" customHeight="1">
      <c r="A46" s="74"/>
      <c r="B46" s="75"/>
      <c r="C46" s="76"/>
      <c r="D46" s="434"/>
      <c r="E46" s="251"/>
      <c r="F46" s="443" t="s">
        <v>8766</v>
      </c>
      <c r="G46" s="444"/>
      <c r="H46" s="126" t="str">
        <f t="shared" si="0"/>
        <v>Замок магнітний WC 18х196мм сталь хромована матова 8/6мм</v>
      </c>
      <c r="I46" s="124">
        <f>J46*Змiст!$K$4</f>
        <v>325.17449999999997</v>
      </c>
      <c r="J46" s="125">
        <f>IF(Змiст!$K$5&gt;Змiст!$X$21,K46*(1-Змiст!$K$5),K46*(1-Змiст!$X$21))</f>
        <v>10.322999999999999</v>
      </c>
      <c r="K46" s="133">
        <f t="shared" si="4"/>
        <v>10.322999999999999</v>
      </c>
      <c r="L46" s="128" t="s">
        <v>3</v>
      </c>
      <c r="M46" s="129"/>
    </row>
    <row r="47" spans="1:13" ht="39.950000000000003" customHeight="1">
      <c r="A47" s="74"/>
      <c r="B47" s="75"/>
      <c r="C47" s="76"/>
      <c r="D47" s="434"/>
      <c r="E47" s="251"/>
      <c r="F47" s="443" t="s">
        <v>8767</v>
      </c>
      <c r="G47" s="444"/>
      <c r="H47" s="126" t="str">
        <f t="shared" si="0"/>
        <v>Замок магнітний WC 18х196мм сталь покриття: латунь полірована 8/6мм</v>
      </c>
      <c r="I47" s="124">
        <f>J47*Змiст!$K$4</f>
        <v>272.65706999999998</v>
      </c>
      <c r="J47" s="125">
        <f>IF(Змiст!$K$5&gt;Змiст!$X$21,K47*(1-Змiст!$K$5),K47*(1-Змiст!$X$21))</f>
        <v>8.65578</v>
      </c>
      <c r="K47" s="133">
        <f t="shared" si="4"/>
        <v>8.65578</v>
      </c>
      <c r="L47" s="128" t="s">
        <v>3</v>
      </c>
      <c r="M47" s="129"/>
    </row>
    <row r="48" spans="1:13" ht="39.950000000000003" customHeight="1">
      <c r="A48" s="74"/>
      <c r="B48" s="75"/>
      <c r="C48" s="76"/>
      <c r="D48" s="434"/>
      <c r="E48" s="251"/>
      <c r="F48" s="443" t="s">
        <v>8768</v>
      </c>
      <c r="G48" s="444"/>
      <c r="H48" s="126" t="str">
        <f t="shared" si="0"/>
        <v>Замок магнітний WC 18х196мм сталь нікельована полірована 8/6мм</v>
      </c>
      <c r="I48" s="124">
        <f>J48*Змiст!$K$4</f>
        <v>318.9375</v>
      </c>
      <c r="J48" s="125">
        <f>IF(Змiст!$K$5&gt;Змiст!$X$21,K48*(1-Змiст!$K$5),K48*(1-Змiст!$X$21))</f>
        <v>10.125</v>
      </c>
      <c r="K48" s="133">
        <f t="shared" si="4"/>
        <v>10.125</v>
      </c>
      <c r="L48" s="128" t="s">
        <v>3</v>
      </c>
      <c r="M48" s="129"/>
    </row>
    <row r="49" spans="1:13" ht="39.950000000000003" customHeight="1">
      <c r="A49" s="74"/>
      <c r="B49" s="75"/>
      <c r="C49" s="76"/>
      <c r="D49" s="434"/>
      <c r="E49" s="251"/>
      <c r="F49" s="443" t="s">
        <v>8769</v>
      </c>
      <c r="G49" s="444"/>
      <c r="H49" s="126" t="str">
        <f t="shared" si="0"/>
        <v>Замок магнітний WC 18х196мм сталь хромована полірована 8/6мм</v>
      </c>
      <c r="I49" s="124">
        <f>J49*Змiст!$K$4</f>
        <v>318.9375</v>
      </c>
      <c r="J49" s="125">
        <f>IF(Змiст!$K$5&gt;Змiст!$X$21,K49*(1-Змiст!$K$5),K49*(1-Змiст!$X$21))</f>
        <v>10.125</v>
      </c>
      <c r="K49" s="133">
        <f t="shared" si="4"/>
        <v>10.125</v>
      </c>
      <c r="L49" s="128" t="s">
        <v>3</v>
      </c>
      <c r="M49" s="129"/>
    </row>
    <row r="50" spans="1:13" s="118" customFormat="1" ht="39.950000000000003" customHeight="1">
      <c r="A50" s="120"/>
      <c r="B50" s="121"/>
      <c r="C50" s="122"/>
      <c r="D50" s="435"/>
      <c r="E50" s="251"/>
      <c r="F50" s="443" t="s">
        <v>9893</v>
      </c>
      <c r="G50" s="444"/>
      <c r="H50" s="126" t="str">
        <f t="shared" si="0"/>
        <v>Замок врізний магнітний WC чорний матовий 18x196 мм</v>
      </c>
      <c r="I50" s="124">
        <f>J50*Змiст!$K$4</f>
        <v>246.19291199999998</v>
      </c>
      <c r="J50" s="125">
        <f>IF(Змiст!$K$5&gt;Змiст!$X$21,K50*(1-Змiст!$K$5),K50*(1-Змiст!$X$21))</f>
        <v>7.8156479999999995</v>
      </c>
      <c r="K50" s="133">
        <f t="shared" si="4"/>
        <v>7.8156479999999995</v>
      </c>
      <c r="L50" s="128" t="s">
        <v>3</v>
      </c>
      <c r="M50" s="129"/>
    </row>
    <row r="51" spans="1:13" ht="39.950000000000003" customHeight="1">
      <c r="A51" s="74"/>
      <c r="B51" s="75"/>
      <c r="C51" s="76"/>
      <c r="D51" s="433"/>
      <c r="E51" s="114"/>
      <c r="F51" s="443" t="s">
        <v>8770</v>
      </c>
      <c r="G51" s="444"/>
      <c r="H51" s="126" t="str">
        <f t="shared" si="0"/>
        <v>Замок магнітний PC 18х196мм сталь колір: стара бронза 8мм</v>
      </c>
      <c r="I51" s="124">
        <f>J51*Змiст!$K$4</f>
        <v>410.50799999999992</v>
      </c>
      <c r="J51" s="125">
        <f>IF(Змiст!$K$5&gt;Змiст!$X$21,K51*(1-Змiст!$K$5),K51*(1-Змiст!$X$21))</f>
        <v>13.031999999999998</v>
      </c>
      <c r="K51" s="133">
        <f t="shared" si="4"/>
        <v>13.031999999999998</v>
      </c>
      <c r="L51" s="128" t="s">
        <v>3</v>
      </c>
      <c r="M51" s="129"/>
    </row>
    <row r="52" spans="1:13" ht="39.950000000000003" customHeight="1">
      <c r="A52" s="74"/>
      <c r="B52" s="75"/>
      <c r="C52" s="76"/>
      <c r="D52" s="434"/>
      <c r="E52" s="114"/>
      <c r="F52" s="443" t="s">
        <v>9091</v>
      </c>
      <c r="G52" s="444"/>
      <c r="H52" s="126" t="str">
        <f t="shared" si="0"/>
        <v>Замок магнітний PC 18х196мм сталь колір: бронза 8мм</v>
      </c>
      <c r="I52" s="124">
        <f>J52*Змiст!$K$4</f>
        <v>297.67499999999995</v>
      </c>
      <c r="J52" s="125">
        <f>IF(Змiст!$K$5&gt;Змiст!$X$21,K52*(1-Змiст!$K$5),K52*(1-Змiст!$X$21))</f>
        <v>9.4499999999999993</v>
      </c>
      <c r="K52" s="133">
        <f t="shared" si="4"/>
        <v>9.4499999999999993</v>
      </c>
      <c r="L52" s="128" t="s">
        <v>3</v>
      </c>
      <c r="M52" s="129"/>
    </row>
    <row r="53" spans="1:13" ht="39.950000000000003" customHeight="1">
      <c r="A53" s="74"/>
      <c r="B53" s="75"/>
      <c r="C53" s="76"/>
      <c r="D53" s="434"/>
      <c r="E53" s="114"/>
      <c r="F53" s="443" t="s">
        <v>8772</v>
      </c>
      <c r="G53" s="444"/>
      <c r="H53" s="126" t="str">
        <f t="shared" si="0"/>
        <v>Замок магнітний PC 18х196мм сталь хромована матова 8мм</v>
      </c>
      <c r="I53" s="124">
        <f>J53*Змiст!$K$4</f>
        <v>341.0505</v>
      </c>
      <c r="J53" s="125">
        <f>IF(Змiст!$K$5&gt;Змiст!$X$21,K53*(1-Змiст!$K$5),K53*(1-Змiст!$X$21))</f>
        <v>10.827</v>
      </c>
      <c r="K53" s="133">
        <f t="shared" si="4"/>
        <v>10.827</v>
      </c>
      <c r="L53" s="128" t="s">
        <v>3</v>
      </c>
      <c r="M53" s="129"/>
    </row>
    <row r="54" spans="1:13" ht="39.950000000000003" customHeight="1">
      <c r="A54" s="74"/>
      <c r="B54" s="75"/>
      <c r="C54" s="76"/>
      <c r="D54" s="434"/>
      <c r="E54" s="114"/>
      <c r="F54" s="443" t="s">
        <v>8773</v>
      </c>
      <c r="G54" s="444"/>
      <c r="H54" s="126" t="str">
        <f t="shared" si="0"/>
        <v>Замок магнітний PC 18х196мм сталь покриття: латунь полірована 8мм</v>
      </c>
      <c r="I54" s="124">
        <f>J54*Змiст!$K$4</f>
        <v>291.15449999999993</v>
      </c>
      <c r="J54" s="125">
        <f>IF(Змiст!$K$5&gt;Змiст!$X$21,K54*(1-Змiст!$K$5),K54*(1-Змiст!$X$21))</f>
        <v>9.2429999999999986</v>
      </c>
      <c r="K54" s="133">
        <f t="shared" si="4"/>
        <v>9.2429999999999986</v>
      </c>
      <c r="L54" s="128" t="s">
        <v>3</v>
      </c>
      <c r="M54" s="129"/>
    </row>
    <row r="55" spans="1:13" ht="39.950000000000003" customHeight="1">
      <c r="A55" s="74"/>
      <c r="B55" s="75"/>
      <c r="C55" s="76"/>
      <c r="D55" s="434"/>
      <c r="E55" s="114"/>
      <c r="F55" s="443" t="s">
        <v>8774</v>
      </c>
      <c r="G55" s="444"/>
      <c r="H55" s="126" t="str">
        <f t="shared" si="0"/>
        <v>Замок магнітний PC 18х196мм сталь нікельована полірована 8мм</v>
      </c>
      <c r="I55" s="124">
        <f>J55*Змiст!$K$4</f>
        <v>325.45799999999997</v>
      </c>
      <c r="J55" s="125">
        <f>IF(Змiст!$K$5&gt;Змiст!$X$21,K55*(1-Змiст!$K$5),K55*(1-Змiст!$X$21))</f>
        <v>10.331999999999999</v>
      </c>
      <c r="K55" s="133">
        <f t="shared" si="4"/>
        <v>10.331999999999999</v>
      </c>
      <c r="L55" s="128" t="s">
        <v>3</v>
      </c>
      <c r="M55" s="129"/>
    </row>
    <row r="56" spans="1:13" ht="39.950000000000003" customHeight="1">
      <c r="A56" s="74"/>
      <c r="B56" s="75"/>
      <c r="C56" s="76"/>
      <c r="D56" s="434"/>
      <c r="E56" s="114"/>
      <c r="F56" s="443" t="s">
        <v>8775</v>
      </c>
      <c r="G56" s="444"/>
      <c r="H56" s="126" t="str">
        <f t="shared" si="0"/>
        <v>Замок магнітний PC 18х196мм сталь хромована полірована 8мм</v>
      </c>
      <c r="I56" s="124">
        <f>J56*Змiст!$K$4</f>
        <v>325.45799999999997</v>
      </c>
      <c r="J56" s="125">
        <f>IF(Змiст!$K$5&gt;Змiст!$X$21,K56*(1-Змiст!$K$5),K56*(1-Змiст!$X$21))</f>
        <v>10.331999999999999</v>
      </c>
      <c r="K56" s="133">
        <f t="shared" si="4"/>
        <v>10.331999999999999</v>
      </c>
      <c r="L56" s="128" t="s">
        <v>3</v>
      </c>
      <c r="M56" s="129"/>
    </row>
    <row r="57" spans="1:13" s="118" customFormat="1" ht="39.950000000000003" customHeight="1">
      <c r="A57" s="120"/>
      <c r="B57" s="121"/>
      <c r="C57" s="122"/>
      <c r="D57" s="435"/>
      <c r="E57" s="119"/>
      <c r="F57" s="443" t="s">
        <v>9900</v>
      </c>
      <c r="G57" s="444"/>
      <c r="H57" s="126" t="str">
        <f t="shared" si="0"/>
        <v>Замок врізний магнітний PC чорний матовий 18x196 мм</v>
      </c>
      <c r="I57" s="124">
        <f>J57*Змiст!$K$4</f>
        <v>254.87405999999999</v>
      </c>
      <c r="J57" s="125">
        <f>IF(Змiст!$K$5&gt;Змiст!$X$21,K57*(1-Змiст!$K$5),K57*(1-Змiст!$X$21))</f>
        <v>8.0912399999999991</v>
      </c>
      <c r="K57" s="133">
        <f t="shared" si="4"/>
        <v>8.0912399999999991</v>
      </c>
      <c r="L57" s="142"/>
      <c r="M57" s="123"/>
    </row>
    <row r="58" spans="1:13" ht="120" customHeight="1">
      <c r="A58" s="74"/>
      <c r="B58" s="75"/>
      <c r="C58" s="76"/>
      <c r="D58" s="466"/>
      <c r="E58" s="119"/>
      <c r="F58" s="448" t="s">
        <v>8729</v>
      </c>
      <c r="G58" s="449"/>
      <c r="H58" s="126" t="str">
        <f t="shared" si="0"/>
        <v>Замок магнітний WC 18х196мм сталь хромована матова 8/8мм</v>
      </c>
      <c r="I58" s="124">
        <f>J58*Змiст!$K$4</f>
        <v>325.17449999999997</v>
      </c>
      <c r="J58" s="125">
        <f>IF(Змiст!$K$5&gt;Змiст!$X$21,K58*(1-Змiст!$K$5),K58*(1-Змiст!$X$21))</f>
        <v>10.322999999999999</v>
      </c>
      <c r="K58" s="133">
        <f t="shared" si="4"/>
        <v>10.322999999999999</v>
      </c>
      <c r="L58" s="142" t="s">
        <v>3</v>
      </c>
      <c r="M58" s="139"/>
    </row>
    <row r="59" spans="1:13" ht="120" customHeight="1">
      <c r="A59" s="74"/>
      <c r="B59" s="75"/>
      <c r="C59" s="76"/>
      <c r="D59" s="466"/>
      <c r="E59" s="119"/>
      <c r="F59" s="448" t="s">
        <v>8730</v>
      </c>
      <c r="G59" s="449"/>
      <c r="H59" s="126" t="str">
        <f t="shared" si="0"/>
        <v>Замок магнітний WC 18х196мм сталь хромована полірована 8/8мм</v>
      </c>
      <c r="I59" s="124">
        <f>J59*Змiст!$K$4</f>
        <v>318.9375</v>
      </c>
      <c r="J59" s="125">
        <f>IF(Змiст!$K$5&gt;Змiст!$X$21,K59*(1-Змiст!$K$5),K59*(1-Змiст!$X$21))</f>
        <v>10.125</v>
      </c>
      <c r="K59" s="133">
        <f>VLOOKUP(F59,Price,2,0)*1.2</f>
        <v>10.125</v>
      </c>
      <c r="L59" s="142" t="s">
        <v>3</v>
      </c>
      <c r="M59" s="139"/>
    </row>
    <row r="60" spans="1:13" ht="24.95" customHeight="1">
      <c r="A60" s="74"/>
      <c r="B60" s="75"/>
      <c r="C60" s="76"/>
      <c r="D60" s="466"/>
      <c r="E60" s="114"/>
      <c r="F60" s="443" t="s">
        <v>8785</v>
      </c>
      <c r="G60" s="444"/>
      <c r="H60" s="126" t="str">
        <f t="shared" si="0"/>
        <v>Відповідна планка до магнітного замка 55.2x15.7мм пластик колір: коричневий</v>
      </c>
      <c r="I60" s="124">
        <f>J60*Змiст!$K$4</f>
        <v>86.101973999999984</v>
      </c>
      <c r="J60" s="125">
        <f>IF(Змiст!$K$5&gt;Змiст!$X$21,K60*(1-Змiст!$K$5),K60*(1-Змiст!$X$21))</f>
        <v>2.7333959999999995</v>
      </c>
      <c r="K60" s="133">
        <f t="shared" ref="K60:K65" si="5">VLOOKUP(F60,Price,2,0)*1.2</f>
        <v>2.7333959999999995</v>
      </c>
      <c r="L60" s="128" t="s">
        <v>3</v>
      </c>
      <c r="M60" s="129"/>
    </row>
    <row r="61" spans="1:13" ht="24.95" customHeight="1">
      <c r="A61" s="74"/>
      <c r="B61" s="75"/>
      <c r="C61" s="76"/>
      <c r="D61" s="466"/>
      <c r="E61" s="114"/>
      <c r="F61" s="443" t="s">
        <v>8786</v>
      </c>
      <c r="G61" s="444"/>
      <c r="H61" s="126" t="str">
        <f t="shared" si="0"/>
        <v>Відповідна планка до магнітного замка 55.2x15.7мм пластик хромований матовий</v>
      </c>
      <c r="I61" s="124">
        <f>J61*Змiст!$K$4</f>
        <v>86.101973999999984</v>
      </c>
      <c r="J61" s="125">
        <f>IF(Змiст!$K$5&gt;Змiст!$X$21,K61*(1-Змiст!$K$5),K61*(1-Змiст!$X$21))</f>
        <v>2.7333959999999995</v>
      </c>
      <c r="K61" s="133">
        <f t="shared" si="5"/>
        <v>2.7333959999999995</v>
      </c>
      <c r="L61" s="128" t="s">
        <v>3</v>
      </c>
      <c r="M61" s="129"/>
    </row>
    <row r="62" spans="1:13" ht="24.95" customHeight="1">
      <c r="A62" s="74"/>
      <c r="B62" s="75"/>
      <c r="C62" s="76"/>
      <c r="D62" s="466"/>
      <c r="E62" s="114"/>
      <c r="F62" s="443" t="s">
        <v>8787</v>
      </c>
      <c r="G62" s="444"/>
      <c r="H62" s="126" t="str">
        <f t="shared" si="0"/>
        <v>Відповідна планка до магнітного замка 55.2x15.7мм пластик покриття латунь металізована</v>
      </c>
      <c r="I62" s="124">
        <f>J62*Змiст!$K$4</f>
        <v>86.101973999999984</v>
      </c>
      <c r="J62" s="125">
        <f>IF(Змiст!$K$5&gt;Змiст!$X$21,K62*(1-Змiст!$K$5),K62*(1-Змiст!$X$21))</f>
        <v>2.7333959999999995</v>
      </c>
      <c r="K62" s="133">
        <f t="shared" si="5"/>
        <v>2.7333959999999995</v>
      </c>
      <c r="L62" s="128" t="s">
        <v>3</v>
      </c>
      <c r="M62" s="129"/>
    </row>
    <row r="63" spans="1:13" ht="24.95" customHeight="1">
      <c r="A63" s="74"/>
      <c r="B63" s="75"/>
      <c r="C63" s="76"/>
      <c r="D63" s="466"/>
      <c r="E63" s="114"/>
      <c r="F63" s="443" t="s">
        <v>8788</v>
      </c>
      <c r="G63" s="444"/>
      <c r="H63" s="126" t="str">
        <f t="shared" si="0"/>
        <v>Відповідна планка до магнітного замка 55.2x15.7мм пластик колір: сірий</v>
      </c>
      <c r="I63" s="124">
        <f>J63*Змiст!$K$4</f>
        <v>86.101973999999984</v>
      </c>
      <c r="J63" s="125">
        <f>IF(Змiст!$K$5&gt;Змiст!$X$21,K63*(1-Змiст!$K$5),K63*(1-Змiст!$X$21))</f>
        <v>2.7333959999999995</v>
      </c>
      <c r="K63" s="133">
        <f t="shared" si="5"/>
        <v>2.7333959999999995</v>
      </c>
      <c r="L63" s="128" t="s">
        <v>3</v>
      </c>
      <c r="M63" s="129"/>
    </row>
    <row r="64" spans="1:13" ht="24.95" customHeight="1">
      <c r="A64" s="74"/>
      <c r="B64" s="75"/>
      <c r="C64" s="76"/>
      <c r="D64" s="466"/>
      <c r="E64" s="114"/>
      <c r="F64" s="443" t="s">
        <v>8789</v>
      </c>
      <c r="G64" s="444"/>
      <c r="H64" s="126" t="str">
        <f t="shared" si="0"/>
        <v>Відповідна планка до магнітного замка 55.2x15.7мм пластик хромований</v>
      </c>
      <c r="I64" s="124">
        <f>J64*Змiст!$K$4</f>
        <v>86.101973999999984</v>
      </c>
      <c r="J64" s="125">
        <f>IF(Змiст!$K$5&gt;Змiст!$X$21,K64*(1-Змiст!$K$5),K64*(1-Змiст!$X$21))</f>
        <v>2.7333959999999995</v>
      </c>
      <c r="K64" s="133">
        <f t="shared" si="5"/>
        <v>2.7333959999999995</v>
      </c>
      <c r="L64" s="128" t="s">
        <v>3</v>
      </c>
      <c r="M64" s="129"/>
    </row>
    <row r="65" spans="1:13" ht="24.95" customHeight="1">
      <c r="A65" s="74"/>
      <c r="B65" s="75"/>
      <c r="C65" s="76"/>
      <c r="D65" s="466"/>
      <c r="E65" s="114"/>
      <c r="F65" s="443" t="s">
        <v>9908</v>
      </c>
      <c r="G65" s="444"/>
      <c r="H65" s="126" t="str">
        <f t="shared" si="0"/>
        <v>Відповідна планка до магнітного замка 55.2x15.7мм пластик чорний матовий</v>
      </c>
      <c r="I65" s="124">
        <f>J65*Змiст!$K$4</f>
        <v>90.689381999999995</v>
      </c>
      <c r="J65" s="125">
        <f>IF(Змiст!$K$5&gt;Змiст!$X$21,K65*(1-Змiст!$K$5),K65*(1-Змiст!$X$21))</f>
        <v>2.8790279999999999</v>
      </c>
      <c r="K65" s="133">
        <f t="shared" si="5"/>
        <v>2.8790279999999999</v>
      </c>
      <c r="L65" s="128" t="s">
        <v>3</v>
      </c>
      <c r="M65" s="129"/>
    </row>
    <row r="66" spans="1:13" ht="12.6" customHeight="1">
      <c r="A66" s="74"/>
      <c r="B66" s="75"/>
      <c r="C66" s="76"/>
      <c r="D66" s="433"/>
      <c r="E66" s="433"/>
      <c r="F66" s="467" t="s">
        <v>9153</v>
      </c>
      <c r="G66" s="141" t="s">
        <v>8776</v>
      </c>
      <c r="H66" s="468" t="str">
        <f t="shared" si="0"/>
        <v>Відповідна планка в комплекті колір: антична бронза</v>
      </c>
      <c r="I66" s="453">
        <f>(J66+J67)*Змiст!$K$4</f>
        <v>233.22788999999997</v>
      </c>
      <c r="J66" s="125">
        <f>IF(Змiст!$K$5&gt;Змiст!$X$21,K66*(1-Змiст!$K$5),K66*(1-Змiст!$X$21))</f>
        <v>4.6099079999999999</v>
      </c>
      <c r="K66" s="133">
        <f t="shared" ref="K66:K79" si="6">VLOOKUP(G66,Price,2,0)*1.2</f>
        <v>4.6099079999999999</v>
      </c>
      <c r="L66" s="459" t="s">
        <v>6574</v>
      </c>
      <c r="M66" s="462"/>
    </row>
    <row r="67" spans="1:13" ht="12.6" customHeight="1">
      <c r="A67" s="74"/>
      <c r="B67" s="75"/>
      <c r="C67" s="76"/>
      <c r="D67" s="434"/>
      <c r="E67" s="435"/>
      <c r="F67" s="467"/>
      <c r="G67" s="141" t="s">
        <v>8783</v>
      </c>
      <c r="H67" s="469" t="e">
        <f t="shared" ref="H67:H151" si="7">VLOOKUP(F67,Price,3,FALSE)</f>
        <v>#N/A</v>
      </c>
      <c r="I67" s="454"/>
      <c r="J67" s="125">
        <f>IF(Змiст!$K$5&gt;Змiст!$X$21,K67*(1-Змiст!$K$5),K67*(1-Змiст!$X$21))</f>
        <v>2.794152</v>
      </c>
      <c r="K67" s="133">
        <f t="shared" si="6"/>
        <v>2.794152</v>
      </c>
      <c r="L67" s="461"/>
      <c r="M67" s="464"/>
    </row>
    <row r="68" spans="1:13" ht="12.6" customHeight="1">
      <c r="A68" s="74"/>
      <c r="B68" s="75"/>
      <c r="C68" s="76"/>
      <c r="D68" s="434"/>
      <c r="E68" s="433"/>
      <c r="F68" s="467" t="s">
        <v>9154</v>
      </c>
      <c r="G68" s="141" t="s">
        <v>9092</v>
      </c>
      <c r="H68" s="468" t="str">
        <f t="shared" si="7"/>
        <v>Відповідна планка в комплекті колір: бронза</v>
      </c>
      <c r="I68" s="453">
        <f>(J68+J69)*Змiст!$K$4</f>
        <v>103.32478800000001</v>
      </c>
      <c r="J68" s="125">
        <f>IF(Змiст!$K$5&gt;Змiст!$X$21,K68*(1-Змiст!$K$5),K68*(1-Змiст!$X$21))</f>
        <v>0.48599999999999999</v>
      </c>
      <c r="K68" s="133">
        <f t="shared" si="6"/>
        <v>0.48599999999999999</v>
      </c>
      <c r="L68" s="459" t="s">
        <v>6574</v>
      </c>
      <c r="M68" s="462"/>
    </row>
    <row r="69" spans="1:13" ht="12.6" customHeight="1">
      <c r="A69" s="74"/>
      <c r="B69" s="75"/>
      <c r="C69" s="76"/>
      <c r="D69" s="434"/>
      <c r="E69" s="435"/>
      <c r="F69" s="467"/>
      <c r="G69" s="141" t="s">
        <v>8783</v>
      </c>
      <c r="H69" s="469" t="e">
        <f t="shared" si="7"/>
        <v>#N/A</v>
      </c>
      <c r="I69" s="454"/>
      <c r="J69" s="125">
        <f>IF(Змiст!$K$5&gt;Змiст!$X$21,K69*(1-Змiст!$K$5),K69*(1-Змiст!$X$21))</f>
        <v>2.794152</v>
      </c>
      <c r="K69" s="133">
        <f t="shared" si="6"/>
        <v>2.794152</v>
      </c>
      <c r="L69" s="461"/>
      <c r="M69" s="464"/>
    </row>
    <row r="70" spans="1:13" ht="12.6" customHeight="1">
      <c r="A70" s="74"/>
      <c r="B70" s="75"/>
      <c r="C70" s="76"/>
      <c r="D70" s="434"/>
      <c r="E70" s="433"/>
      <c r="F70" s="467" t="s">
        <v>9155</v>
      </c>
      <c r="G70" s="141" t="s">
        <v>8778</v>
      </c>
      <c r="H70" s="468" t="str">
        <f t="shared" si="7"/>
        <v>Відповідна планка в комплекті колір: хром матовий</v>
      </c>
      <c r="I70" s="453">
        <f>(J70+J71)*Змiст!$K$4</f>
        <v>199.060092</v>
      </c>
      <c r="J70" s="125">
        <f>IF(Змiст!$K$5&gt;Змiст!$X$21,K70*(1-Змiст!$K$5),K70*(1-Змiст!$X$21))</f>
        <v>3.5252159999999999</v>
      </c>
      <c r="K70" s="133">
        <f t="shared" si="6"/>
        <v>3.5252159999999999</v>
      </c>
      <c r="L70" s="459" t="s">
        <v>6574</v>
      </c>
      <c r="M70" s="462"/>
    </row>
    <row r="71" spans="1:13" ht="12.6" customHeight="1">
      <c r="A71" s="74"/>
      <c r="B71" s="75"/>
      <c r="C71" s="76"/>
      <c r="D71" s="434"/>
      <c r="E71" s="435"/>
      <c r="F71" s="467"/>
      <c r="G71" s="141" t="s">
        <v>8784</v>
      </c>
      <c r="H71" s="469" t="e">
        <f t="shared" si="7"/>
        <v>#N/A</v>
      </c>
      <c r="I71" s="454"/>
      <c r="J71" s="125">
        <f>IF(Змiст!$K$5&gt;Змiст!$X$21,K71*(1-Змiст!$K$5),K71*(1-Змiст!$X$21))</f>
        <v>2.794152</v>
      </c>
      <c r="K71" s="133">
        <f t="shared" si="6"/>
        <v>2.794152</v>
      </c>
      <c r="L71" s="461"/>
      <c r="M71" s="464"/>
    </row>
    <row r="72" spans="1:13" ht="12.6" customHeight="1">
      <c r="A72" s="74"/>
      <c r="B72" s="75"/>
      <c r="C72" s="76"/>
      <c r="D72" s="434"/>
      <c r="E72" s="433"/>
      <c r="F72" s="467" t="s">
        <v>9156</v>
      </c>
      <c r="G72" s="141" t="s">
        <v>8779</v>
      </c>
      <c r="H72" s="468" t="str">
        <f t="shared" si="7"/>
        <v>Відповідна планка в комплекті колір: латунь полірована</v>
      </c>
      <c r="I72" s="453">
        <f>(J72+J73)*Змiст!$K$4</f>
        <v>199.060092</v>
      </c>
      <c r="J72" s="125">
        <f>IF(Змiст!$K$5&gt;Змiст!$X$21,K72*(1-Змiст!$K$5),K72*(1-Змiст!$X$21))</f>
        <v>3.5252159999999999</v>
      </c>
      <c r="K72" s="133">
        <f t="shared" si="6"/>
        <v>3.5252159999999999</v>
      </c>
      <c r="L72" s="459" t="s">
        <v>6574</v>
      </c>
      <c r="M72" s="462"/>
    </row>
    <row r="73" spans="1:13" ht="12.6" customHeight="1">
      <c r="A73" s="74"/>
      <c r="B73" s="75"/>
      <c r="C73" s="76"/>
      <c r="D73" s="434"/>
      <c r="E73" s="435"/>
      <c r="F73" s="467"/>
      <c r="G73" s="141" t="s">
        <v>8782</v>
      </c>
      <c r="H73" s="469" t="e">
        <f t="shared" si="7"/>
        <v>#N/A</v>
      </c>
      <c r="I73" s="454"/>
      <c r="J73" s="125">
        <f>IF(Змiст!$K$5&gt;Змiст!$X$21,K73*(1-Змiст!$K$5),K73*(1-Змiст!$X$21))</f>
        <v>2.794152</v>
      </c>
      <c r="K73" s="133">
        <f t="shared" si="6"/>
        <v>2.794152</v>
      </c>
      <c r="L73" s="461"/>
      <c r="M73" s="464"/>
    </row>
    <row r="74" spans="1:13" ht="12.6" customHeight="1">
      <c r="A74" s="74"/>
      <c r="B74" s="75"/>
      <c r="C74" s="76"/>
      <c r="D74" s="434"/>
      <c r="E74" s="433"/>
      <c r="F74" s="467" t="s">
        <v>9157</v>
      </c>
      <c r="G74" s="141" t="s">
        <v>8780</v>
      </c>
      <c r="H74" s="468" t="str">
        <f t="shared" si="7"/>
        <v>Відповідна планка в комплекті колір: нікель полірований</v>
      </c>
      <c r="I74" s="453">
        <f>(J74+J75)*Змiст!$K$4</f>
        <v>199.060092</v>
      </c>
      <c r="J74" s="125">
        <f>IF(Змiст!$K$5&gt;Змiст!$X$21,K74*(1-Змiст!$K$5),K74*(1-Змiст!$X$21))</f>
        <v>3.5252159999999999</v>
      </c>
      <c r="K74" s="133">
        <f t="shared" si="6"/>
        <v>3.5252159999999999</v>
      </c>
      <c r="L74" s="459" t="s">
        <v>6574</v>
      </c>
      <c r="M74" s="462"/>
    </row>
    <row r="75" spans="1:13" ht="12.6" customHeight="1">
      <c r="A75" s="74"/>
      <c r="B75" s="75"/>
      <c r="C75" s="76"/>
      <c r="D75" s="434"/>
      <c r="E75" s="435"/>
      <c r="F75" s="467"/>
      <c r="G75" s="141" t="s">
        <v>8782</v>
      </c>
      <c r="H75" s="469" t="e">
        <f t="shared" si="7"/>
        <v>#N/A</v>
      </c>
      <c r="I75" s="454"/>
      <c r="J75" s="125">
        <f>IF(Змiст!$K$5&gt;Змiст!$X$21,K75*(1-Змiст!$K$5),K75*(1-Змiст!$X$21))</f>
        <v>2.794152</v>
      </c>
      <c r="K75" s="133">
        <f t="shared" si="6"/>
        <v>2.794152</v>
      </c>
      <c r="L75" s="461"/>
      <c r="M75" s="464"/>
    </row>
    <row r="76" spans="1:13" ht="12.6" customHeight="1">
      <c r="A76" s="74"/>
      <c r="B76" s="75"/>
      <c r="C76" s="76"/>
      <c r="D76" s="434"/>
      <c r="E76" s="433"/>
      <c r="F76" s="467" t="s">
        <v>9158</v>
      </c>
      <c r="G76" s="141" t="s">
        <v>8781</v>
      </c>
      <c r="H76" s="468" t="str">
        <f t="shared" si="7"/>
        <v>Відповідна планка в комплекті колір: хром полірований</v>
      </c>
      <c r="I76" s="453">
        <f>(J76+J77)*Змiст!$K$4</f>
        <v>112.787262</v>
      </c>
      <c r="J76" s="125">
        <f>IF(Змiст!$K$5&gt;Змiст!$X$21,K76*(1-Змiст!$K$5),K76*(1-Змiст!$X$21))</f>
        <v>0.78639599999999998</v>
      </c>
      <c r="K76" s="133">
        <f t="shared" si="6"/>
        <v>0.78639599999999998</v>
      </c>
      <c r="L76" s="459" t="s">
        <v>6574</v>
      </c>
      <c r="M76" s="462"/>
    </row>
    <row r="77" spans="1:13" ht="12.6" customHeight="1">
      <c r="A77" s="74"/>
      <c r="B77" s="75"/>
      <c r="C77" s="76"/>
      <c r="D77" s="434"/>
      <c r="E77" s="435"/>
      <c r="F77" s="467"/>
      <c r="G77" s="141" t="s">
        <v>8784</v>
      </c>
      <c r="H77" s="469" t="e">
        <f t="shared" si="7"/>
        <v>#N/A</v>
      </c>
      <c r="I77" s="454"/>
      <c r="J77" s="125">
        <f>IF(Змiст!$K$5&gt;Змiст!$X$21,K77*(1-Змiст!$K$5),K77*(1-Змiст!$X$21))</f>
        <v>2.794152</v>
      </c>
      <c r="K77" s="133">
        <f t="shared" si="6"/>
        <v>2.794152</v>
      </c>
      <c r="L77" s="461"/>
      <c r="M77" s="464"/>
    </row>
    <row r="78" spans="1:13" s="127" customFormat="1" ht="12.6" customHeight="1">
      <c r="A78" s="130"/>
      <c r="B78" s="131"/>
      <c r="C78" s="132"/>
      <c r="D78" s="434"/>
      <c r="E78" s="433"/>
      <c r="F78" s="467" t="s">
        <v>9909</v>
      </c>
      <c r="G78" s="141" t="s">
        <v>9904</v>
      </c>
      <c r="H78" s="468" t="str">
        <f t="shared" si="7"/>
        <v>Відповідна планка в комплекті колір: чорний матовий</v>
      </c>
      <c r="I78" s="453">
        <f>(J78-J78/100*Змiст!$K$5)*Змiст!$K$4</f>
        <v>108.32686199999999</v>
      </c>
      <c r="J78" s="125">
        <f>IF(Змiст!$K$5&gt;Змiст!$X$21,K78*(1-Змiст!$K$5),K78*(1-Змiст!$X$21))</f>
        <v>3.4389479999999999</v>
      </c>
      <c r="K78" s="133">
        <f t="shared" si="6"/>
        <v>3.4389479999999999</v>
      </c>
      <c r="L78" s="459" t="s">
        <v>6574</v>
      </c>
      <c r="M78" s="462"/>
    </row>
    <row r="79" spans="1:13" s="127" customFormat="1" ht="12.6" customHeight="1">
      <c r="A79" s="130"/>
      <c r="B79" s="131"/>
      <c r="C79" s="132"/>
      <c r="D79" s="435"/>
      <c r="E79" s="435"/>
      <c r="F79" s="467"/>
      <c r="G79" s="141" t="s">
        <v>8783</v>
      </c>
      <c r="H79" s="469" t="e">
        <f t="shared" si="7"/>
        <v>#N/A</v>
      </c>
      <c r="I79" s="454"/>
      <c r="J79" s="125">
        <f>IF(Змiст!$K$5&gt;Змiст!$X$21,K79*(1-Змiст!$K$5),K79*(1-Змiст!$X$21))</f>
        <v>2.794152</v>
      </c>
      <c r="K79" s="133">
        <f t="shared" si="6"/>
        <v>2.794152</v>
      </c>
      <c r="L79" s="461"/>
      <c r="M79" s="464"/>
    </row>
    <row r="80" spans="1:13" ht="25.9" customHeight="1">
      <c r="A80" s="74"/>
      <c r="B80" s="75"/>
      <c r="C80" s="76"/>
      <c r="D80" s="466"/>
      <c r="E80" s="114"/>
      <c r="F80" s="443" t="s">
        <v>8790</v>
      </c>
      <c r="G80" s="444"/>
      <c r="H80" s="126" t="str">
        <f t="shared" si="7"/>
        <v>Відповідна планка до магнітного замка 122xR24мм сталь колір: стара бронза</v>
      </c>
      <c r="I80" s="124">
        <f>J80*Змiст!$K$4</f>
        <v>197.21507399999996</v>
      </c>
      <c r="J80" s="125">
        <f>IF(Змiст!$K$5&gt;Змiст!$X$21,K80*(1-Змiст!$K$5),K80*(1-Змiст!$X$21))</f>
        <v>6.2607959999999991</v>
      </c>
      <c r="K80" s="133">
        <f t="shared" ref="K80:K115" si="8">VLOOKUP(F80,Price,2,0)*1.2</f>
        <v>6.2607959999999991</v>
      </c>
      <c r="L80" s="128" t="s">
        <v>3</v>
      </c>
      <c r="M80" s="129"/>
    </row>
    <row r="81" spans="1:13" ht="25.9" customHeight="1">
      <c r="A81" s="74"/>
      <c r="B81" s="75"/>
      <c r="C81" s="76"/>
      <c r="D81" s="466"/>
      <c r="E81" s="114"/>
      <c r="F81" s="443" t="s">
        <v>9105</v>
      </c>
      <c r="G81" s="444"/>
      <c r="H81" s="126" t="str">
        <f t="shared" si="7"/>
        <v>Відповідна планка до магнітного замка 122xR24мм сталь колір: бронза</v>
      </c>
      <c r="I81" s="124">
        <f>J81*Змiст!$K$4</f>
        <v>127.03521600000001</v>
      </c>
      <c r="J81" s="125">
        <f>IF(Змiст!$K$5&gt;Змiст!$X$21,K81*(1-Змiст!$K$5),K81*(1-Змiст!$X$21))</f>
        <v>4.032864</v>
      </c>
      <c r="K81" s="133">
        <f t="shared" si="8"/>
        <v>4.032864</v>
      </c>
      <c r="L81" s="128" t="s">
        <v>3</v>
      </c>
      <c r="M81" s="129"/>
    </row>
    <row r="82" spans="1:13" ht="25.9" customHeight="1">
      <c r="A82" s="74"/>
      <c r="B82" s="75"/>
      <c r="C82" s="76"/>
      <c r="D82" s="466"/>
      <c r="E82" s="114"/>
      <c r="F82" s="443" t="s">
        <v>8792</v>
      </c>
      <c r="G82" s="444"/>
      <c r="H82" s="126" t="str">
        <f>VLOOKUP(F82,Price,3,FALSE)</f>
        <v>Відповідна планка до магнітного замка 122xR24мм сталь хромована матова</v>
      </c>
      <c r="I82" s="124">
        <f>J82*Змiст!$K$4</f>
        <v>150.13252799999998</v>
      </c>
      <c r="J82" s="125">
        <f>IF(Змiст!$K$5&gt;Змiст!$X$21,K82*(1-Змiст!$K$5),K82*(1-Змiст!$X$21))</f>
        <v>4.7661119999999997</v>
      </c>
      <c r="K82" s="133">
        <f t="shared" si="8"/>
        <v>4.7661119999999997</v>
      </c>
      <c r="L82" s="128" t="s">
        <v>3</v>
      </c>
      <c r="M82" s="129"/>
    </row>
    <row r="83" spans="1:13" ht="25.9" customHeight="1">
      <c r="A83" s="74"/>
      <c r="B83" s="75"/>
      <c r="C83" s="76"/>
      <c r="D83" s="466"/>
      <c r="E83" s="114"/>
      <c r="F83" s="443" t="s">
        <v>8793</v>
      </c>
      <c r="G83" s="444"/>
      <c r="H83" s="126" t="str">
        <f t="shared" si="7"/>
        <v>Відповідна планка до магнітного замка 122xR24мм сталь покриття: латунь полірована</v>
      </c>
      <c r="I83" s="124">
        <f>J83*Змiст!$K$4</f>
        <v>138.583494</v>
      </c>
      <c r="J83" s="125">
        <f>IF(Змiст!$K$5&gt;Змiст!$X$21,K83*(1-Змiст!$K$5),K83*(1-Змiст!$X$21))</f>
        <v>4.3994759999999999</v>
      </c>
      <c r="K83" s="133">
        <f t="shared" si="8"/>
        <v>4.3994759999999999</v>
      </c>
      <c r="L83" s="128" t="s">
        <v>3</v>
      </c>
      <c r="M83" s="129"/>
    </row>
    <row r="84" spans="1:13" ht="25.9" customHeight="1">
      <c r="A84" s="74"/>
      <c r="B84" s="75"/>
      <c r="C84" s="76"/>
      <c r="D84" s="466"/>
      <c r="E84" s="114"/>
      <c r="F84" s="443" t="s">
        <v>8794</v>
      </c>
      <c r="G84" s="444"/>
      <c r="H84" s="126" t="str">
        <f t="shared" si="7"/>
        <v>Відповідна планка до магнітного замка 122xR24мм сталь нікельована полірована</v>
      </c>
      <c r="I84" s="124">
        <f>J84*Змiст!$K$4</f>
        <v>136.80651599999999</v>
      </c>
      <c r="J84" s="125">
        <f>IF(Змiст!$K$5&gt;Змiст!$X$21,K84*(1-Змiст!$K$5),K84*(1-Змiст!$X$21))</f>
        <v>4.343064</v>
      </c>
      <c r="K84" s="133">
        <f t="shared" si="8"/>
        <v>4.343064</v>
      </c>
      <c r="L84" s="128" t="s">
        <v>3</v>
      </c>
      <c r="M84" s="129"/>
    </row>
    <row r="85" spans="1:13" ht="25.9" customHeight="1">
      <c r="A85" s="74"/>
      <c r="B85" s="75"/>
      <c r="C85" s="76"/>
      <c r="D85" s="466"/>
      <c r="E85" s="114"/>
      <c r="F85" s="443" t="s">
        <v>8795</v>
      </c>
      <c r="G85" s="444"/>
      <c r="H85" s="126" t="str">
        <f t="shared" si="7"/>
        <v>Відповідна планка до магнітного замка 122xR24мм сталь хромована полірована</v>
      </c>
      <c r="I85" s="124">
        <f>J85*Змiст!$K$4</f>
        <v>135.91859399999998</v>
      </c>
      <c r="J85" s="125">
        <f>IF(Змiст!$K$5&gt;Змiст!$X$21,K85*(1-Змiст!$K$5),K85*(1-Змiст!$X$21))</f>
        <v>4.3148759999999999</v>
      </c>
      <c r="K85" s="133">
        <f t="shared" si="8"/>
        <v>4.3148759999999999</v>
      </c>
      <c r="L85" s="128" t="s">
        <v>3</v>
      </c>
      <c r="M85" s="129"/>
    </row>
    <row r="86" spans="1:13" s="127" customFormat="1" ht="40.15" customHeight="1">
      <c r="A86" s="130"/>
      <c r="B86" s="131"/>
      <c r="C86" s="132"/>
      <c r="D86" s="433"/>
      <c r="E86" s="114"/>
      <c r="F86" s="443" t="s">
        <v>17447</v>
      </c>
      <c r="G86" s="444"/>
      <c r="H86" s="126" t="s">
        <v>17448</v>
      </c>
      <c r="I86" s="323">
        <f>J86*Змiст!$K$4</f>
        <v>160.33512599999997</v>
      </c>
      <c r="J86" s="324">
        <f>K86</f>
        <v>5.0900039999999995</v>
      </c>
      <c r="K86" s="133">
        <f t="shared" ref="K86:K106" si="9">VLOOKUP(F86,Price,2,0)*1.2</f>
        <v>5.0900039999999995</v>
      </c>
      <c r="L86" s="128" t="s">
        <v>3</v>
      </c>
      <c r="M86" s="129"/>
    </row>
    <row r="87" spans="1:13" s="127" customFormat="1" ht="40.15" customHeight="1">
      <c r="A87" s="130"/>
      <c r="B87" s="131"/>
      <c r="C87" s="132"/>
      <c r="D87" s="434"/>
      <c r="E87" s="114"/>
      <c r="F87" s="443" t="s">
        <v>17451</v>
      </c>
      <c r="G87" s="444"/>
      <c r="H87" s="126" t="s">
        <v>17452</v>
      </c>
      <c r="I87" s="323">
        <f>J87*Змiст!$K$4</f>
        <v>160.33512599999997</v>
      </c>
      <c r="J87" s="368">
        <f t="shared" ref="J87:J90" si="10">K87</f>
        <v>5.0900039999999995</v>
      </c>
      <c r="K87" s="133">
        <f t="shared" si="9"/>
        <v>5.0900039999999995</v>
      </c>
      <c r="L87" s="128" t="s">
        <v>3</v>
      </c>
      <c r="M87" s="129"/>
    </row>
    <row r="88" spans="1:13" s="127" customFormat="1" ht="40.15" customHeight="1">
      <c r="A88" s="130"/>
      <c r="B88" s="131"/>
      <c r="C88" s="132"/>
      <c r="D88" s="434"/>
      <c r="E88" s="114"/>
      <c r="F88" s="443" t="s">
        <v>17455</v>
      </c>
      <c r="G88" s="444"/>
      <c r="H88" s="126" t="s">
        <v>17456</v>
      </c>
      <c r="I88" s="323">
        <f>J88*Змiст!$K$4</f>
        <v>160.33512599999997</v>
      </c>
      <c r="J88" s="368">
        <f t="shared" si="10"/>
        <v>5.0900039999999995</v>
      </c>
      <c r="K88" s="133">
        <f t="shared" si="9"/>
        <v>5.0900039999999995</v>
      </c>
      <c r="L88" s="128" t="s">
        <v>3</v>
      </c>
      <c r="M88" s="129"/>
    </row>
    <row r="89" spans="1:13" s="127" customFormat="1" ht="40.15" customHeight="1">
      <c r="A89" s="130"/>
      <c r="B89" s="131"/>
      <c r="C89" s="132"/>
      <c r="D89" s="434"/>
      <c r="E89" s="114"/>
      <c r="F89" s="443" t="s">
        <v>17449</v>
      </c>
      <c r="G89" s="444"/>
      <c r="H89" s="126" t="s">
        <v>17450</v>
      </c>
      <c r="I89" s="323">
        <f>J89*Змiст!$K$4</f>
        <v>305.62887599999999</v>
      </c>
      <c r="J89" s="324">
        <f>IF(Змiст!$K$5&gt;Змiст!$X$21,K89*(1-Змiст!$K$5),K89*(1-Змiст!$X$21))</f>
        <v>9.7025039999999994</v>
      </c>
      <c r="K89" s="133">
        <f t="shared" si="9"/>
        <v>9.7025039999999994</v>
      </c>
      <c r="L89" s="128" t="s">
        <v>3</v>
      </c>
      <c r="M89" s="129"/>
    </row>
    <row r="90" spans="1:13" s="127" customFormat="1" ht="40.15" customHeight="1">
      <c r="A90" s="130"/>
      <c r="B90" s="131"/>
      <c r="C90" s="132"/>
      <c r="D90" s="434"/>
      <c r="E90" s="114"/>
      <c r="F90" s="443" t="s">
        <v>17453</v>
      </c>
      <c r="G90" s="444"/>
      <c r="H90" s="126" t="s">
        <v>17454</v>
      </c>
      <c r="I90" s="323">
        <f>J90*Змiст!$K$4</f>
        <v>160.33512599999997</v>
      </c>
      <c r="J90" s="368">
        <f t="shared" si="10"/>
        <v>5.0900039999999995</v>
      </c>
      <c r="K90" s="133">
        <f t="shared" si="9"/>
        <v>5.0900039999999995</v>
      </c>
      <c r="L90" s="128" t="s">
        <v>3</v>
      </c>
      <c r="M90" s="129"/>
    </row>
    <row r="91" spans="1:13" s="127" customFormat="1" ht="40.15" customHeight="1">
      <c r="A91" s="130"/>
      <c r="B91" s="131"/>
      <c r="C91" s="132"/>
      <c r="D91" s="435"/>
      <c r="E91" s="114"/>
      <c r="F91" s="321"/>
      <c r="G91" s="322"/>
      <c r="H91" s="126"/>
      <c r="I91" s="323"/>
      <c r="J91" s="324"/>
      <c r="K91" s="133" t="e">
        <f t="shared" si="9"/>
        <v>#N/A</v>
      </c>
      <c r="L91" s="128" t="s">
        <v>3</v>
      </c>
      <c r="M91" s="129"/>
    </row>
    <row r="92" spans="1:13" s="127" customFormat="1" ht="40.15" customHeight="1">
      <c r="A92" s="130"/>
      <c r="B92" s="131"/>
      <c r="C92" s="132"/>
      <c r="D92" s="466"/>
      <c r="E92" s="114"/>
      <c r="F92" s="443" t="s">
        <v>17437</v>
      </c>
      <c r="G92" s="444"/>
      <c r="H92" s="126" t="s">
        <v>17438</v>
      </c>
      <c r="I92" s="323">
        <f>J92*Змiст!$K$4</f>
        <v>160.33512599999997</v>
      </c>
      <c r="J92" s="324">
        <f>K92</f>
        <v>5.0900039999999995</v>
      </c>
      <c r="K92" s="133">
        <f t="shared" si="9"/>
        <v>5.0900039999999995</v>
      </c>
      <c r="L92" s="128" t="s">
        <v>3</v>
      </c>
      <c r="M92" s="129"/>
    </row>
    <row r="93" spans="1:13" s="127" customFormat="1" ht="40.15" customHeight="1">
      <c r="A93" s="130"/>
      <c r="B93" s="131"/>
      <c r="C93" s="132"/>
      <c r="D93" s="466"/>
      <c r="E93" s="114"/>
      <c r="F93" s="443" t="s">
        <v>17441</v>
      </c>
      <c r="G93" s="444"/>
      <c r="H93" s="126" t="s">
        <v>17442</v>
      </c>
      <c r="I93" s="323">
        <f>J93*Змiст!$K$4</f>
        <v>160.33512599999997</v>
      </c>
      <c r="J93" s="368">
        <f t="shared" ref="J93:J96" si="11">K93</f>
        <v>5.0900039999999995</v>
      </c>
      <c r="K93" s="133">
        <f t="shared" si="9"/>
        <v>5.0900039999999995</v>
      </c>
      <c r="L93" s="128" t="s">
        <v>3</v>
      </c>
      <c r="M93" s="129"/>
    </row>
    <row r="94" spans="1:13" s="127" customFormat="1" ht="40.15" customHeight="1">
      <c r="A94" s="130"/>
      <c r="B94" s="131"/>
      <c r="C94" s="132"/>
      <c r="D94" s="466"/>
      <c r="E94" s="114"/>
      <c r="F94" s="443" t="s">
        <v>17445</v>
      </c>
      <c r="G94" s="444"/>
      <c r="H94" s="126" t="s">
        <v>17446</v>
      </c>
      <c r="I94" s="323">
        <f>J94*Змiст!$K$4</f>
        <v>160.33512599999997</v>
      </c>
      <c r="J94" s="368">
        <f t="shared" si="11"/>
        <v>5.0900039999999995</v>
      </c>
      <c r="K94" s="133">
        <f t="shared" si="9"/>
        <v>5.0900039999999995</v>
      </c>
      <c r="L94" s="128" t="s">
        <v>3</v>
      </c>
      <c r="M94" s="129"/>
    </row>
    <row r="95" spans="1:13" s="127" customFormat="1" ht="40.15" customHeight="1">
      <c r="A95" s="130"/>
      <c r="B95" s="131"/>
      <c r="C95" s="132"/>
      <c r="D95" s="466"/>
      <c r="E95" s="114"/>
      <c r="F95" s="443" t="s">
        <v>17439</v>
      </c>
      <c r="G95" s="444"/>
      <c r="H95" s="126" t="s">
        <v>17440</v>
      </c>
      <c r="I95" s="323">
        <f>J95*Змiст!$K$4</f>
        <v>329.887404</v>
      </c>
      <c r="J95" s="324">
        <f>IF(Змiст!$K$5&gt;Змiст!$X$21,K95*(1-Змiст!$K$5),K95*(1-Змiст!$X$21))</f>
        <v>10.472616</v>
      </c>
      <c r="K95" s="133">
        <f t="shared" si="9"/>
        <v>10.472616</v>
      </c>
      <c r="L95" s="128" t="s">
        <v>3</v>
      </c>
      <c r="M95" s="129"/>
    </row>
    <row r="96" spans="1:13" s="127" customFormat="1" ht="40.15" customHeight="1">
      <c r="A96" s="130"/>
      <c r="B96" s="131"/>
      <c r="C96" s="132"/>
      <c r="D96" s="466"/>
      <c r="E96" s="114"/>
      <c r="F96" s="443" t="s">
        <v>17443</v>
      </c>
      <c r="G96" s="444"/>
      <c r="H96" s="126" t="s">
        <v>17444</v>
      </c>
      <c r="I96" s="323">
        <f>J96*Змiст!$K$4</f>
        <v>160.33512599999997</v>
      </c>
      <c r="J96" s="368">
        <f t="shared" si="11"/>
        <v>5.0900039999999995</v>
      </c>
      <c r="K96" s="133">
        <f t="shared" si="9"/>
        <v>5.0900039999999995</v>
      </c>
      <c r="L96" s="128" t="s">
        <v>3</v>
      </c>
      <c r="M96" s="129"/>
    </row>
    <row r="97" spans="1:13" s="127" customFormat="1" ht="40.15" customHeight="1">
      <c r="A97" s="130"/>
      <c r="B97" s="131"/>
      <c r="C97" s="132"/>
      <c r="D97" s="466"/>
      <c r="E97" s="114"/>
      <c r="F97" s="443"/>
      <c r="G97" s="444"/>
      <c r="H97" s="126"/>
      <c r="I97" s="323"/>
      <c r="J97" s="324"/>
      <c r="K97" s="133" t="e">
        <f t="shared" si="9"/>
        <v>#N/A</v>
      </c>
      <c r="L97" s="128"/>
      <c r="M97" s="129"/>
    </row>
    <row r="98" spans="1:13" s="127" customFormat="1" ht="30" customHeight="1">
      <c r="A98" s="130"/>
      <c r="B98" s="131"/>
      <c r="C98" s="132"/>
      <c r="D98" s="433"/>
      <c r="E98" s="114"/>
      <c r="F98" s="347" t="s">
        <v>17465</v>
      </c>
      <c r="G98" s="348"/>
      <c r="H98" s="126" t="s">
        <v>17466</v>
      </c>
      <c r="I98" s="323">
        <f>J98*Змiст!$K$4</f>
        <v>50.596812000000007</v>
      </c>
      <c r="J98" s="324">
        <f>K98</f>
        <v>1.6062480000000001</v>
      </c>
      <c r="K98" s="133">
        <f t="shared" si="9"/>
        <v>1.6062480000000001</v>
      </c>
      <c r="L98" s="128" t="s">
        <v>3</v>
      </c>
      <c r="M98" s="129"/>
    </row>
    <row r="99" spans="1:13" s="127" customFormat="1" ht="30" customHeight="1">
      <c r="A99" s="130"/>
      <c r="B99" s="131"/>
      <c r="C99" s="132"/>
      <c r="D99" s="434"/>
      <c r="E99" s="114"/>
      <c r="F99" s="443" t="s">
        <v>17469</v>
      </c>
      <c r="G99" s="444"/>
      <c r="H99" s="126" t="s">
        <v>17470</v>
      </c>
      <c r="I99" s="323">
        <f>J99*Змiст!$K$4</f>
        <v>50.596812000000007</v>
      </c>
      <c r="J99" s="368">
        <f>K99</f>
        <v>1.6062480000000001</v>
      </c>
      <c r="K99" s="133">
        <f t="shared" si="9"/>
        <v>1.6062480000000001</v>
      </c>
      <c r="L99" s="128" t="s">
        <v>3</v>
      </c>
      <c r="M99" s="129"/>
    </row>
    <row r="100" spans="1:13" s="127" customFormat="1" ht="30" customHeight="1">
      <c r="A100" s="130"/>
      <c r="B100" s="131"/>
      <c r="C100" s="132"/>
      <c r="D100" s="434"/>
      <c r="E100" s="114"/>
      <c r="F100" s="443" t="s">
        <v>17467</v>
      </c>
      <c r="G100" s="444"/>
      <c r="H100" s="126" t="s">
        <v>17468</v>
      </c>
      <c r="I100" s="323">
        <f>J100*Змiст!$K$4</f>
        <v>102.709782</v>
      </c>
      <c r="J100" s="324">
        <f>IF(Змiст!$K$5&gt;Змiст!$X$21,K100*(1-Змiст!$K$5),K100*(1-Змiст!$X$21))</f>
        <v>3.2606280000000001</v>
      </c>
      <c r="K100" s="133">
        <f t="shared" si="9"/>
        <v>3.2606280000000001</v>
      </c>
      <c r="L100" s="128" t="s">
        <v>3</v>
      </c>
      <c r="M100" s="129"/>
    </row>
    <row r="101" spans="1:13" s="127" customFormat="1" ht="30" customHeight="1">
      <c r="A101" s="130"/>
      <c r="B101" s="131"/>
      <c r="C101" s="132"/>
      <c r="D101" s="435"/>
      <c r="E101" s="114"/>
      <c r="F101" s="443" t="s">
        <v>17471</v>
      </c>
      <c r="G101" s="444"/>
      <c r="H101" s="126" t="s">
        <v>17472</v>
      </c>
      <c r="I101" s="323">
        <f>J101*Змiст!$K$4</f>
        <v>50.55749999999999</v>
      </c>
      <c r="J101" s="368">
        <f>K101</f>
        <v>1.6049999999999998</v>
      </c>
      <c r="K101" s="133">
        <f t="shared" si="9"/>
        <v>1.6049999999999998</v>
      </c>
      <c r="L101" s="128" t="s">
        <v>3</v>
      </c>
      <c r="M101" s="129"/>
    </row>
    <row r="102" spans="1:13" s="127" customFormat="1" ht="30" customHeight="1">
      <c r="A102" s="130"/>
      <c r="B102" s="131"/>
      <c r="C102" s="132"/>
      <c r="D102" s="433"/>
      <c r="E102" s="114"/>
      <c r="F102" s="443" t="s">
        <v>17605</v>
      </c>
      <c r="G102" s="444"/>
      <c r="H102" s="126" t="s">
        <v>17606</v>
      </c>
      <c r="I102" s="323">
        <f>J102*Змiст!$K$4</f>
        <v>146.293938</v>
      </c>
      <c r="J102" s="324">
        <f>IF(Змiст!$K$5&gt;Змiст!$X$21,K102*(1-Змiст!$K$5),K102*(1-Змiст!$X$21))</f>
        <v>4.6442519999999998</v>
      </c>
      <c r="K102" s="133">
        <f t="shared" si="9"/>
        <v>4.6442519999999998</v>
      </c>
      <c r="L102" s="128" t="s">
        <v>3</v>
      </c>
      <c r="M102" s="129"/>
    </row>
    <row r="103" spans="1:13" s="127" customFormat="1" ht="30" customHeight="1">
      <c r="A103" s="130"/>
      <c r="B103" s="131"/>
      <c r="C103" s="132"/>
      <c r="D103" s="434"/>
      <c r="E103" s="114"/>
      <c r="F103" s="443" t="s">
        <v>17603</v>
      </c>
      <c r="G103" s="444"/>
      <c r="H103" s="126" t="s">
        <v>17604</v>
      </c>
      <c r="I103" s="323">
        <f>J103*Змiст!$K$4</f>
        <v>132.44137199999997</v>
      </c>
      <c r="J103" s="324">
        <f>IF(Змiст!$K$5&gt;Змiст!$X$21,K103*(1-Змiст!$K$5),K103*(1-Змiст!$X$21))</f>
        <v>4.2044879999999996</v>
      </c>
      <c r="K103" s="133">
        <f t="shared" si="9"/>
        <v>4.2044879999999996</v>
      </c>
      <c r="L103" s="128" t="s">
        <v>3</v>
      </c>
      <c r="M103" s="129"/>
    </row>
    <row r="104" spans="1:13" s="127" customFormat="1" ht="30" customHeight="1">
      <c r="A104" s="130"/>
      <c r="B104" s="131"/>
      <c r="C104" s="132"/>
      <c r="D104" s="434"/>
      <c r="E104" s="114"/>
      <c r="F104" s="443" t="s">
        <v>17611</v>
      </c>
      <c r="G104" s="444"/>
      <c r="H104" s="126" t="s">
        <v>17612</v>
      </c>
      <c r="I104" s="323">
        <f>J104*Змiст!$K$4</f>
        <v>133.37049599999997</v>
      </c>
      <c r="J104" s="324">
        <f>IF(Змiст!$K$5&gt;Змiст!$X$21,K104*(1-Змiст!$K$5),K104*(1-Змiст!$X$21))</f>
        <v>4.2339839999999995</v>
      </c>
      <c r="K104" s="133">
        <f t="shared" si="9"/>
        <v>4.2339839999999995</v>
      </c>
      <c r="L104" s="128" t="s">
        <v>3</v>
      </c>
      <c r="M104" s="129"/>
    </row>
    <row r="105" spans="1:13" s="127" customFormat="1" ht="30" customHeight="1">
      <c r="A105" s="130"/>
      <c r="B105" s="131"/>
      <c r="C105" s="132"/>
      <c r="D105" s="434"/>
      <c r="E105" s="114"/>
      <c r="F105" s="443" t="s">
        <v>17607</v>
      </c>
      <c r="G105" s="444"/>
      <c r="H105" s="126" t="s">
        <v>17608</v>
      </c>
      <c r="I105" s="323">
        <f>J105*Змiст!$K$4</f>
        <v>158.11891199999999</v>
      </c>
      <c r="J105" s="324">
        <f>IF(Змiст!$K$5&gt;Змiст!$X$21,K105*(1-Змiст!$K$5),K105*(1-Змiст!$X$21))</f>
        <v>5.0196480000000001</v>
      </c>
      <c r="K105" s="133">
        <f t="shared" si="9"/>
        <v>5.0196480000000001</v>
      </c>
      <c r="L105" s="128" t="s">
        <v>3</v>
      </c>
      <c r="M105" s="129"/>
    </row>
    <row r="106" spans="1:13" s="127" customFormat="1" ht="30" customHeight="1">
      <c r="A106" s="130"/>
      <c r="B106" s="131"/>
      <c r="C106" s="132"/>
      <c r="D106" s="435"/>
      <c r="E106" s="114"/>
      <c r="F106" s="443" t="s">
        <v>17609</v>
      </c>
      <c r="G106" s="444"/>
      <c r="H106" s="126" t="s">
        <v>17610</v>
      </c>
      <c r="I106" s="323">
        <f>J106*Змiст!$K$4</f>
        <v>135.05977799999999</v>
      </c>
      <c r="J106" s="324">
        <f>IF(Змiст!$K$5&gt;Змiст!$X$21,K106*(1-Змiст!$K$5),K106*(1-Змiст!$X$21))</f>
        <v>4.2876120000000002</v>
      </c>
      <c r="K106" s="133">
        <f t="shared" si="9"/>
        <v>4.2876120000000002</v>
      </c>
      <c r="L106" s="128" t="s">
        <v>3</v>
      </c>
      <c r="M106" s="129"/>
    </row>
    <row r="107" spans="1:13" ht="24.95" customHeight="1">
      <c r="A107" s="74"/>
      <c r="B107" s="75"/>
      <c r="C107" s="76"/>
      <c r="D107" s="466"/>
      <c r="E107" s="114"/>
      <c r="F107" s="443" t="s">
        <v>8798</v>
      </c>
      <c r="G107" s="444"/>
      <c r="H107" s="126" t="str">
        <f>VLOOKUP(F107,Price,3,FALSE)</f>
        <v>Шуруп 3.5х20мм сталь колір: бронза</v>
      </c>
      <c r="I107" s="124">
        <f>J107*Змiст!$K$4</f>
        <v>1.354752</v>
      </c>
      <c r="J107" s="125">
        <f>IF(Змiст!$K$5&gt;Змiст!$X$21,K107*(1-Змiст!$K$5),K107*(1-Змiст!$X$21))</f>
        <v>4.3007999999999998E-2</v>
      </c>
      <c r="K107" s="133">
        <f t="shared" si="8"/>
        <v>4.3007999999999998E-2</v>
      </c>
      <c r="L107" s="128" t="s">
        <v>3</v>
      </c>
      <c r="M107" s="129"/>
    </row>
    <row r="108" spans="1:13" ht="24.95" customHeight="1">
      <c r="A108" s="74"/>
      <c r="B108" s="75"/>
      <c r="C108" s="76"/>
      <c r="D108" s="466"/>
      <c r="E108" s="114"/>
      <c r="F108" s="443" t="s">
        <v>8799</v>
      </c>
      <c r="G108" s="444"/>
      <c r="H108" s="126" t="str">
        <f t="shared" si="7"/>
        <v>Шуруп 3.5х20мм сталь покриття: латунь</v>
      </c>
      <c r="I108" s="124">
        <f>J108*Змiст!$K$4</f>
        <v>1.354752</v>
      </c>
      <c r="J108" s="125">
        <f>IF(Змiст!$K$5&gt;Змiст!$X$21,K108*(1-Змiст!$K$5),K108*(1-Змiст!$X$21))</f>
        <v>4.3007999999999998E-2</v>
      </c>
      <c r="K108" s="133">
        <f t="shared" si="8"/>
        <v>4.3007999999999998E-2</v>
      </c>
      <c r="L108" s="128" t="s">
        <v>3</v>
      </c>
      <c r="M108" s="129"/>
    </row>
    <row r="109" spans="1:13" ht="24.95" customHeight="1">
      <c r="A109" s="74"/>
      <c r="B109" s="75"/>
      <c r="C109" s="76"/>
      <c r="D109" s="466"/>
      <c r="E109" s="114"/>
      <c r="F109" s="443" t="s">
        <v>8800</v>
      </c>
      <c r="G109" s="444"/>
      <c r="H109" s="126" t="str">
        <f t="shared" si="7"/>
        <v>Шуруп 3.5х20мм сталь нікельована</v>
      </c>
      <c r="I109" s="124">
        <f>J109*Змiст!$K$4</f>
        <v>1.354752</v>
      </c>
      <c r="J109" s="125">
        <f>IF(Змiст!$K$5&gt;Змiст!$X$21,K109*(1-Змiст!$K$5),K109*(1-Змiст!$X$21))</f>
        <v>4.3007999999999998E-2</v>
      </c>
      <c r="K109" s="133">
        <f t="shared" si="8"/>
        <v>4.3007999999999998E-2</v>
      </c>
      <c r="L109" s="128" t="s">
        <v>3</v>
      </c>
      <c r="M109" s="129"/>
    </row>
    <row r="110" spans="1:13" ht="24.95" customHeight="1">
      <c r="A110" s="74"/>
      <c r="B110" s="75"/>
      <c r="C110" s="76"/>
      <c r="D110" s="466"/>
      <c r="E110" s="114"/>
      <c r="F110" s="443" t="s">
        <v>9022</v>
      </c>
      <c r="G110" s="444"/>
      <c r="H110" s="126" t="str">
        <f t="shared" si="7"/>
        <v>Шуруп 3,5х20 (потай,цинк) "Hospa"</v>
      </c>
      <c r="I110" s="124">
        <f>J110*Змiст!$K$4</f>
        <v>0.25590599999999997</v>
      </c>
      <c r="J110" s="125">
        <f>IF(Змiст!$K$5&gt;Змiст!$X$21,K110*(1-Змiст!$K$5),K110*(1-Змiст!$X$21))</f>
        <v>8.1239999999999993E-3</v>
      </c>
      <c r="K110" s="133">
        <f t="shared" si="8"/>
        <v>8.1239999999999993E-3</v>
      </c>
      <c r="L110" s="128" t="s">
        <v>3</v>
      </c>
      <c r="M110" s="129"/>
    </row>
    <row r="111" spans="1:13" ht="70.900000000000006" customHeight="1">
      <c r="A111" s="74"/>
      <c r="B111" s="75"/>
      <c r="C111" s="76"/>
      <c r="D111" s="466"/>
      <c r="E111" s="114"/>
      <c r="F111" s="443" t="s">
        <v>8801</v>
      </c>
      <c r="G111" s="444"/>
      <c r="H111" s="126" t="str">
        <f t="shared" si="7"/>
        <v>Замок B No-Ha Mini сталь хромована матова 6мм</v>
      </c>
      <c r="I111" s="124">
        <f>J111*Змiст!$K$4</f>
        <v>3587.5911959999994</v>
      </c>
      <c r="J111" s="125">
        <f>IF(Змiст!$K$5&gt;Змiст!$X$21,K111*(1-Змiст!$K$5),K111*(1-Змiст!$X$21))</f>
        <v>113.89178399999999</v>
      </c>
      <c r="K111" s="133">
        <f t="shared" si="8"/>
        <v>113.89178399999999</v>
      </c>
      <c r="L111" s="128" t="s">
        <v>3</v>
      </c>
      <c r="M111" s="129"/>
    </row>
    <row r="112" spans="1:13" ht="70.900000000000006" customHeight="1">
      <c r="A112" s="74"/>
      <c r="B112" s="75"/>
      <c r="C112" s="76"/>
      <c r="D112" s="466"/>
      <c r="E112" s="114"/>
      <c r="F112" s="443" t="s">
        <v>8731</v>
      </c>
      <c r="G112" s="444"/>
      <c r="H112" s="126" t="str">
        <f t="shared" si="7"/>
        <v>Замок B No-Ha Mini WC сталь хромована матова 6мм</v>
      </c>
      <c r="I112" s="124">
        <f>J112*Змiст!$K$4</f>
        <v>4036.0398119999995</v>
      </c>
      <c r="J112" s="125">
        <f>IF(Змiст!$K$5&gt;Змiст!$X$21,K112*(1-Змiст!$K$5),K112*(1-Змiст!$X$21))</f>
        <v>128.12824799999999</v>
      </c>
      <c r="K112" s="133">
        <f t="shared" si="8"/>
        <v>128.12824799999999</v>
      </c>
      <c r="L112" s="128" t="s">
        <v>3</v>
      </c>
      <c r="M112" s="129"/>
    </row>
    <row r="113" spans="1:13" ht="48" customHeight="1">
      <c r="A113" s="74"/>
      <c r="B113" s="75"/>
      <c r="C113" s="76"/>
      <c r="D113" s="466"/>
      <c r="E113" s="114"/>
      <c r="F113" s="443" t="s">
        <v>8796</v>
      </c>
      <c r="G113" s="444"/>
      <c r="H113" s="126" t="str">
        <f t="shared" si="7"/>
        <v>Комплект замка для розсувних дверей латунь хромована полірована</v>
      </c>
      <c r="I113" s="124">
        <f>J113*Змiст!$K$4</f>
        <v>1489.7471399999997</v>
      </c>
      <c r="J113" s="125">
        <f>IF(Змiст!$K$5&gt;Змiст!$X$21,K113*(1-Змiст!$K$5),K113*(1-Змiст!$X$21))</f>
        <v>47.293559999999992</v>
      </c>
      <c r="K113" s="133">
        <f t="shared" si="8"/>
        <v>47.293559999999992</v>
      </c>
      <c r="L113" s="128" t="s">
        <v>3</v>
      </c>
      <c r="M113" s="129"/>
    </row>
    <row r="114" spans="1:13" ht="48" customHeight="1">
      <c r="A114" s="74"/>
      <c r="B114" s="75"/>
      <c r="C114" s="76"/>
      <c r="D114" s="466"/>
      <c r="E114" s="114"/>
      <c r="F114" s="443" t="s">
        <v>9128</v>
      </c>
      <c r="G114" s="444"/>
      <c r="H114" s="126" t="str">
        <f t="shared" si="7"/>
        <v>Комплект замка для розсувних дверей латунь колір: бронза</v>
      </c>
      <c r="I114" s="124">
        <f>J114*Змiст!$K$4</f>
        <v>1144.2623219999998</v>
      </c>
      <c r="J114" s="125">
        <f>IF(Змiст!$K$5&gt;Змiст!$X$21,K114*(1-Змiст!$K$5),K114*(1-Змiст!$X$21))</f>
        <v>36.325787999999996</v>
      </c>
      <c r="K114" s="133">
        <f t="shared" si="8"/>
        <v>36.325787999999996</v>
      </c>
      <c r="L114" s="128" t="s">
        <v>3</v>
      </c>
      <c r="M114" s="129"/>
    </row>
    <row r="115" spans="1:13" ht="48" customHeight="1">
      <c r="A115" s="74"/>
      <c r="B115" s="75"/>
      <c r="C115" s="76"/>
      <c r="D115" s="466"/>
      <c r="E115" s="114"/>
      <c r="F115" s="443" t="s">
        <v>8797</v>
      </c>
      <c r="G115" s="444"/>
      <c r="H115" s="126" t="str">
        <f t="shared" si="7"/>
        <v>Комплект замка для розсувних дверей латунь полірована</v>
      </c>
      <c r="I115" s="124">
        <f>J115*Змiст!$K$4</f>
        <v>1333.9559519999998</v>
      </c>
      <c r="J115" s="125">
        <f>IF(Змiст!$K$5&gt;Змiст!$X$21,K115*(1-Змiст!$K$5),K115*(1-Змiст!$X$21))</f>
        <v>42.347807999999993</v>
      </c>
      <c r="K115" s="133">
        <f t="shared" si="8"/>
        <v>42.347807999999993</v>
      </c>
      <c r="L115" s="128" t="s">
        <v>3</v>
      </c>
      <c r="M115" s="129"/>
    </row>
    <row r="116" spans="1:13" ht="15" customHeight="1">
      <c r="A116" s="74"/>
      <c r="B116" s="75"/>
      <c r="C116" s="76"/>
      <c r="D116" s="433"/>
      <c r="E116" s="433"/>
      <c r="F116" s="445" t="s">
        <v>9129</v>
      </c>
      <c r="G116" s="141" t="s">
        <v>8732</v>
      </c>
      <c r="H116" s="450" t="str">
        <f t="shared" si="7"/>
        <v>Замок врізний механічний WC антична бронза 18x196мм з відповідною планкою та чотирма шурупами 3.5х20мм</v>
      </c>
      <c r="I116" s="453">
        <f>J116*Змiст!$K$4</f>
        <v>370.80665999999997</v>
      </c>
      <c r="J116" s="456">
        <f>IF(Змiст!$K$5&gt;Змiст!$X$21,(K116+K117+K118)*(1-Змiст!$K$5),(K116+K117+K118)*(1-Змiст!$X$21))</f>
        <v>11.77164</v>
      </c>
      <c r="K116" s="133">
        <f>VLOOKUP(G116,Price,2,0)*1.2</f>
        <v>9.2306639999999991</v>
      </c>
      <c r="L116" s="459" t="s">
        <v>6574</v>
      </c>
      <c r="M116" s="462"/>
    </row>
    <row r="117" spans="1:13" ht="15" customHeight="1">
      <c r="A117" s="74"/>
      <c r="B117" s="75"/>
      <c r="C117" s="76"/>
      <c r="D117" s="434"/>
      <c r="E117" s="434"/>
      <c r="F117" s="446"/>
      <c r="G117" s="141" t="s">
        <v>8752</v>
      </c>
      <c r="H117" s="451" t="e">
        <f t="shared" si="7"/>
        <v>#N/A</v>
      </c>
      <c r="I117" s="454">
        <f>J117*Змiст!$K$4</f>
        <v>74.621735999999999</v>
      </c>
      <c r="J117" s="457">
        <f>IF(Змiст!$K$5&gt;Змiст!$X$21,K117*(1-Змiст!$K$5),K117*(1-Змiст!$X$21))</f>
        <v>2.3689439999999999</v>
      </c>
      <c r="K117" s="133">
        <f>VLOOKUP(G117,Price,2,0)*1.2</f>
        <v>2.3689439999999999</v>
      </c>
      <c r="L117" s="460"/>
      <c r="M117" s="463"/>
    </row>
    <row r="118" spans="1:13" ht="15" customHeight="1">
      <c r="A118" s="74"/>
      <c r="B118" s="75"/>
      <c r="C118" s="76"/>
      <c r="D118" s="434"/>
      <c r="E118" s="434"/>
      <c r="F118" s="447"/>
      <c r="G118" s="141" t="s">
        <v>8798</v>
      </c>
      <c r="H118" s="452" t="e">
        <f t="shared" si="7"/>
        <v>#N/A</v>
      </c>
      <c r="I118" s="455">
        <f>J118*Змiст!$K$4</f>
        <v>5.4190079999999998</v>
      </c>
      <c r="J118" s="458">
        <f>IF(Змiст!$K$5&gt;Змiст!$X$21,K118*(1-Змiст!$K$5),K118*(1-Змiст!$X$21))</f>
        <v>0.17203199999999999</v>
      </c>
      <c r="K118" s="133">
        <f>VLOOKUP(G118,Price,2,0)*1.2*4</f>
        <v>0.17203199999999999</v>
      </c>
      <c r="L118" s="461"/>
      <c r="M118" s="464"/>
    </row>
    <row r="119" spans="1:13" ht="15" customHeight="1">
      <c r="A119" s="74"/>
      <c r="B119" s="75"/>
      <c r="C119" s="76"/>
      <c r="D119" s="434"/>
      <c r="E119" s="433"/>
      <c r="F119" s="445" t="s">
        <v>9130</v>
      </c>
      <c r="G119" s="141" t="s">
        <v>9085</v>
      </c>
      <c r="H119" s="450" t="str">
        <f t="shared" si="7"/>
        <v>Замок врізний механічний WC бронза 18x196мм з відповідною планкою та чотирма шурупами 3.5х20мм</v>
      </c>
      <c r="I119" s="453">
        <f>J119*Змiст!$K$4</f>
        <v>204.53353199999995</v>
      </c>
      <c r="J119" s="456">
        <f>IF(Змiст!$K$5&gt;Змiст!$X$21,(K119+K120+K121)*(1-Змiст!$K$5),(K119+K120+K121)*(1-Змiст!$X$21))</f>
        <v>6.4931279999999987</v>
      </c>
      <c r="K119" s="133">
        <f>VLOOKUP(G119,Price,2,0)*1.2</f>
        <v>5.8084799999999994</v>
      </c>
      <c r="L119" s="459" t="s">
        <v>6574</v>
      </c>
      <c r="M119" s="462"/>
    </row>
    <row r="120" spans="1:13" ht="15" customHeight="1">
      <c r="A120" s="74"/>
      <c r="B120" s="75"/>
      <c r="C120" s="76"/>
      <c r="D120" s="434"/>
      <c r="E120" s="434"/>
      <c r="F120" s="446"/>
      <c r="G120" s="141" t="s">
        <v>9087</v>
      </c>
      <c r="H120" s="451" t="e">
        <f t="shared" si="7"/>
        <v>#N/A</v>
      </c>
      <c r="I120" s="454">
        <f>J120*Змiст!$K$4</f>
        <v>16.147403999999998</v>
      </c>
      <c r="J120" s="457">
        <f>IF(Змiст!$K$5&gt;Змiст!$X$21,K120*(1-Змiст!$K$5),K120*(1-Змiст!$X$21))</f>
        <v>0.51261599999999996</v>
      </c>
      <c r="K120" s="133">
        <f>VLOOKUP(G120,Price,2,0)*1.2</f>
        <v>0.51261599999999996</v>
      </c>
      <c r="L120" s="460"/>
      <c r="M120" s="463"/>
    </row>
    <row r="121" spans="1:13" ht="15" customHeight="1">
      <c r="A121" s="74"/>
      <c r="B121" s="75"/>
      <c r="C121" s="76"/>
      <c r="D121" s="434"/>
      <c r="E121" s="434"/>
      <c r="F121" s="447"/>
      <c r="G121" s="141" t="s">
        <v>8798</v>
      </c>
      <c r="H121" s="452" t="e">
        <f t="shared" si="7"/>
        <v>#N/A</v>
      </c>
      <c r="I121" s="455">
        <f>J121*Змiст!$K$4</f>
        <v>5.4190079999999998</v>
      </c>
      <c r="J121" s="458">
        <f>IF(Змiст!$K$5&gt;Змiст!$X$21,K121*(1-Змiст!$K$5),K121*(1-Змiст!$X$21))</f>
        <v>0.17203199999999999</v>
      </c>
      <c r="K121" s="133">
        <f>VLOOKUP(G121,Price,2,0)*1.2*4</f>
        <v>0.17203199999999999</v>
      </c>
      <c r="L121" s="461"/>
      <c r="M121" s="464"/>
    </row>
    <row r="122" spans="1:13" ht="15" customHeight="1">
      <c r="A122" s="74"/>
      <c r="B122" s="75"/>
      <c r="C122" s="76"/>
      <c r="D122" s="434"/>
      <c r="E122" s="433"/>
      <c r="F122" s="445" t="s">
        <v>9131</v>
      </c>
      <c r="G122" s="141" t="s">
        <v>8734</v>
      </c>
      <c r="H122" s="450" t="str">
        <f t="shared" si="7"/>
        <v>Замок врізний механічний WC хром матовий 18x196мм з відповідною планкою та чотирма шурупами 3.5х20мм</v>
      </c>
      <c r="I122" s="453">
        <f>J122*Змiст!$K$4</f>
        <v>286.44915600000002</v>
      </c>
      <c r="J122" s="456">
        <f>IF(Змiст!$K$5&gt;Змiст!$X$21,(K122+K123+K124)*(1-Змiст!$K$5),(K122+K123+K124)*(1-Змiст!$X$21))</f>
        <v>9.0936240000000002</v>
      </c>
      <c r="K122" s="133">
        <f>VLOOKUP(G122,Price,2,0)*1.2</f>
        <v>7.8950880000000003</v>
      </c>
      <c r="L122" s="459" t="s">
        <v>6574</v>
      </c>
      <c r="M122" s="462"/>
    </row>
    <row r="123" spans="1:13" ht="15" customHeight="1">
      <c r="A123" s="74"/>
      <c r="B123" s="75"/>
      <c r="C123" s="76"/>
      <c r="D123" s="434"/>
      <c r="E123" s="434"/>
      <c r="F123" s="446"/>
      <c r="G123" s="141" t="s">
        <v>8754</v>
      </c>
      <c r="H123" s="451" t="e">
        <f t="shared" si="7"/>
        <v>#N/A</v>
      </c>
      <c r="I123" s="454">
        <f>J123*Змiст!$K$4</f>
        <v>36.730260000000001</v>
      </c>
      <c r="J123" s="457">
        <f>IF(Змiст!$K$5&gt;Змiст!$X$21,K123*(1-Змiст!$K$5),K123*(1-Змiст!$X$21))</f>
        <v>1.16604</v>
      </c>
      <c r="K123" s="133">
        <f>VLOOKUP(G123,Price,2,0)*1.2</f>
        <v>1.16604</v>
      </c>
      <c r="L123" s="460"/>
      <c r="M123" s="463"/>
    </row>
    <row r="124" spans="1:13" ht="15" customHeight="1">
      <c r="A124" s="74"/>
      <c r="B124" s="75"/>
      <c r="C124" s="76"/>
      <c r="D124" s="434"/>
      <c r="E124" s="434"/>
      <c r="F124" s="447"/>
      <c r="G124" s="141" t="s">
        <v>9022</v>
      </c>
      <c r="H124" s="452" t="e">
        <f t="shared" si="7"/>
        <v>#N/A</v>
      </c>
      <c r="I124" s="455">
        <f>J124*Змiст!$K$4</f>
        <v>1.0236239999999999</v>
      </c>
      <c r="J124" s="458">
        <f>IF(Змiст!$K$5&gt;Змiст!$X$21,K124*(1-Змiст!$K$5),K124*(1-Змiст!$X$21))</f>
        <v>3.2495999999999997E-2</v>
      </c>
      <c r="K124" s="133">
        <f>VLOOKUP(G124,Price,2,0)*1.2*4</f>
        <v>3.2495999999999997E-2</v>
      </c>
      <c r="L124" s="461"/>
      <c r="M124" s="464"/>
    </row>
    <row r="125" spans="1:13" ht="15" customHeight="1">
      <c r="A125" s="74"/>
      <c r="B125" s="75"/>
      <c r="C125" s="76"/>
      <c r="D125" s="434"/>
      <c r="E125" s="433"/>
      <c r="F125" s="445" t="s">
        <v>9132</v>
      </c>
      <c r="G125" s="141" t="s">
        <v>8735</v>
      </c>
      <c r="H125" s="450" t="str">
        <f t="shared" si="7"/>
        <v>Замок врізний механічний WC латунь полірована 18x196мм з відповідною планкою та чотирма шурупами 3.5х20мм</v>
      </c>
      <c r="I125" s="453">
        <f>J125*Змiст!$K$4</f>
        <v>221.90452200000001</v>
      </c>
      <c r="J125" s="456">
        <f>IF(Змiст!$K$5&gt;Змiст!$X$21,(K125+K126+K127)*(1-Змiст!$K$5),(K125+K126+K127)*(1-Змiст!$X$21))</f>
        <v>7.0445880000000001</v>
      </c>
      <c r="K125" s="133">
        <f>VLOOKUP(G125,Price,2,0)*1.2</f>
        <v>6.0915840000000001</v>
      </c>
      <c r="L125" s="459" t="s">
        <v>6574</v>
      </c>
      <c r="M125" s="462"/>
    </row>
    <row r="126" spans="1:13" ht="15" customHeight="1">
      <c r="A126" s="74"/>
      <c r="B126" s="75"/>
      <c r="C126" s="76"/>
      <c r="D126" s="434"/>
      <c r="E126" s="434"/>
      <c r="F126" s="446"/>
      <c r="G126" s="141" t="s">
        <v>8755</v>
      </c>
      <c r="H126" s="451" t="e">
        <f t="shared" si="7"/>
        <v>#N/A</v>
      </c>
      <c r="I126" s="454">
        <f>J126*Змiст!$K$4</f>
        <v>24.600618000000001</v>
      </c>
      <c r="J126" s="457">
        <f>IF(Змiст!$K$5&gt;Змiст!$X$21,K126*(1-Змiст!$K$5),K126*(1-Змiст!$X$21))</f>
        <v>0.780972</v>
      </c>
      <c r="K126" s="133">
        <f>VLOOKUP(G126,Price,2,0)*1.2</f>
        <v>0.780972</v>
      </c>
      <c r="L126" s="460"/>
      <c r="M126" s="463"/>
    </row>
    <row r="127" spans="1:13" ht="15" customHeight="1">
      <c r="A127" s="74"/>
      <c r="B127" s="75"/>
      <c r="C127" s="76"/>
      <c r="D127" s="434"/>
      <c r="E127" s="434"/>
      <c r="F127" s="447"/>
      <c r="G127" s="141" t="s">
        <v>8799</v>
      </c>
      <c r="H127" s="452" t="e">
        <f t="shared" si="7"/>
        <v>#N/A</v>
      </c>
      <c r="I127" s="455">
        <f>J127*Змiст!$K$4</f>
        <v>5.4190079999999998</v>
      </c>
      <c r="J127" s="458">
        <f>IF(Змiст!$K$5&gt;Змiст!$X$21,K127*(1-Змiст!$K$5),K127*(1-Змiст!$X$21))</f>
        <v>0.17203199999999999</v>
      </c>
      <c r="K127" s="133">
        <f>VLOOKUP(G127,Price,2,0)*1.2*4</f>
        <v>0.17203199999999999</v>
      </c>
      <c r="L127" s="461"/>
      <c r="M127" s="464"/>
    </row>
    <row r="128" spans="1:13" ht="15" customHeight="1">
      <c r="A128" s="74"/>
      <c r="B128" s="75"/>
      <c r="C128" s="76"/>
      <c r="D128" s="434"/>
      <c r="E128" s="433"/>
      <c r="F128" s="445" t="s">
        <v>9133</v>
      </c>
      <c r="G128" s="141" t="s">
        <v>8736</v>
      </c>
      <c r="H128" s="450" t="str">
        <f t="shared" si="7"/>
        <v>Замок врізний механічний WC нікель полірований 18x196мм з відповідною планкою та чотирма шурупами 3.5х20мм</v>
      </c>
      <c r="I128" s="453">
        <f>J128*Змiст!$K$4</f>
        <v>254.74440599999997</v>
      </c>
      <c r="J128" s="456">
        <f>IF(Змiст!$K$5&gt;Змiст!$X$21,(K128+K129+K130)*(1-Змiст!$K$5),(K128+K129+K130)*(1-Змiст!$X$21))</f>
        <v>8.0871239999999993</v>
      </c>
      <c r="K128" s="133">
        <f>VLOOKUP(G128,Price,2,0)*1.2</f>
        <v>6.9659999999999993</v>
      </c>
      <c r="L128" s="459" t="s">
        <v>6574</v>
      </c>
      <c r="M128" s="462"/>
    </row>
    <row r="129" spans="1:13" ht="15" customHeight="1">
      <c r="A129" s="74"/>
      <c r="B129" s="75"/>
      <c r="C129" s="76"/>
      <c r="D129" s="434"/>
      <c r="E129" s="434"/>
      <c r="F129" s="446"/>
      <c r="G129" s="141" t="s">
        <v>8756</v>
      </c>
      <c r="H129" s="451" t="e">
        <f t="shared" si="7"/>
        <v>#N/A</v>
      </c>
      <c r="I129" s="454">
        <f>J129*Змiст!$K$4</f>
        <v>29.896397999999998</v>
      </c>
      <c r="J129" s="457">
        <f>IF(Змiст!$K$5&gt;Змiст!$X$21,K129*(1-Змiст!$K$5),K129*(1-Змiст!$X$21))</f>
        <v>0.94909199999999994</v>
      </c>
      <c r="K129" s="133">
        <f>VLOOKUP(G129,Price,2,0)*1.2</f>
        <v>0.94909199999999994</v>
      </c>
      <c r="L129" s="460"/>
      <c r="M129" s="463"/>
    </row>
    <row r="130" spans="1:13" ht="15" customHeight="1">
      <c r="A130" s="74"/>
      <c r="B130" s="75"/>
      <c r="C130" s="76"/>
      <c r="D130" s="434"/>
      <c r="E130" s="434"/>
      <c r="F130" s="447"/>
      <c r="G130" s="141" t="s">
        <v>8800</v>
      </c>
      <c r="H130" s="452" t="e">
        <f t="shared" si="7"/>
        <v>#N/A</v>
      </c>
      <c r="I130" s="455">
        <f>J130*Змiст!$K$4</f>
        <v>5.4190079999999998</v>
      </c>
      <c r="J130" s="458">
        <f>IF(Змiст!$K$5&gt;Змiст!$X$21,K130*(1-Змiст!$K$5),K130*(1-Змiст!$X$21))</f>
        <v>0.17203199999999999</v>
      </c>
      <c r="K130" s="133">
        <f>VLOOKUP(G130,Price,2,0)*1.2*4</f>
        <v>0.17203199999999999</v>
      </c>
      <c r="L130" s="461"/>
      <c r="M130" s="464"/>
    </row>
    <row r="131" spans="1:13" ht="15" customHeight="1">
      <c r="A131" s="74"/>
      <c r="B131" s="75"/>
      <c r="C131" s="76"/>
      <c r="D131" s="434"/>
      <c r="E131" s="433"/>
      <c r="F131" s="445" t="s">
        <v>9134</v>
      </c>
      <c r="G131" s="141" t="s">
        <v>8737</v>
      </c>
      <c r="H131" s="450" t="str">
        <f t="shared" si="7"/>
        <v>Замок врізний механічний WC хром полірований 18x196мм з відповідною планкою та чотирма шурупами 3.5х20мм</v>
      </c>
      <c r="I131" s="453">
        <f>J131*Змiст!$K$4</f>
        <v>254.74440599999997</v>
      </c>
      <c r="J131" s="456">
        <f>IF(Змiст!$K$5&gt;Змiст!$X$21,(K131+K132+K133)*(1-Змiст!$K$5),(K131+K132+K133)*(1-Змiст!$X$21))</f>
        <v>8.0871239999999993</v>
      </c>
      <c r="K131" s="133">
        <f>VLOOKUP(G131,Price,2,0)*1.2</f>
        <v>6.9659999999999993</v>
      </c>
      <c r="L131" s="459" t="s">
        <v>6574</v>
      </c>
      <c r="M131" s="462"/>
    </row>
    <row r="132" spans="1:13" ht="15" customHeight="1">
      <c r="A132" s="74"/>
      <c r="B132" s="75"/>
      <c r="C132" s="76"/>
      <c r="D132" s="434"/>
      <c r="E132" s="434"/>
      <c r="F132" s="446"/>
      <c r="G132" s="141" t="s">
        <v>8757</v>
      </c>
      <c r="H132" s="451" t="e">
        <f t="shared" si="7"/>
        <v>#N/A</v>
      </c>
      <c r="I132" s="454">
        <f>J132*Змiст!$K$4</f>
        <v>29.896397999999998</v>
      </c>
      <c r="J132" s="457">
        <f>IF(Змiст!$K$5&gt;Змiст!$X$21,K132*(1-Змiст!$K$5),K132*(1-Змiст!$X$21))</f>
        <v>0.94909199999999994</v>
      </c>
      <c r="K132" s="133">
        <f>VLOOKUP(G132,Price,2,0)*1.2</f>
        <v>0.94909199999999994</v>
      </c>
      <c r="L132" s="460"/>
      <c r="M132" s="463"/>
    </row>
    <row r="133" spans="1:13" ht="15" customHeight="1">
      <c r="A133" s="74"/>
      <c r="B133" s="75"/>
      <c r="C133" s="76"/>
      <c r="D133" s="435"/>
      <c r="E133" s="434"/>
      <c r="F133" s="447"/>
      <c r="G133" s="141" t="s">
        <v>8800</v>
      </c>
      <c r="H133" s="452" t="e">
        <f t="shared" si="7"/>
        <v>#N/A</v>
      </c>
      <c r="I133" s="455">
        <f>J133*Змiст!$K$4</f>
        <v>5.4190079999999998</v>
      </c>
      <c r="J133" s="458">
        <f>IF(Змiст!$K$5&gt;Змiст!$X$21,K133*(1-Змiст!$K$5),K133*(1-Змiст!$X$21))</f>
        <v>0.17203199999999999</v>
      </c>
      <c r="K133" s="133">
        <f>VLOOKUP(G133,Price,2,0)*1.2*4</f>
        <v>0.17203199999999999</v>
      </c>
      <c r="L133" s="461"/>
      <c r="M133" s="464"/>
    </row>
    <row r="134" spans="1:13" ht="15" customHeight="1">
      <c r="A134" s="74"/>
      <c r="B134" s="75"/>
      <c r="C134" s="76"/>
      <c r="D134" s="433"/>
      <c r="E134" s="433"/>
      <c r="F134" s="445" t="s">
        <v>9135</v>
      </c>
      <c r="G134" s="141" t="s">
        <v>8738</v>
      </c>
      <c r="H134" s="450" t="str">
        <f t="shared" si="7"/>
        <v>Замок врізний механічний PC антична бронза 18x196мм з відповідною планкою та чотирма шурупами 3.5х20мм</v>
      </c>
      <c r="I134" s="453">
        <f>J134*Змiст!$K$4</f>
        <v>393.41861999999998</v>
      </c>
      <c r="J134" s="456">
        <f>IF(Змiст!$K$5&gt;Змiст!$X$21,(K134+K135+K136)*(1-Змiст!$K$5),(K134+K135+K136)*(1-Змiст!$X$21))</f>
        <v>12.489479999999999</v>
      </c>
      <c r="K134" s="133">
        <f>VLOOKUP(G134,Price,2,0)*1.2</f>
        <v>9.948503999999998</v>
      </c>
      <c r="L134" s="459" t="s">
        <v>6574</v>
      </c>
      <c r="M134" s="462"/>
    </row>
    <row r="135" spans="1:13" ht="15" customHeight="1">
      <c r="A135" s="74"/>
      <c r="B135" s="75"/>
      <c r="C135" s="76"/>
      <c r="D135" s="434"/>
      <c r="E135" s="434"/>
      <c r="F135" s="446"/>
      <c r="G135" s="141" t="s">
        <v>8752</v>
      </c>
      <c r="H135" s="451" t="e">
        <f t="shared" si="7"/>
        <v>#N/A</v>
      </c>
      <c r="I135" s="454">
        <f>J135*Змiст!$K$4</f>
        <v>74.621735999999999</v>
      </c>
      <c r="J135" s="457">
        <f>IF(Змiст!$K$5&gt;Змiст!$X$21,K135*(1-Змiст!$K$5),K135*(1-Змiст!$X$21))</f>
        <v>2.3689439999999999</v>
      </c>
      <c r="K135" s="133">
        <f>VLOOKUP(G135,Price,2,0)*1.2</f>
        <v>2.3689439999999999</v>
      </c>
      <c r="L135" s="460"/>
      <c r="M135" s="463"/>
    </row>
    <row r="136" spans="1:13" ht="15" customHeight="1">
      <c r="A136" s="74"/>
      <c r="B136" s="75"/>
      <c r="C136" s="76"/>
      <c r="D136" s="434"/>
      <c r="E136" s="434"/>
      <c r="F136" s="447"/>
      <c r="G136" s="141" t="s">
        <v>8798</v>
      </c>
      <c r="H136" s="452" t="e">
        <f t="shared" si="7"/>
        <v>#N/A</v>
      </c>
      <c r="I136" s="455">
        <f>J136*Змiст!$K$4</f>
        <v>5.4190079999999998</v>
      </c>
      <c r="J136" s="458">
        <f>IF(Змiст!$K$5&gt;Змiст!$X$21,K136*(1-Змiст!$K$5),K136*(1-Змiст!$X$21))</f>
        <v>0.17203199999999999</v>
      </c>
      <c r="K136" s="133">
        <f>VLOOKUP(G136,Price,2,0)*1.2*4</f>
        <v>0.17203199999999999</v>
      </c>
      <c r="L136" s="461"/>
      <c r="M136" s="464"/>
    </row>
    <row r="137" spans="1:13" ht="15" customHeight="1">
      <c r="A137" s="74"/>
      <c r="B137" s="75"/>
      <c r="C137" s="76"/>
      <c r="D137" s="434"/>
      <c r="E137" s="433"/>
      <c r="F137" s="445" t="s">
        <v>9136</v>
      </c>
      <c r="G137" s="141" t="s">
        <v>9086</v>
      </c>
      <c r="H137" s="450" t="str">
        <f t="shared" si="7"/>
        <v>Замок врізний механічний PC бронза 18x196мм з відповідною планкою та чотирма шурупами 3.5х20мм</v>
      </c>
      <c r="I137" s="453">
        <f>J137*Змiст!$K$4</f>
        <v>224.14568399999999</v>
      </c>
      <c r="J137" s="456">
        <f>IF(Змiст!$K$5&gt;Змiст!$X$21,(K137+K138+K139)*(1-Змiст!$K$5),(K137+K138+K139)*(1-Змiст!$X$21))</f>
        <v>7.1157360000000001</v>
      </c>
      <c r="K137" s="133">
        <f>VLOOKUP(G137,Price,2,0)*1.2</f>
        <v>6.4310879999999999</v>
      </c>
      <c r="L137" s="459" t="s">
        <v>6574</v>
      </c>
      <c r="M137" s="462"/>
    </row>
    <row r="138" spans="1:13" ht="15" customHeight="1">
      <c r="A138" s="74"/>
      <c r="B138" s="75"/>
      <c r="C138" s="76"/>
      <c r="D138" s="434"/>
      <c r="E138" s="434"/>
      <c r="F138" s="446"/>
      <c r="G138" s="141" t="s">
        <v>9087</v>
      </c>
      <c r="H138" s="451" t="e">
        <f t="shared" si="7"/>
        <v>#N/A</v>
      </c>
      <c r="I138" s="454">
        <f>J138*Змiст!$K$4</f>
        <v>16.147403999999998</v>
      </c>
      <c r="J138" s="457">
        <f>IF(Змiст!$K$5&gt;Змiст!$X$21,K138*(1-Змiст!$K$5),K138*(1-Змiст!$X$21))</f>
        <v>0.51261599999999996</v>
      </c>
      <c r="K138" s="133">
        <f>VLOOKUP(G138,Price,2,0)*1.2</f>
        <v>0.51261599999999996</v>
      </c>
      <c r="L138" s="460"/>
      <c r="M138" s="463"/>
    </row>
    <row r="139" spans="1:13" ht="15" customHeight="1">
      <c r="A139" s="74"/>
      <c r="B139" s="75"/>
      <c r="C139" s="76"/>
      <c r="D139" s="434"/>
      <c r="E139" s="434"/>
      <c r="F139" s="447"/>
      <c r="G139" s="141" t="s">
        <v>8798</v>
      </c>
      <c r="H139" s="452" t="e">
        <f t="shared" si="7"/>
        <v>#N/A</v>
      </c>
      <c r="I139" s="455">
        <f>J139*Змiст!$K$4</f>
        <v>5.4190079999999998</v>
      </c>
      <c r="J139" s="458">
        <f>IF(Змiст!$K$5&gt;Змiст!$X$21,K139*(1-Змiст!$K$5),K139*(1-Змiст!$X$21))</f>
        <v>0.17203199999999999</v>
      </c>
      <c r="K139" s="133">
        <f>VLOOKUP(G139,Price,2,0)*1.2*4</f>
        <v>0.17203199999999999</v>
      </c>
      <c r="L139" s="461"/>
      <c r="M139" s="464"/>
    </row>
    <row r="140" spans="1:13" ht="15" customHeight="1">
      <c r="A140" s="74"/>
      <c r="B140" s="75"/>
      <c r="C140" s="76"/>
      <c r="D140" s="434"/>
      <c r="E140" s="433"/>
      <c r="F140" s="445" t="s">
        <v>9137</v>
      </c>
      <c r="G140" s="141" t="s">
        <v>8740</v>
      </c>
      <c r="H140" s="450" t="str">
        <f t="shared" si="7"/>
        <v>Замок врізний механічний PC хром матовий 18x196мм з відповідною планкою та чотирма шурупами 3.5х20мм</v>
      </c>
      <c r="I140" s="453">
        <f>J140*Змiст!$K$4</f>
        <v>305.05318200000005</v>
      </c>
      <c r="J140" s="456">
        <f>IF(Змiст!$K$5&gt;Змiст!$X$21,(K140+K141+K142)*(1-Змiст!$K$5),(K140+K141+K142)*(1-Змiст!$X$21))</f>
        <v>9.6842280000000009</v>
      </c>
      <c r="K140" s="133">
        <f>VLOOKUP(G140,Price,2,0)*1.2</f>
        <v>8.4856920000000002</v>
      </c>
      <c r="L140" s="459" t="s">
        <v>6574</v>
      </c>
      <c r="M140" s="462"/>
    </row>
    <row r="141" spans="1:13" ht="15" customHeight="1">
      <c r="A141" s="74"/>
      <c r="B141" s="75"/>
      <c r="C141" s="76"/>
      <c r="D141" s="434"/>
      <c r="E141" s="434"/>
      <c r="F141" s="446"/>
      <c r="G141" s="141" t="s">
        <v>8754</v>
      </c>
      <c r="H141" s="451" t="e">
        <f t="shared" si="7"/>
        <v>#N/A</v>
      </c>
      <c r="I141" s="454">
        <f>J141*Змiст!$K$4</f>
        <v>36.730260000000001</v>
      </c>
      <c r="J141" s="457">
        <f>IF(Змiст!$K$5&gt;Змiст!$X$21,K141*(1-Змiст!$K$5),K141*(1-Змiст!$X$21))</f>
        <v>1.16604</v>
      </c>
      <c r="K141" s="133">
        <f>VLOOKUP(G141,Price,2,0)*1.2</f>
        <v>1.16604</v>
      </c>
      <c r="L141" s="460"/>
      <c r="M141" s="463"/>
    </row>
    <row r="142" spans="1:13" ht="15" customHeight="1">
      <c r="A142" s="74"/>
      <c r="B142" s="75"/>
      <c r="C142" s="76"/>
      <c r="D142" s="434"/>
      <c r="E142" s="434"/>
      <c r="F142" s="447"/>
      <c r="G142" s="141" t="s">
        <v>9022</v>
      </c>
      <c r="H142" s="452" t="e">
        <f t="shared" si="7"/>
        <v>#N/A</v>
      </c>
      <c r="I142" s="455">
        <f>J142*Змiст!$K$4</f>
        <v>1.0236239999999999</v>
      </c>
      <c r="J142" s="458">
        <f>IF(Змiст!$K$5&gt;Змiст!$X$21,K142*(1-Змiст!$K$5),K142*(1-Змiст!$X$21))</f>
        <v>3.2495999999999997E-2</v>
      </c>
      <c r="K142" s="133">
        <f>VLOOKUP(G142,Price,2,0)*1.2*4</f>
        <v>3.2495999999999997E-2</v>
      </c>
      <c r="L142" s="461"/>
      <c r="M142" s="464"/>
    </row>
    <row r="143" spans="1:13" ht="15" customHeight="1">
      <c r="A143" s="74"/>
      <c r="B143" s="75"/>
      <c r="C143" s="76"/>
      <c r="D143" s="434"/>
      <c r="E143" s="433"/>
      <c r="F143" s="445" t="s">
        <v>9138</v>
      </c>
      <c r="G143" s="141" t="s">
        <v>8741</v>
      </c>
      <c r="H143" s="450" t="str">
        <f t="shared" si="7"/>
        <v>Замок врізний механічний PC латунь полірована 18x196мм з відповідною планкою та чотирма шурупами 3.5х20мм</v>
      </c>
      <c r="I143" s="453">
        <f>J143*Змiст!$K$4</f>
        <v>233.31634199999999</v>
      </c>
      <c r="J143" s="456">
        <f>IF(Змiст!$K$5&gt;Змiст!$X$21,(K143+K144+K145)*(1-Змiст!$K$5),(K143+K144+K145)*(1-Змiст!$X$21))</f>
        <v>7.4068679999999993</v>
      </c>
      <c r="K143" s="133">
        <f>VLOOKUP(G143,Price,2,0)*1.2</f>
        <v>6.4538639999999994</v>
      </c>
      <c r="L143" s="459" t="s">
        <v>6574</v>
      </c>
      <c r="M143" s="462"/>
    </row>
    <row r="144" spans="1:13" ht="15" customHeight="1">
      <c r="A144" s="74"/>
      <c r="B144" s="75"/>
      <c r="C144" s="76"/>
      <c r="D144" s="434"/>
      <c r="E144" s="434"/>
      <c r="F144" s="446"/>
      <c r="G144" s="141" t="s">
        <v>8755</v>
      </c>
      <c r="H144" s="451" t="e">
        <f t="shared" si="7"/>
        <v>#N/A</v>
      </c>
      <c r="I144" s="454">
        <f>J144*Змiст!$K$4</f>
        <v>24.600618000000001</v>
      </c>
      <c r="J144" s="457">
        <f>IF(Змiст!$K$5&gt;Змiст!$X$21,K144*(1-Змiст!$K$5),K144*(1-Змiст!$X$21))</f>
        <v>0.780972</v>
      </c>
      <c r="K144" s="133">
        <f>VLOOKUP(G144,Price,2,0)*1.2</f>
        <v>0.780972</v>
      </c>
      <c r="L144" s="460"/>
      <c r="M144" s="463"/>
    </row>
    <row r="145" spans="1:13" ht="15" customHeight="1">
      <c r="A145" s="74"/>
      <c r="B145" s="75"/>
      <c r="C145" s="76"/>
      <c r="D145" s="434"/>
      <c r="E145" s="434"/>
      <c r="F145" s="447"/>
      <c r="G145" s="141" t="s">
        <v>8799</v>
      </c>
      <c r="H145" s="452" t="e">
        <f t="shared" si="7"/>
        <v>#N/A</v>
      </c>
      <c r="I145" s="455">
        <f>J145*Змiст!$K$4</f>
        <v>5.4190079999999998</v>
      </c>
      <c r="J145" s="458">
        <f>IF(Змiст!$K$5&gt;Змiст!$X$21,K145*(1-Змiст!$K$5),K145*(1-Змiст!$X$21))</f>
        <v>0.17203199999999999</v>
      </c>
      <c r="K145" s="133">
        <f>VLOOKUP(G145,Price,2,0)*1.2*4</f>
        <v>0.17203199999999999</v>
      </c>
      <c r="L145" s="461"/>
      <c r="M145" s="464"/>
    </row>
    <row r="146" spans="1:13" ht="15" customHeight="1">
      <c r="A146" s="74"/>
      <c r="B146" s="75"/>
      <c r="C146" s="76"/>
      <c r="D146" s="434"/>
      <c r="E146" s="433"/>
      <c r="F146" s="445" t="s">
        <v>9139</v>
      </c>
      <c r="G146" s="141" t="s">
        <v>8742</v>
      </c>
      <c r="H146" s="450" t="str">
        <f t="shared" si="7"/>
        <v>Замок врізний механічний PC нікель полірований 18x196мм з відповідною планкою та чотирма шурупами 3.5х20мм</v>
      </c>
      <c r="I146" s="453">
        <f>J146*Змiст!$K$4</f>
        <v>265.51740599999999</v>
      </c>
      <c r="J146" s="456">
        <f>IF(Змiст!$K$5&gt;Змiст!$X$21,(K146+K147+K148)*(1-Змiст!$K$5),(K146+K147+K148)*(1-Змiст!$X$21))</f>
        <v>8.4291239999999998</v>
      </c>
      <c r="K146" s="133">
        <f>VLOOKUP(G146,Price,2,0)*1.2</f>
        <v>7.3079999999999998</v>
      </c>
      <c r="L146" s="459" t="s">
        <v>6574</v>
      </c>
      <c r="M146" s="462"/>
    </row>
    <row r="147" spans="1:13" ht="15" customHeight="1">
      <c r="A147" s="74"/>
      <c r="B147" s="75"/>
      <c r="C147" s="76"/>
      <c r="D147" s="434"/>
      <c r="E147" s="434"/>
      <c r="F147" s="446"/>
      <c r="G147" s="141" t="s">
        <v>8756</v>
      </c>
      <c r="H147" s="451" t="e">
        <f t="shared" si="7"/>
        <v>#N/A</v>
      </c>
      <c r="I147" s="454">
        <f>J147*Змiст!$K$4</f>
        <v>29.896397999999998</v>
      </c>
      <c r="J147" s="457">
        <f>IF(Змiст!$K$5&gt;Змiст!$X$21,K147*(1-Змiст!$K$5),K147*(1-Змiст!$X$21))</f>
        <v>0.94909199999999994</v>
      </c>
      <c r="K147" s="133">
        <f>VLOOKUP(G147,Price,2,0)*1.2</f>
        <v>0.94909199999999994</v>
      </c>
      <c r="L147" s="460"/>
      <c r="M147" s="463"/>
    </row>
    <row r="148" spans="1:13" ht="15" customHeight="1">
      <c r="A148" s="74"/>
      <c r="B148" s="75"/>
      <c r="C148" s="76"/>
      <c r="D148" s="434"/>
      <c r="E148" s="434"/>
      <c r="F148" s="447"/>
      <c r="G148" s="141" t="s">
        <v>8800</v>
      </c>
      <c r="H148" s="452" t="e">
        <f t="shared" si="7"/>
        <v>#N/A</v>
      </c>
      <c r="I148" s="455">
        <f>J148*Змiст!$K$4</f>
        <v>5.4190079999999998</v>
      </c>
      <c r="J148" s="458">
        <f>IF(Змiст!$K$5&gt;Змiст!$X$21,K148*(1-Змiст!$K$5),K148*(1-Змiст!$X$21))</f>
        <v>0.17203199999999999</v>
      </c>
      <c r="K148" s="133">
        <f>VLOOKUP(G148,Price,2,0)*1.2*4</f>
        <v>0.17203199999999999</v>
      </c>
      <c r="L148" s="461"/>
      <c r="M148" s="464"/>
    </row>
    <row r="149" spans="1:13" ht="15" customHeight="1">
      <c r="A149" s="74"/>
      <c r="B149" s="75"/>
      <c r="C149" s="76"/>
      <c r="D149" s="434"/>
      <c r="E149" s="433"/>
      <c r="F149" s="445" t="s">
        <v>9140</v>
      </c>
      <c r="G149" s="141" t="s">
        <v>8743</v>
      </c>
      <c r="H149" s="450" t="str">
        <f t="shared" si="7"/>
        <v>Замок врізний механічний PC хром полірований 18x196мм з відповідною планкою та чотирма шурупами 3.5х20мм</v>
      </c>
      <c r="I149" s="453">
        <f>J149*Змiст!$K$4</f>
        <v>273.81866400000001</v>
      </c>
      <c r="J149" s="456">
        <f>IF(Змiст!$K$5&gt;Змiст!$X$21,(K149+K150+K151)*(1-Змiст!$K$5),(K149+K150+K151)*(1-Змiст!$X$21))</f>
        <v>8.6926559999999995</v>
      </c>
      <c r="K149" s="133">
        <f>VLOOKUP(G149,Price,2,0)*1.2</f>
        <v>7.5715319999999995</v>
      </c>
      <c r="L149" s="459" t="s">
        <v>6574</v>
      </c>
      <c r="M149" s="462"/>
    </row>
    <row r="150" spans="1:13" ht="15" customHeight="1">
      <c r="A150" s="74"/>
      <c r="B150" s="75"/>
      <c r="C150" s="76"/>
      <c r="D150" s="434"/>
      <c r="E150" s="434"/>
      <c r="F150" s="446"/>
      <c r="G150" s="141" t="s">
        <v>8757</v>
      </c>
      <c r="H150" s="451" t="e">
        <f t="shared" si="7"/>
        <v>#N/A</v>
      </c>
      <c r="I150" s="454">
        <f>J150*Змiст!$K$4</f>
        <v>29.896397999999998</v>
      </c>
      <c r="J150" s="457">
        <f>IF(Змiст!$K$5&gt;Змiст!$X$21,K150*(1-Змiст!$K$5),K150*(1-Змiст!$X$21))</f>
        <v>0.94909199999999994</v>
      </c>
      <c r="K150" s="133">
        <f>VLOOKUP(G150,Price,2,0)*1.2</f>
        <v>0.94909199999999994</v>
      </c>
      <c r="L150" s="460"/>
      <c r="M150" s="463"/>
    </row>
    <row r="151" spans="1:13" ht="15" customHeight="1">
      <c r="A151" s="74"/>
      <c r="B151" s="75"/>
      <c r="C151" s="76"/>
      <c r="D151" s="435"/>
      <c r="E151" s="434"/>
      <c r="F151" s="447"/>
      <c r="G151" s="141" t="s">
        <v>8800</v>
      </c>
      <c r="H151" s="452" t="e">
        <f t="shared" si="7"/>
        <v>#N/A</v>
      </c>
      <c r="I151" s="455">
        <f>J151*Змiст!$K$4</f>
        <v>5.4190079999999998</v>
      </c>
      <c r="J151" s="458">
        <f>IF(Змiст!$K$5&gt;Змiст!$X$21,K151*(1-Змiст!$K$5),K151*(1-Змiст!$X$21))</f>
        <v>0.17203199999999999</v>
      </c>
      <c r="K151" s="133">
        <f>VLOOKUP(G151,Price,2,0)*1.2*4</f>
        <v>0.17203199999999999</v>
      </c>
      <c r="L151" s="461"/>
      <c r="M151" s="464"/>
    </row>
    <row r="152" spans="1:13" ht="15" customHeight="1">
      <c r="A152" s="74"/>
      <c r="B152" s="75"/>
      <c r="C152" s="76"/>
      <c r="D152" s="433"/>
      <c r="E152" s="433"/>
      <c r="F152" s="445" t="s">
        <v>9141</v>
      </c>
      <c r="G152" s="141" t="s">
        <v>8764</v>
      </c>
      <c r="H152" s="450" t="str">
        <f t="shared" ref="H152:H218" si="12">VLOOKUP(F152,Price,3,FALSE)</f>
        <v>Замок врізний магнітний WC антична бронза 18x196мм з відповідною планкою та чотирма шурупами 3.5х20мм</v>
      </c>
      <c r="I152" s="453">
        <f>J152*Змiст!$K$4</f>
        <v>494.09098199999994</v>
      </c>
      <c r="J152" s="456">
        <f>IF(Змiст!$K$5&gt;Змiст!$X$21,(K152+K153+K154)*(1-Змiст!$K$5),(K152+K153+K154)*(1-Змiст!$X$21))</f>
        <v>15.685427999999998</v>
      </c>
      <c r="K152" s="133">
        <f>VLOOKUP(G152,Price,2,0)*1.2</f>
        <v>12.78</v>
      </c>
      <c r="L152" s="459" t="s">
        <v>6574</v>
      </c>
      <c r="M152" s="462"/>
    </row>
    <row r="153" spans="1:13" ht="15" customHeight="1">
      <c r="A153" s="74"/>
      <c r="B153" s="75"/>
      <c r="C153" s="76"/>
      <c r="D153" s="434"/>
      <c r="E153" s="434"/>
      <c r="F153" s="446"/>
      <c r="G153" s="141" t="s">
        <v>8785</v>
      </c>
      <c r="H153" s="451" t="e">
        <f t="shared" si="12"/>
        <v>#N/A</v>
      </c>
      <c r="I153" s="454">
        <f>J153*Змiст!$K$4</f>
        <v>86.101973999999984</v>
      </c>
      <c r="J153" s="457">
        <f>IF(Змiст!$K$5&gt;Змiст!$X$21,K153*(1-Змiст!$K$5),K153*(1-Змiст!$X$21))</f>
        <v>2.7333959999999995</v>
      </c>
      <c r="K153" s="133">
        <f>VLOOKUP(G153,Price,2,0)*1.2</f>
        <v>2.7333959999999995</v>
      </c>
      <c r="L153" s="460"/>
      <c r="M153" s="463"/>
    </row>
    <row r="154" spans="1:13" ht="15" customHeight="1">
      <c r="A154" s="74"/>
      <c r="B154" s="75"/>
      <c r="C154" s="76"/>
      <c r="D154" s="434"/>
      <c r="E154" s="434"/>
      <c r="F154" s="447"/>
      <c r="G154" s="141" t="s">
        <v>8798</v>
      </c>
      <c r="H154" s="452" t="e">
        <f t="shared" si="12"/>
        <v>#N/A</v>
      </c>
      <c r="I154" s="455">
        <f>J154*Змiст!$K$4</f>
        <v>5.4190079999999998</v>
      </c>
      <c r="J154" s="458">
        <f>IF(Змiст!$K$5&gt;Змiст!$X$21,K154*(1-Змiст!$K$5),K154*(1-Змiст!$X$21))</f>
        <v>0.17203199999999999</v>
      </c>
      <c r="K154" s="133">
        <f>VLOOKUP(G154,Price,2,0)*1.2*4</f>
        <v>0.17203199999999999</v>
      </c>
      <c r="L154" s="461"/>
      <c r="M154" s="464"/>
    </row>
    <row r="155" spans="1:13" ht="15" customHeight="1">
      <c r="A155" s="74"/>
      <c r="B155" s="75"/>
      <c r="C155" s="76"/>
      <c r="D155" s="434"/>
      <c r="E155" s="433"/>
      <c r="F155" s="445" t="s">
        <v>9142</v>
      </c>
      <c r="G155" s="141" t="s">
        <v>9090</v>
      </c>
      <c r="H155" s="450" t="str">
        <f t="shared" si="12"/>
        <v>Замок врізний магнітний WC бронза 18x196мм з відповідною планкою та чотирма шурупами 3.5х20мм</v>
      </c>
      <c r="I155" s="453">
        <f>J155*Змiст!$K$4</f>
        <v>374.73748199999994</v>
      </c>
      <c r="J155" s="456">
        <f>IF(Змiст!$K$5&gt;Змiст!$X$21,(K155+K156+K157)*(1-Змiст!$K$5),(K155+K156+K157)*(1-Змiст!$X$21))</f>
        <v>11.896427999999998</v>
      </c>
      <c r="K155" s="133">
        <f>VLOOKUP(G155,Price,2,0)*1.2</f>
        <v>8.9909999999999997</v>
      </c>
      <c r="L155" s="459" t="s">
        <v>6574</v>
      </c>
      <c r="M155" s="462"/>
    </row>
    <row r="156" spans="1:13" ht="15" customHeight="1">
      <c r="A156" s="74"/>
      <c r="B156" s="75"/>
      <c r="C156" s="76"/>
      <c r="D156" s="434"/>
      <c r="E156" s="434"/>
      <c r="F156" s="446"/>
      <c r="G156" s="141" t="s">
        <v>8785</v>
      </c>
      <c r="H156" s="451" t="e">
        <f t="shared" si="12"/>
        <v>#N/A</v>
      </c>
      <c r="I156" s="454">
        <f>J156*Змiст!$K$4</f>
        <v>86.101973999999984</v>
      </c>
      <c r="J156" s="457">
        <f>IF(Змiст!$K$5&gt;Змiст!$X$21,K156*(1-Змiст!$K$5),K156*(1-Змiст!$X$21))</f>
        <v>2.7333959999999995</v>
      </c>
      <c r="K156" s="133">
        <f>VLOOKUP(G156,Price,2,0)*1.2</f>
        <v>2.7333959999999995</v>
      </c>
      <c r="L156" s="460"/>
      <c r="M156" s="463"/>
    </row>
    <row r="157" spans="1:13" ht="15" customHeight="1">
      <c r="A157" s="74"/>
      <c r="B157" s="75"/>
      <c r="C157" s="76"/>
      <c r="D157" s="434"/>
      <c r="E157" s="434"/>
      <c r="F157" s="447"/>
      <c r="G157" s="141" t="s">
        <v>8798</v>
      </c>
      <c r="H157" s="452" t="e">
        <f t="shared" si="12"/>
        <v>#N/A</v>
      </c>
      <c r="I157" s="455">
        <f>J157*Змiст!$K$4</f>
        <v>5.4190079999999998</v>
      </c>
      <c r="J157" s="458">
        <f>IF(Змiст!$K$5&gt;Змiст!$X$21,K157*(1-Змiст!$K$5),K157*(1-Змiст!$X$21))</f>
        <v>0.17203199999999999</v>
      </c>
      <c r="K157" s="133">
        <f>VLOOKUP(G157,Price,2,0)*1.2*4</f>
        <v>0.17203199999999999</v>
      </c>
      <c r="L157" s="461"/>
      <c r="M157" s="464"/>
    </row>
    <row r="158" spans="1:13" ht="15" customHeight="1">
      <c r="A158" s="74"/>
      <c r="B158" s="75"/>
      <c r="C158" s="76"/>
      <c r="D158" s="434"/>
      <c r="E158" s="433"/>
      <c r="F158" s="445" t="s">
        <v>9143</v>
      </c>
      <c r="G158" s="141" t="s">
        <v>8766</v>
      </c>
      <c r="H158" s="450" t="str">
        <f t="shared" si="12"/>
        <v>Замок врізний магнітний WC хром матовийм18x196мм з відповідною планкою та чотирма шурупами 3.5х20мм</v>
      </c>
      <c r="I158" s="453">
        <f>J158*Змiст!$K$4</f>
        <v>412.30009799999993</v>
      </c>
      <c r="J158" s="456">
        <f>IF(Змiст!$K$5&gt;Змiст!$X$21,(K158+K159+K160)*(1-Змiст!$K$5),(K158+K159+K160)*(1-Змiст!$X$21))</f>
        <v>13.088891999999998</v>
      </c>
      <c r="K158" s="133">
        <f>VLOOKUP(G158,Price,2,0)*1.2</f>
        <v>10.322999999999999</v>
      </c>
      <c r="L158" s="459" t="s">
        <v>6574</v>
      </c>
      <c r="M158" s="462"/>
    </row>
    <row r="159" spans="1:13" ht="15" customHeight="1">
      <c r="A159" s="74"/>
      <c r="B159" s="75"/>
      <c r="C159" s="76"/>
      <c r="D159" s="434"/>
      <c r="E159" s="434"/>
      <c r="F159" s="446"/>
      <c r="G159" s="141" t="s">
        <v>8786</v>
      </c>
      <c r="H159" s="451" t="e">
        <f t="shared" si="12"/>
        <v>#N/A</v>
      </c>
      <c r="I159" s="454">
        <f>J159*Змiст!$K$4</f>
        <v>86.101973999999984</v>
      </c>
      <c r="J159" s="457">
        <f>IF(Змiст!$K$5&gt;Змiст!$X$21,K159*(1-Змiст!$K$5),K159*(1-Змiст!$X$21))</f>
        <v>2.7333959999999995</v>
      </c>
      <c r="K159" s="133">
        <f>VLOOKUP(G159,Price,2,0)*1.2</f>
        <v>2.7333959999999995</v>
      </c>
      <c r="L159" s="460"/>
      <c r="M159" s="463"/>
    </row>
    <row r="160" spans="1:13" ht="15" customHeight="1">
      <c r="A160" s="74"/>
      <c r="B160" s="75"/>
      <c r="C160" s="76"/>
      <c r="D160" s="434"/>
      <c r="E160" s="434"/>
      <c r="F160" s="447"/>
      <c r="G160" s="141" t="s">
        <v>9022</v>
      </c>
      <c r="H160" s="452" t="e">
        <f t="shared" si="12"/>
        <v>#N/A</v>
      </c>
      <c r="I160" s="455">
        <f>J160*Змiст!$K$4</f>
        <v>1.0236239999999999</v>
      </c>
      <c r="J160" s="458">
        <f>IF(Змiст!$K$5&gt;Змiст!$X$21,K160*(1-Змiст!$K$5),K160*(1-Змiст!$X$21))</f>
        <v>3.2495999999999997E-2</v>
      </c>
      <c r="K160" s="133">
        <f>VLOOKUP(G160,Price,2,0)*1.2*4</f>
        <v>3.2495999999999997E-2</v>
      </c>
      <c r="L160" s="461"/>
      <c r="M160" s="464"/>
    </row>
    <row r="161" spans="1:13" ht="15" customHeight="1">
      <c r="A161" s="74"/>
      <c r="B161" s="75"/>
      <c r="C161" s="76"/>
      <c r="D161" s="434"/>
      <c r="E161" s="433"/>
      <c r="F161" s="445" t="s">
        <v>9144</v>
      </c>
      <c r="G161" s="141" t="s">
        <v>8767</v>
      </c>
      <c r="H161" s="450" t="str">
        <f t="shared" si="12"/>
        <v>Замок врізний магнітний WC латунь полірована 18x196мм з відповідною планкою та чотирма шурупами 3.5х20мм</v>
      </c>
      <c r="I161" s="453">
        <f>J161*Змiст!$K$4</f>
        <v>364.17805199999998</v>
      </c>
      <c r="J161" s="456">
        <f>IF(Змiст!$K$5&gt;Змiст!$X$21,(K161+K162+K163)*(1-Змiст!$K$5),(K161+K162+K163)*(1-Змiст!$X$21))</f>
        <v>11.561207999999999</v>
      </c>
      <c r="K161" s="133">
        <f>VLOOKUP(G161,Price,2,0)*1.2</f>
        <v>8.65578</v>
      </c>
      <c r="L161" s="459" t="s">
        <v>6574</v>
      </c>
      <c r="M161" s="462"/>
    </row>
    <row r="162" spans="1:13" ht="15" customHeight="1">
      <c r="A162" s="74"/>
      <c r="B162" s="75"/>
      <c r="C162" s="76"/>
      <c r="D162" s="434"/>
      <c r="E162" s="434"/>
      <c r="F162" s="446"/>
      <c r="G162" s="141" t="s">
        <v>8787</v>
      </c>
      <c r="H162" s="451" t="e">
        <f t="shared" si="12"/>
        <v>#N/A</v>
      </c>
      <c r="I162" s="454">
        <f>J162*Змiст!$K$4</f>
        <v>86.101973999999984</v>
      </c>
      <c r="J162" s="457">
        <f>IF(Змiст!$K$5&gt;Змiст!$X$21,K162*(1-Змiст!$K$5),K162*(1-Змiст!$X$21))</f>
        <v>2.7333959999999995</v>
      </c>
      <c r="K162" s="133">
        <f>VLOOKUP(G162,Price,2,0)*1.2</f>
        <v>2.7333959999999995</v>
      </c>
      <c r="L162" s="460"/>
      <c r="M162" s="463"/>
    </row>
    <row r="163" spans="1:13" ht="15" customHeight="1">
      <c r="A163" s="74"/>
      <c r="B163" s="75"/>
      <c r="C163" s="76"/>
      <c r="D163" s="434"/>
      <c r="E163" s="434"/>
      <c r="F163" s="447"/>
      <c r="G163" s="141" t="s">
        <v>8799</v>
      </c>
      <c r="H163" s="452" t="e">
        <f t="shared" si="12"/>
        <v>#N/A</v>
      </c>
      <c r="I163" s="455">
        <f>J163*Змiст!$K$4</f>
        <v>5.4190079999999998</v>
      </c>
      <c r="J163" s="458">
        <f>IF(Змiст!$K$5&gt;Змiст!$X$21,K163*(1-Змiст!$K$5),K163*(1-Змiст!$X$21))</f>
        <v>0.17203199999999999</v>
      </c>
      <c r="K163" s="133">
        <f>VLOOKUP(G163,Price,2,0)*1.2*4</f>
        <v>0.17203199999999999</v>
      </c>
      <c r="L163" s="461"/>
      <c r="M163" s="464"/>
    </row>
    <row r="164" spans="1:13" ht="15" customHeight="1">
      <c r="A164" s="74"/>
      <c r="B164" s="75"/>
      <c r="C164" s="76"/>
      <c r="D164" s="434"/>
      <c r="E164" s="433"/>
      <c r="F164" s="445" t="s">
        <v>9145</v>
      </c>
      <c r="G164" s="141" t="s">
        <v>8768</v>
      </c>
      <c r="H164" s="450" t="str">
        <f t="shared" si="12"/>
        <v>Замок врізний магнітний WC нікель полірований 18x196мм з відповідною планкою та чотирма шурупами 3.5х20мм</v>
      </c>
      <c r="I164" s="453">
        <f>J164*Змiст!$K$4</f>
        <v>410.45848199999995</v>
      </c>
      <c r="J164" s="456">
        <f>IF(Змiст!$K$5&gt;Змiст!$X$21,(K164+K165+K166)*(1-Змiст!$K$5),(K164+K165+K166)*(1-Змiст!$X$21))</f>
        <v>13.030427999999999</v>
      </c>
      <c r="K164" s="133">
        <f>VLOOKUP(G164,Price,2,0)*1.2</f>
        <v>10.125</v>
      </c>
      <c r="L164" s="459" t="s">
        <v>6574</v>
      </c>
      <c r="M164" s="462"/>
    </row>
    <row r="165" spans="1:13" ht="15" customHeight="1">
      <c r="A165" s="74"/>
      <c r="B165" s="75"/>
      <c r="C165" s="76"/>
      <c r="D165" s="434"/>
      <c r="E165" s="434"/>
      <c r="F165" s="446"/>
      <c r="G165" s="141" t="s">
        <v>8787</v>
      </c>
      <c r="H165" s="451" t="e">
        <f t="shared" si="12"/>
        <v>#N/A</v>
      </c>
      <c r="I165" s="454">
        <f>J165*Змiст!$K$4</f>
        <v>86.101973999999984</v>
      </c>
      <c r="J165" s="457">
        <f>IF(Змiст!$K$5&gt;Змiст!$X$21,K165*(1-Змiст!$K$5),K165*(1-Змiст!$X$21))</f>
        <v>2.7333959999999995</v>
      </c>
      <c r="K165" s="133">
        <f>VLOOKUP(G165,Price,2,0)*1.2</f>
        <v>2.7333959999999995</v>
      </c>
      <c r="L165" s="460"/>
      <c r="M165" s="463"/>
    </row>
    <row r="166" spans="1:13" ht="15" customHeight="1">
      <c r="A166" s="74"/>
      <c r="B166" s="75"/>
      <c r="C166" s="76"/>
      <c r="D166" s="434"/>
      <c r="E166" s="434"/>
      <c r="F166" s="447"/>
      <c r="G166" s="141" t="s">
        <v>8800</v>
      </c>
      <c r="H166" s="452" t="e">
        <f t="shared" si="12"/>
        <v>#N/A</v>
      </c>
      <c r="I166" s="455">
        <f>J166*Змiст!$K$4</f>
        <v>5.4190079999999998</v>
      </c>
      <c r="J166" s="458">
        <f>IF(Змiст!$K$5&gt;Змiст!$X$21,K166*(1-Змiст!$K$5),K166*(1-Змiст!$X$21))</f>
        <v>0.17203199999999999</v>
      </c>
      <c r="K166" s="133">
        <f>VLOOKUP(G166,Price,2,0)*1.2*4</f>
        <v>0.17203199999999999</v>
      </c>
      <c r="L166" s="461"/>
      <c r="M166" s="464"/>
    </row>
    <row r="167" spans="1:13" ht="15" customHeight="1">
      <c r="A167" s="74"/>
      <c r="B167" s="75"/>
      <c r="C167" s="76"/>
      <c r="D167" s="434"/>
      <c r="E167" s="433"/>
      <c r="F167" s="445" t="s">
        <v>9146</v>
      </c>
      <c r="G167" s="141" t="s">
        <v>8769</v>
      </c>
      <c r="H167" s="450" t="str">
        <f t="shared" si="12"/>
        <v>Замок врізний магнітний WC хром полірований 18x196мм з відповідною планкою та чотирма шурупами 3.5х20мм</v>
      </c>
      <c r="I167" s="453">
        <f>J167*Змiст!$K$4</f>
        <v>410.45848199999995</v>
      </c>
      <c r="J167" s="456">
        <f>IF(Змiст!$K$5&gt;Змiст!$X$21,(K167+K168+K169)*(1-Змiст!$K$5),(K167+K168+K169)*(1-Змiст!$X$21))</f>
        <v>13.030427999999999</v>
      </c>
      <c r="K167" s="133">
        <f>VLOOKUP(G167,Price,2,0)*1.2</f>
        <v>10.125</v>
      </c>
      <c r="L167" s="459" t="s">
        <v>6574</v>
      </c>
      <c r="M167" s="462"/>
    </row>
    <row r="168" spans="1:13" ht="15" customHeight="1">
      <c r="A168" s="74"/>
      <c r="B168" s="75"/>
      <c r="C168" s="76"/>
      <c r="D168" s="434"/>
      <c r="E168" s="434"/>
      <c r="F168" s="446"/>
      <c r="G168" s="141" t="s">
        <v>8789</v>
      </c>
      <c r="H168" s="451" t="e">
        <f t="shared" si="12"/>
        <v>#N/A</v>
      </c>
      <c r="I168" s="454">
        <f>J168*Змiст!$K$4</f>
        <v>86.101973999999984</v>
      </c>
      <c r="J168" s="457">
        <f>IF(Змiст!$K$5&gt;Змiст!$X$21,K168*(1-Змiст!$K$5),K168*(1-Змiст!$X$21))</f>
        <v>2.7333959999999995</v>
      </c>
      <c r="K168" s="133">
        <f>VLOOKUP(G168,Price,2,0)*1.2</f>
        <v>2.7333959999999995</v>
      </c>
      <c r="L168" s="460"/>
      <c r="M168" s="463"/>
    </row>
    <row r="169" spans="1:13" ht="15" customHeight="1">
      <c r="A169" s="74"/>
      <c r="B169" s="75"/>
      <c r="C169" s="76"/>
      <c r="D169" s="434"/>
      <c r="E169" s="434"/>
      <c r="F169" s="447"/>
      <c r="G169" s="141" t="s">
        <v>8800</v>
      </c>
      <c r="H169" s="452" t="e">
        <f t="shared" si="12"/>
        <v>#N/A</v>
      </c>
      <c r="I169" s="455">
        <f>J169*Змiст!$K$4</f>
        <v>5.4190079999999998</v>
      </c>
      <c r="J169" s="458">
        <f>IF(Змiст!$K$5&gt;Змiст!$X$21,K169*(1-Змiст!$K$5),K169*(1-Змiст!$X$21))</f>
        <v>0.17203199999999999</v>
      </c>
      <c r="K169" s="133">
        <f>VLOOKUP(G169,Price,2,0)*1.2*4</f>
        <v>0.17203199999999999</v>
      </c>
      <c r="L169" s="461"/>
      <c r="M169" s="464"/>
    </row>
    <row r="170" spans="1:13" s="127" customFormat="1" ht="15" customHeight="1">
      <c r="A170" s="130"/>
      <c r="B170" s="131"/>
      <c r="C170" s="132"/>
      <c r="D170" s="434"/>
      <c r="E170" s="433"/>
      <c r="F170" s="445" t="s">
        <v>17582</v>
      </c>
      <c r="G170" s="302" t="s">
        <v>9893</v>
      </c>
      <c r="H170" s="450" t="s">
        <v>17576</v>
      </c>
      <c r="I170" s="453">
        <f>J170*Змiст!$K$4</f>
        <v>336.882294</v>
      </c>
      <c r="J170" s="456">
        <f>IF(Змiст!$K$5&gt;Змiст!$X$21,(K170+K171+K172)*(1-Змiст!$K$5),(K170+K171+K172)*(1-Змiст!$X$21))</f>
        <v>10.694675999999999</v>
      </c>
      <c r="K170" s="133">
        <f>VLOOKUP(G170,Price,2,0)*1.2</f>
        <v>7.8156479999999995</v>
      </c>
      <c r="L170" s="459"/>
      <c r="M170" s="462"/>
    </row>
    <row r="171" spans="1:13" s="127" customFormat="1" ht="15" customHeight="1">
      <c r="A171" s="130"/>
      <c r="B171" s="131"/>
      <c r="C171" s="132"/>
      <c r="D171" s="434"/>
      <c r="E171" s="434"/>
      <c r="F171" s="446"/>
      <c r="G171" s="302" t="s">
        <v>9908</v>
      </c>
      <c r="H171" s="451" t="e">
        <v>#N/A</v>
      </c>
      <c r="I171" s="454">
        <f>J171*Змiст!$K$4</f>
        <v>90.689381999999995</v>
      </c>
      <c r="J171" s="457">
        <f>IF(Змiст!$K$5&gt;Змiст!$X$21,K171*(1-Змiст!$K$5),K171*(1-Змiст!$X$21))</f>
        <v>2.8790279999999999</v>
      </c>
      <c r="K171" s="133">
        <f>VLOOKUP(G171,Price,2,0)*1.2</f>
        <v>2.8790279999999999</v>
      </c>
      <c r="L171" s="460"/>
      <c r="M171" s="463"/>
    </row>
    <row r="172" spans="1:13" s="127" customFormat="1" ht="15" customHeight="1">
      <c r="A172" s="130"/>
      <c r="B172" s="131"/>
      <c r="C172" s="132"/>
      <c r="D172" s="435"/>
      <c r="E172" s="435"/>
      <c r="F172" s="447"/>
      <c r="G172" s="302"/>
      <c r="H172" s="452" t="e">
        <v>#N/A</v>
      </c>
      <c r="I172" s="455">
        <f>J172*Змiст!$K$4</f>
        <v>0</v>
      </c>
      <c r="J172" s="458">
        <f>IF(Змiст!$K$5&gt;Змiст!$X$21,K172*(1-Змiст!$K$5),K172*(1-Змiст!$X$21))</f>
        <v>0</v>
      </c>
      <c r="K172" s="133"/>
      <c r="L172" s="461"/>
      <c r="M172" s="464"/>
    </row>
    <row r="173" spans="1:13" ht="15" customHeight="1">
      <c r="A173" s="74"/>
      <c r="B173" s="75"/>
      <c r="C173" s="76"/>
      <c r="D173" s="433"/>
      <c r="E173" s="433"/>
      <c r="F173" s="445" t="s">
        <v>9147</v>
      </c>
      <c r="G173" s="141" t="s">
        <v>8770</v>
      </c>
      <c r="H173" s="450" t="str">
        <f t="shared" si="12"/>
        <v>Замок врізний магнітний PC антична бронза 18x196мм з відповідною планкою та чотирма шурупами 3.5х20мм</v>
      </c>
      <c r="I173" s="453">
        <f>J173*Змiст!$K$4</f>
        <v>502.02898199999993</v>
      </c>
      <c r="J173" s="456">
        <f>IF(Змiст!$K$5&gt;Змiст!$X$21,(K173+K174+K175)*(1-Змiст!$K$5),(K173+K174+K175)*(1-Змiст!$X$21))</f>
        <v>15.937427999999997</v>
      </c>
      <c r="K173" s="133">
        <f>VLOOKUP(G173,Price,2,0)*1.2</f>
        <v>13.031999999999998</v>
      </c>
      <c r="L173" s="459" t="s">
        <v>6574</v>
      </c>
      <c r="M173" s="462"/>
    </row>
    <row r="174" spans="1:13" ht="15" customHeight="1">
      <c r="A174" s="74"/>
      <c r="B174" s="75"/>
      <c r="C174" s="76"/>
      <c r="D174" s="434"/>
      <c r="E174" s="434"/>
      <c r="F174" s="446"/>
      <c r="G174" s="141" t="s">
        <v>8785</v>
      </c>
      <c r="H174" s="451" t="e">
        <f t="shared" si="12"/>
        <v>#N/A</v>
      </c>
      <c r="I174" s="454">
        <f>J174*Змiст!$K$4</f>
        <v>86.101973999999984</v>
      </c>
      <c r="J174" s="457">
        <f>IF(Змiст!$K$5&gt;Змiст!$X$21,K174*(1-Змiст!$K$5),K174*(1-Змiст!$X$21))</f>
        <v>2.7333959999999995</v>
      </c>
      <c r="K174" s="133">
        <f>VLOOKUP(G174,Price,2,0)*1.2</f>
        <v>2.7333959999999995</v>
      </c>
      <c r="L174" s="460"/>
      <c r="M174" s="463"/>
    </row>
    <row r="175" spans="1:13" ht="15" customHeight="1">
      <c r="A175" s="74"/>
      <c r="B175" s="75"/>
      <c r="C175" s="76"/>
      <c r="D175" s="434"/>
      <c r="E175" s="434"/>
      <c r="F175" s="447"/>
      <c r="G175" s="141" t="s">
        <v>8798</v>
      </c>
      <c r="H175" s="452" t="e">
        <f t="shared" si="12"/>
        <v>#N/A</v>
      </c>
      <c r="I175" s="455">
        <f>J175*Змiст!$K$4</f>
        <v>5.4190079999999998</v>
      </c>
      <c r="J175" s="458">
        <f>IF(Змiст!$K$5&gt;Змiст!$X$21,K175*(1-Змiст!$K$5),K175*(1-Змiст!$X$21))</f>
        <v>0.17203199999999999</v>
      </c>
      <c r="K175" s="133">
        <f>VLOOKUP(G175,Price,2,0)*1.2*4</f>
        <v>0.17203199999999999</v>
      </c>
      <c r="L175" s="461"/>
      <c r="M175" s="464"/>
    </row>
    <row r="176" spans="1:13" ht="15" customHeight="1">
      <c r="A176" s="74"/>
      <c r="B176" s="75"/>
      <c r="C176" s="76"/>
      <c r="D176" s="434"/>
      <c r="E176" s="433"/>
      <c r="F176" s="445" t="s">
        <v>9148</v>
      </c>
      <c r="G176" s="141" t="s">
        <v>9091</v>
      </c>
      <c r="H176" s="450" t="str">
        <f t="shared" si="12"/>
        <v>Замок врізний магнітний PC бронза 18x196мм з відповідною планкою та чотирма шурупами 3.5х20мм</v>
      </c>
      <c r="I176" s="453">
        <f>J176*Змiст!$K$4</f>
        <v>389.19598199999996</v>
      </c>
      <c r="J176" s="456">
        <f>IF(Змiст!$K$5&gt;Змiст!$X$21,(K176+K177+K178)*(1-Змiст!$K$5),(K176+K177+K178)*(1-Змiст!$X$21))</f>
        <v>12.355427999999998</v>
      </c>
      <c r="K176" s="133">
        <f>VLOOKUP(G176,Price,2,0)*1.2</f>
        <v>9.4499999999999993</v>
      </c>
      <c r="L176" s="459" t="s">
        <v>6574</v>
      </c>
      <c r="M176" s="462"/>
    </row>
    <row r="177" spans="1:13" ht="15" customHeight="1">
      <c r="A177" s="74"/>
      <c r="B177" s="75"/>
      <c r="C177" s="76"/>
      <c r="D177" s="434"/>
      <c r="E177" s="434"/>
      <c r="F177" s="446"/>
      <c r="G177" s="141" t="s">
        <v>8785</v>
      </c>
      <c r="H177" s="451" t="e">
        <f t="shared" si="12"/>
        <v>#N/A</v>
      </c>
      <c r="I177" s="454">
        <f>J177*Змiст!$K$4</f>
        <v>86.101973999999984</v>
      </c>
      <c r="J177" s="457">
        <f>IF(Змiст!$K$5&gt;Змiст!$X$21,K177*(1-Змiст!$K$5),K177*(1-Змiст!$X$21))</f>
        <v>2.7333959999999995</v>
      </c>
      <c r="K177" s="133">
        <f>VLOOKUP(G177,Price,2,0)*1.2</f>
        <v>2.7333959999999995</v>
      </c>
      <c r="L177" s="460"/>
      <c r="M177" s="463"/>
    </row>
    <row r="178" spans="1:13" ht="15" customHeight="1">
      <c r="A178" s="74"/>
      <c r="B178" s="75"/>
      <c r="C178" s="76"/>
      <c r="D178" s="434"/>
      <c r="E178" s="434"/>
      <c r="F178" s="447"/>
      <c r="G178" s="141" t="s">
        <v>8798</v>
      </c>
      <c r="H178" s="452" t="e">
        <f t="shared" si="12"/>
        <v>#N/A</v>
      </c>
      <c r="I178" s="455">
        <f>J178*Змiст!$K$4</f>
        <v>5.4190079999999998</v>
      </c>
      <c r="J178" s="458">
        <f>IF(Змiст!$K$5&gt;Змiст!$X$21,K178*(1-Змiст!$K$5),K178*(1-Змiст!$X$21))</f>
        <v>0.17203199999999999</v>
      </c>
      <c r="K178" s="133">
        <f>VLOOKUP(G178,Price,2,0)*1.2*4</f>
        <v>0.17203199999999999</v>
      </c>
      <c r="L178" s="461"/>
      <c r="M178" s="464"/>
    </row>
    <row r="179" spans="1:13" ht="15" customHeight="1">
      <c r="A179" s="74"/>
      <c r="B179" s="75"/>
      <c r="C179" s="76"/>
      <c r="D179" s="434"/>
      <c r="E179" s="433"/>
      <c r="F179" s="445" t="s">
        <v>9149</v>
      </c>
      <c r="G179" s="141" t="s">
        <v>8772</v>
      </c>
      <c r="H179" s="450" t="str">
        <f t="shared" si="12"/>
        <v>Замок врізний магнітний PC хром матовийм18x196мм з відповідною планкою та чотирма шурупами 3.5х20мм</v>
      </c>
      <c r="I179" s="453">
        <f>J179*Змiст!$K$4</f>
        <v>428.17609799999997</v>
      </c>
      <c r="J179" s="456">
        <f>IF(Змiст!$K$5&gt;Змiст!$X$21,(K179+K180+K181)*(1-Змiст!$K$5),(K179+K180+K181)*(1-Змiст!$X$21))</f>
        <v>13.592891999999999</v>
      </c>
      <c r="K179" s="133">
        <f>VLOOKUP(G179,Price,2,0)*1.2</f>
        <v>10.827</v>
      </c>
      <c r="L179" s="459" t="s">
        <v>6574</v>
      </c>
      <c r="M179" s="462"/>
    </row>
    <row r="180" spans="1:13" ht="15" customHeight="1">
      <c r="A180" s="74"/>
      <c r="B180" s="75"/>
      <c r="C180" s="76"/>
      <c r="D180" s="434"/>
      <c r="E180" s="434"/>
      <c r="F180" s="446"/>
      <c r="G180" s="141" t="s">
        <v>8786</v>
      </c>
      <c r="H180" s="451" t="e">
        <f t="shared" si="12"/>
        <v>#N/A</v>
      </c>
      <c r="I180" s="454">
        <f>J180*Змiст!$K$4</f>
        <v>86.101973999999984</v>
      </c>
      <c r="J180" s="457">
        <f>IF(Змiст!$K$5&gt;Змiст!$X$21,K180*(1-Змiст!$K$5),K180*(1-Змiст!$X$21))</f>
        <v>2.7333959999999995</v>
      </c>
      <c r="K180" s="133">
        <f>VLOOKUP(G180,Price,2,0)*1.2</f>
        <v>2.7333959999999995</v>
      </c>
      <c r="L180" s="460"/>
      <c r="M180" s="463"/>
    </row>
    <row r="181" spans="1:13" ht="15" customHeight="1">
      <c r="A181" s="74"/>
      <c r="B181" s="75"/>
      <c r="C181" s="76"/>
      <c r="D181" s="434"/>
      <c r="E181" s="434"/>
      <c r="F181" s="447"/>
      <c r="G181" s="141" t="s">
        <v>9022</v>
      </c>
      <c r="H181" s="452" t="e">
        <f t="shared" si="12"/>
        <v>#N/A</v>
      </c>
      <c r="I181" s="455">
        <f>J181*Змiст!$K$4</f>
        <v>1.0236239999999999</v>
      </c>
      <c r="J181" s="458">
        <f>IF(Змiст!$K$5&gt;Змiст!$X$21,K181*(1-Змiст!$K$5),K181*(1-Змiст!$X$21))</f>
        <v>3.2495999999999997E-2</v>
      </c>
      <c r="K181" s="133">
        <f>VLOOKUP(G181,Price,2,0)*1.2*4</f>
        <v>3.2495999999999997E-2</v>
      </c>
      <c r="L181" s="461"/>
      <c r="M181" s="464"/>
    </row>
    <row r="182" spans="1:13" ht="15" customHeight="1">
      <c r="A182" s="74"/>
      <c r="B182" s="75"/>
      <c r="C182" s="76"/>
      <c r="D182" s="434"/>
      <c r="E182" s="433"/>
      <c r="F182" s="445" t="s">
        <v>9150</v>
      </c>
      <c r="G182" s="141" t="s">
        <v>8773</v>
      </c>
      <c r="H182" s="450" t="str">
        <f t="shared" si="12"/>
        <v>Замок врізний магнітний PC латунь полірована 18x196мм з відповідною планкою та чотирма шурупами 3.5х20мм</v>
      </c>
      <c r="I182" s="453">
        <f>J182*Змiст!$K$4</f>
        <v>382.67548199999993</v>
      </c>
      <c r="J182" s="456">
        <f>IF(Змiст!$K$5&gt;Змiст!$X$21,(K182+K183+K184)*(1-Змiст!$K$5),(K182+K183+K184)*(1-Змiст!$X$21))</f>
        <v>12.148427999999997</v>
      </c>
      <c r="K182" s="133">
        <f>VLOOKUP(G182,Price,2,0)*1.2</f>
        <v>9.2429999999999986</v>
      </c>
      <c r="L182" s="459" t="s">
        <v>6574</v>
      </c>
      <c r="M182" s="462"/>
    </row>
    <row r="183" spans="1:13" ht="15" customHeight="1">
      <c r="A183" s="74"/>
      <c r="B183" s="75"/>
      <c r="C183" s="76"/>
      <c r="D183" s="434"/>
      <c r="E183" s="434"/>
      <c r="F183" s="446"/>
      <c r="G183" s="141" t="s">
        <v>8787</v>
      </c>
      <c r="H183" s="451" t="e">
        <f t="shared" si="12"/>
        <v>#N/A</v>
      </c>
      <c r="I183" s="454">
        <f>J183*Змiст!$K$4</f>
        <v>86.101973999999984</v>
      </c>
      <c r="J183" s="457">
        <f>IF(Змiст!$K$5&gt;Змiст!$X$21,K183*(1-Змiст!$K$5),K183*(1-Змiст!$X$21))</f>
        <v>2.7333959999999995</v>
      </c>
      <c r="K183" s="133">
        <f>VLOOKUP(G183,Price,2,0)*1.2</f>
        <v>2.7333959999999995</v>
      </c>
      <c r="L183" s="460"/>
      <c r="M183" s="463"/>
    </row>
    <row r="184" spans="1:13" ht="15" customHeight="1">
      <c r="A184" s="74"/>
      <c r="B184" s="75"/>
      <c r="C184" s="76"/>
      <c r="D184" s="434"/>
      <c r="E184" s="434"/>
      <c r="F184" s="447"/>
      <c r="G184" s="141" t="s">
        <v>8799</v>
      </c>
      <c r="H184" s="452" t="e">
        <f t="shared" si="12"/>
        <v>#N/A</v>
      </c>
      <c r="I184" s="455">
        <f>J184*Змiст!$K$4</f>
        <v>5.4190079999999998</v>
      </c>
      <c r="J184" s="458">
        <f>IF(Змiст!$K$5&gt;Змiст!$X$21,K184*(1-Змiст!$K$5),K184*(1-Змiст!$X$21))</f>
        <v>0.17203199999999999</v>
      </c>
      <c r="K184" s="133">
        <f>VLOOKUP(G184,Price,2,0)*1.2*4</f>
        <v>0.17203199999999999</v>
      </c>
      <c r="L184" s="461"/>
      <c r="M184" s="464"/>
    </row>
    <row r="185" spans="1:13" ht="15" customHeight="1">
      <c r="A185" s="74"/>
      <c r="B185" s="75"/>
      <c r="C185" s="76"/>
      <c r="D185" s="434"/>
      <c r="E185" s="433"/>
      <c r="F185" s="445" t="s">
        <v>9151</v>
      </c>
      <c r="G185" s="141" t="s">
        <v>8774</v>
      </c>
      <c r="H185" s="450" t="str">
        <f t="shared" si="12"/>
        <v>Замок врізний магнітний PC нікіль полірований 18x196мм з відповідною планкою та чотирма шурупами 3.5х20мм</v>
      </c>
      <c r="I185" s="453">
        <f>J185*Змiст!$K$4</f>
        <v>416.97898199999992</v>
      </c>
      <c r="J185" s="456">
        <f>IF(Змiст!$K$5&gt;Змiст!$X$21,(K185+K186+K187)*(1-Змiст!$K$5),(K185+K186+K187)*(1-Змiст!$X$21))</f>
        <v>13.237427999999998</v>
      </c>
      <c r="K185" s="133">
        <f>VLOOKUP(G185,Price,2,0)*1.2</f>
        <v>10.331999999999999</v>
      </c>
      <c r="L185" s="459" t="s">
        <v>6574</v>
      </c>
      <c r="M185" s="462"/>
    </row>
    <row r="186" spans="1:13" ht="15" customHeight="1">
      <c r="A186" s="74"/>
      <c r="B186" s="75"/>
      <c r="C186" s="76"/>
      <c r="D186" s="434"/>
      <c r="E186" s="434"/>
      <c r="F186" s="446"/>
      <c r="G186" s="141" t="s">
        <v>8787</v>
      </c>
      <c r="H186" s="451" t="e">
        <f t="shared" si="12"/>
        <v>#N/A</v>
      </c>
      <c r="I186" s="454">
        <f>J186*Змiст!$K$4</f>
        <v>86.101973999999984</v>
      </c>
      <c r="J186" s="457">
        <f>IF(Змiст!$K$5&gt;Змiст!$X$21,K186*(1-Змiст!$K$5),K186*(1-Змiст!$X$21))</f>
        <v>2.7333959999999995</v>
      </c>
      <c r="K186" s="133">
        <f>VLOOKUP(G186,Price,2,0)*1.2</f>
        <v>2.7333959999999995</v>
      </c>
      <c r="L186" s="460"/>
      <c r="M186" s="463"/>
    </row>
    <row r="187" spans="1:13" ht="15" customHeight="1">
      <c r="A187" s="74"/>
      <c r="B187" s="75"/>
      <c r="C187" s="76"/>
      <c r="D187" s="434"/>
      <c r="E187" s="434"/>
      <c r="F187" s="447"/>
      <c r="G187" s="141" t="s">
        <v>8800</v>
      </c>
      <c r="H187" s="452" t="e">
        <f t="shared" si="12"/>
        <v>#N/A</v>
      </c>
      <c r="I187" s="455">
        <f>J187*Змiст!$K$4</f>
        <v>5.4190079999999998</v>
      </c>
      <c r="J187" s="458">
        <f>IF(Змiст!$K$5&gt;Змiст!$X$21,K187*(1-Змiст!$K$5),K187*(1-Змiст!$X$21))</f>
        <v>0.17203199999999999</v>
      </c>
      <c r="K187" s="133">
        <f>VLOOKUP(G187,Price,2,0)*1.2*4</f>
        <v>0.17203199999999999</v>
      </c>
      <c r="L187" s="461"/>
      <c r="M187" s="464"/>
    </row>
    <row r="188" spans="1:13" ht="15" customHeight="1">
      <c r="A188" s="74"/>
      <c r="B188" s="75"/>
      <c r="C188" s="76"/>
      <c r="D188" s="434"/>
      <c r="E188" s="433"/>
      <c r="F188" s="445" t="s">
        <v>9152</v>
      </c>
      <c r="G188" s="141" t="s">
        <v>8775</v>
      </c>
      <c r="H188" s="450" t="str">
        <f t="shared" si="12"/>
        <v>Замок врізний магнітний PC хром полірованийм18x196мм з відповідною планкою та чотирма шурупами 3.5х20мм</v>
      </c>
      <c r="I188" s="453">
        <f>J188*Змiст!$K$4</f>
        <v>416.97898199999992</v>
      </c>
      <c r="J188" s="456">
        <f>IF(Змiст!$K$5&gt;Змiст!$X$21,(K188+K189+K190)*(1-Змiст!$K$5),(K188+K189+K190)*(1-Змiст!$X$21))</f>
        <v>13.237427999999998</v>
      </c>
      <c r="K188" s="133">
        <f>VLOOKUP(G188,Price,2,0)*1.2</f>
        <v>10.331999999999999</v>
      </c>
      <c r="L188" s="459" t="s">
        <v>6574</v>
      </c>
      <c r="M188" s="462"/>
    </row>
    <row r="189" spans="1:13" ht="15" customHeight="1">
      <c r="A189" s="74"/>
      <c r="B189" s="75"/>
      <c r="C189" s="76"/>
      <c r="D189" s="434"/>
      <c r="E189" s="434"/>
      <c r="F189" s="446"/>
      <c r="G189" s="141" t="s">
        <v>8789</v>
      </c>
      <c r="H189" s="451" t="e">
        <f t="shared" si="12"/>
        <v>#N/A</v>
      </c>
      <c r="I189" s="454">
        <f>J189*Змiст!$K$4</f>
        <v>86.101973999999984</v>
      </c>
      <c r="J189" s="457">
        <f>IF(Змiст!$K$5&gt;Змiст!$X$21,K189*(1-Змiст!$K$5),K189*(1-Змiст!$X$21))</f>
        <v>2.7333959999999995</v>
      </c>
      <c r="K189" s="133">
        <f>VLOOKUP(G189,Price,2,0)*1.2</f>
        <v>2.7333959999999995</v>
      </c>
      <c r="L189" s="460"/>
      <c r="M189" s="463"/>
    </row>
    <row r="190" spans="1:13" ht="15" customHeight="1">
      <c r="A190" s="74"/>
      <c r="B190" s="75"/>
      <c r="C190" s="76"/>
      <c r="D190" s="435"/>
      <c r="E190" s="434"/>
      <c r="F190" s="447"/>
      <c r="G190" s="141" t="s">
        <v>8800</v>
      </c>
      <c r="H190" s="452" t="e">
        <f t="shared" si="12"/>
        <v>#N/A</v>
      </c>
      <c r="I190" s="455">
        <f>J190*Змiст!$K$4</f>
        <v>5.4190079999999998</v>
      </c>
      <c r="J190" s="458">
        <f>IF(Змiст!$K$5&gt;Змiст!$X$21,K190*(1-Змiст!$K$5),K190*(1-Змiст!$X$21))</f>
        <v>0.17203199999999999</v>
      </c>
      <c r="K190" s="133">
        <f>VLOOKUP(G190,Price,2,0)*1.2*4</f>
        <v>0.17203199999999999</v>
      </c>
      <c r="L190" s="461"/>
      <c r="M190" s="464"/>
    </row>
    <row r="191" spans="1:13" ht="39.950000000000003" customHeight="1">
      <c r="A191" s="74"/>
      <c r="B191" s="75"/>
      <c r="C191" s="76"/>
      <c r="D191" s="433"/>
      <c r="E191" s="466"/>
      <c r="F191" s="436" t="s">
        <v>1673</v>
      </c>
      <c r="G191" s="437"/>
      <c r="H191" s="32" t="str">
        <f t="shared" si="12"/>
        <v>Замок врізний К3 PC лівий нержавіюча сталь матовий 20/55/72 (2)</v>
      </c>
      <c r="I191" s="124">
        <f>J191*Змiст!$K$4</f>
        <v>384.21091799999999</v>
      </c>
      <c r="J191" s="125">
        <f>IF(Змiст!$K$5&gt;Змiст!$X$21,K191*(1-Змiст!$K$5),K191*(1-Змiст!$X$21))</f>
        <v>12.197172</v>
      </c>
      <c r="K191" s="133">
        <f t="shared" ref="K191:K234" si="13">VLOOKUP(F191,Price,2,FALSE)*1.2</f>
        <v>12.197172</v>
      </c>
      <c r="L191" s="128" t="s">
        <v>3</v>
      </c>
      <c r="M191" s="129"/>
    </row>
    <row r="192" spans="1:13" ht="39.950000000000003" customHeight="1">
      <c r="A192" s="74"/>
      <c r="B192" s="75"/>
      <c r="C192" s="76"/>
      <c r="D192" s="434"/>
      <c r="E192" s="466"/>
      <c r="F192" s="436" t="s">
        <v>1674</v>
      </c>
      <c r="G192" s="437"/>
      <c r="H192" s="32" t="str">
        <f t="shared" si="12"/>
        <v>Замок врізний К3 PC правий нержавіюча сталь матовий 20/55/72 (2)</v>
      </c>
      <c r="I192" s="124">
        <f>J192*Змiст!$K$4</f>
        <v>384.21091799999999</v>
      </c>
      <c r="J192" s="125">
        <f>IF(Змiст!$K$5&gt;Змiст!$X$21,K192*(1-Змiст!$K$5),K192*(1-Змiст!$X$21))</f>
        <v>12.197172</v>
      </c>
      <c r="K192" s="133">
        <f t="shared" si="13"/>
        <v>12.197172</v>
      </c>
      <c r="L192" s="128" t="s">
        <v>3</v>
      </c>
      <c r="M192" s="129"/>
    </row>
    <row r="193" spans="1:13" ht="39.950000000000003" customHeight="1">
      <c r="A193" s="74"/>
      <c r="B193" s="75"/>
      <c r="C193" s="76"/>
      <c r="D193" s="434"/>
      <c r="E193" s="466"/>
      <c r="F193" s="436" t="s">
        <v>1675</v>
      </c>
      <c r="G193" s="437"/>
      <c r="H193" s="32" t="str">
        <f t="shared" si="12"/>
        <v>Замок врізний К3 PC лівий латунь полірована 20/55/72 (2) U</v>
      </c>
      <c r="I193" s="124">
        <f>J193*Змiст!$K$4</f>
        <v>680.55838200000005</v>
      </c>
      <c r="J193" s="125">
        <f>IF(Змiст!$K$5&gt;Змiст!$X$21,K193*(1-Змiст!$K$5),K193*(1-Змiст!$X$21))</f>
        <v>21.605028000000001</v>
      </c>
      <c r="K193" s="133">
        <f t="shared" si="13"/>
        <v>21.605028000000001</v>
      </c>
      <c r="L193" s="128" t="s">
        <v>3</v>
      </c>
      <c r="M193" s="129"/>
    </row>
    <row r="194" spans="1:13" ht="39.950000000000003" customHeight="1">
      <c r="A194" s="74"/>
      <c r="B194" s="75"/>
      <c r="C194" s="76"/>
      <c r="D194" s="434"/>
      <c r="E194" s="466"/>
      <c r="F194" s="436" t="s">
        <v>1676</v>
      </c>
      <c r="G194" s="437"/>
      <c r="H194" s="32" t="str">
        <f t="shared" si="12"/>
        <v>Замок врізний К3 PC правий латунь полірована 20/55/72 (2) U</v>
      </c>
      <c r="I194" s="124">
        <f>J194*Змiст!$K$4</f>
        <v>165.66001199999997</v>
      </c>
      <c r="J194" s="125">
        <f>IF(Змiст!$K$5&gt;Змiст!$X$21,K194*(1-Змiст!$K$5),K194*(1-Змiст!$X$21))</f>
        <v>5.2590479999999991</v>
      </c>
      <c r="K194" s="133">
        <f t="shared" si="13"/>
        <v>5.2590479999999991</v>
      </c>
      <c r="L194" s="128" t="s">
        <v>3</v>
      </c>
      <c r="M194" s="129"/>
    </row>
    <row r="195" spans="1:13" ht="39.950000000000003" customHeight="1">
      <c r="A195" s="74"/>
      <c r="B195" s="75"/>
      <c r="C195" s="76"/>
      <c r="D195" s="434"/>
      <c r="E195" s="466"/>
      <c r="F195" s="436" t="s">
        <v>1677</v>
      </c>
      <c r="G195" s="437"/>
      <c r="H195" s="32" t="str">
        <f t="shared" si="12"/>
        <v>Замок врізний К3 PC сталь колір: срібний лівий 55/20</v>
      </c>
      <c r="I195" s="124">
        <f>J195*Змiст!$K$4</f>
        <v>329.83032599999996</v>
      </c>
      <c r="J195" s="125">
        <f>IF(Змiст!$K$5&gt;Змiст!$X$21,K195*(1-Змiст!$K$5),K195*(1-Змiст!$X$21))</f>
        <v>10.470803999999999</v>
      </c>
      <c r="K195" s="133">
        <f t="shared" si="13"/>
        <v>10.470803999999999</v>
      </c>
      <c r="L195" s="128" t="s">
        <v>3</v>
      </c>
      <c r="M195" s="129"/>
    </row>
    <row r="196" spans="1:13" ht="39.950000000000003" customHeight="1">
      <c r="A196" s="74"/>
      <c r="B196" s="75"/>
      <c r="C196" s="76"/>
      <c r="D196" s="435"/>
      <c r="E196" s="466"/>
      <c r="F196" s="436" t="s">
        <v>1678</v>
      </c>
      <c r="G196" s="437"/>
      <c r="H196" s="32" t="str">
        <f t="shared" si="12"/>
        <v>Замок врізний К3 PC сталь колір: срібний правий 55/20</v>
      </c>
      <c r="I196" s="124">
        <f>J196*Змiст!$K$4</f>
        <v>329.83032599999996</v>
      </c>
      <c r="J196" s="125">
        <f>IF(Змiст!$K$5&gt;Змiст!$X$21,K196*(1-Змiст!$K$5),K196*(1-Змiст!$X$21))</f>
        <v>10.470803999999999</v>
      </c>
      <c r="K196" s="133">
        <f t="shared" si="13"/>
        <v>10.470803999999999</v>
      </c>
      <c r="L196" s="128" t="s">
        <v>3</v>
      </c>
      <c r="M196" s="129"/>
    </row>
    <row r="197" spans="1:13" ht="60" customHeight="1">
      <c r="A197" s="74"/>
      <c r="B197" s="75"/>
      <c r="C197" s="76"/>
      <c r="D197" s="434"/>
      <c r="E197" s="140"/>
      <c r="F197" s="441" t="s">
        <v>1599</v>
      </c>
      <c r="G197" s="442"/>
      <c r="H197" s="144" t="str">
        <f t="shared" si="12"/>
        <v>Замок врізний К3 WC лівий/правий нержавіюча сталь матова 20/55/78 (1) U з відповідною планкою</v>
      </c>
      <c r="I197" s="124">
        <f>J197*Змiст!$K$4</f>
        <v>95.838875999999985</v>
      </c>
      <c r="J197" s="125">
        <f>IF(Змiст!$K$5&gt;Змiст!$X$21,K197*(1-Змiст!$K$5),K197*(1-Змiст!$X$21))</f>
        <v>3.0425039999999997</v>
      </c>
      <c r="K197" s="133">
        <f t="shared" si="13"/>
        <v>3.0425039999999997</v>
      </c>
      <c r="L197" s="128" t="s">
        <v>4</v>
      </c>
      <c r="M197" s="129"/>
    </row>
    <row r="198" spans="1:13" ht="60" customHeight="1">
      <c r="A198" s="74"/>
      <c r="B198" s="75"/>
      <c r="C198" s="76"/>
      <c r="D198" s="434"/>
      <c r="E198" s="140"/>
      <c r="F198" s="436" t="s">
        <v>1642</v>
      </c>
      <c r="G198" s="437"/>
      <c r="H198" s="32" t="str">
        <f t="shared" si="12"/>
        <v>Замок врізний К3 WC лівий/правий нержавіюча сталь колір: латунь антік 20/55/78 (1) U з відповідною планкою</v>
      </c>
      <c r="I198" s="124">
        <f>J198*Змiст!$K$4</f>
        <v>112.546854</v>
      </c>
      <c r="J198" s="125">
        <f>IF(Змiст!$K$5&gt;Змiст!$X$21,K198*(1-Змiст!$K$5),K198*(1-Змiст!$X$21))</f>
        <v>3.5729159999999998</v>
      </c>
      <c r="K198" s="133">
        <f t="shared" si="13"/>
        <v>3.5729159999999998</v>
      </c>
      <c r="L198" s="128" t="s">
        <v>4</v>
      </c>
      <c r="M198" s="129"/>
    </row>
    <row r="199" spans="1:13" ht="60" customHeight="1">
      <c r="A199" s="74"/>
      <c r="B199" s="75"/>
      <c r="C199" s="76"/>
      <c r="D199" s="434"/>
      <c r="E199" s="140"/>
      <c r="F199" s="436" t="s">
        <v>1600</v>
      </c>
      <c r="G199" s="437"/>
      <c r="H199" s="33" t="str">
        <f t="shared" si="12"/>
        <v>Замок врізний К3 WC лівий/правий нержавіюча сталь колір: латунь полірована PVD 20/55/78 (1) U з відповідною планкою</v>
      </c>
      <c r="I199" s="124">
        <f>J199*Змiст!$K$4</f>
        <v>1426.2193260000001</v>
      </c>
      <c r="J199" s="125">
        <f>IF(Змiст!$K$5&gt;Змiст!$X$21,K199*(1-Змiст!$K$5),K199*(1-Змiст!$X$21))</f>
        <v>45.276804000000006</v>
      </c>
      <c r="K199" s="133">
        <f t="shared" si="13"/>
        <v>45.276804000000006</v>
      </c>
      <c r="L199" s="128" t="s">
        <v>4</v>
      </c>
      <c r="M199" s="129"/>
    </row>
    <row r="200" spans="1:13" ht="90" customHeight="1">
      <c r="A200" s="74"/>
      <c r="B200" s="75"/>
      <c r="C200" s="76"/>
      <c r="D200" s="466"/>
      <c r="E200" s="140"/>
      <c r="F200" s="439" t="s">
        <v>1595</v>
      </c>
      <c r="G200" s="440"/>
      <c r="H200" s="144" t="str">
        <f t="shared" si="12"/>
        <v>Замок врізний К3 PC лівий/правий нержавіюча сталь матовий 20/55/72 (2) U з відповідною планкою</v>
      </c>
      <c r="I200" s="124">
        <f>J200*Змiст!$K$4</f>
        <v>492.96491999999995</v>
      </c>
      <c r="J200" s="125">
        <f>IF(Змiст!$K$5&gt;Змiст!$X$21,K200*(1-Змiст!$K$5),K200*(1-Змiст!$X$21))</f>
        <v>15.649679999999998</v>
      </c>
      <c r="K200" s="133">
        <f t="shared" si="13"/>
        <v>15.649679999999998</v>
      </c>
      <c r="L200" s="128" t="s">
        <v>4</v>
      </c>
      <c r="M200" s="129"/>
    </row>
    <row r="201" spans="1:13" ht="90" customHeight="1">
      <c r="A201" s="74"/>
      <c r="B201" s="75"/>
      <c r="C201" s="76"/>
      <c r="D201" s="466"/>
      <c r="E201" s="140"/>
      <c r="F201" s="436" t="s">
        <v>1596</v>
      </c>
      <c r="G201" s="437"/>
      <c r="H201" s="33" t="str">
        <f t="shared" si="12"/>
        <v>Замок врізний К3 PC лівий/правий нержавіюча сталь колір: латунь полірована PVD 20/55/72 (2) U з відповідною планкою</v>
      </c>
      <c r="I201" s="124">
        <f>J201*Змiст!$K$4</f>
        <v>619.34165999999993</v>
      </c>
      <c r="J201" s="125">
        <f>IF(Змiст!$K$5&gt;Змiст!$X$21,K201*(1-Змiст!$K$5),K201*(1-Змiст!$X$21))</f>
        <v>19.661639999999998</v>
      </c>
      <c r="K201" s="133">
        <f t="shared" si="13"/>
        <v>19.661639999999998</v>
      </c>
      <c r="L201" s="128" t="s">
        <v>4</v>
      </c>
      <c r="M201" s="129"/>
    </row>
    <row r="202" spans="1:13" ht="60" customHeight="1">
      <c r="A202" s="74"/>
      <c r="B202" s="75"/>
      <c r="C202" s="76"/>
      <c r="D202" s="466"/>
      <c r="E202" s="114"/>
      <c r="F202" s="436" t="s">
        <v>1938</v>
      </c>
      <c r="G202" s="437"/>
      <c r="H202" s="32" t="str">
        <f t="shared" si="12"/>
        <v>Замок з роликом PC нержавіюча сталь матова 24/55 (2) U з відповідною планкою</v>
      </c>
      <c r="I202" s="124">
        <f>J202*Змiст!$K$4</f>
        <v>2547.3204540000002</v>
      </c>
      <c r="J202" s="125">
        <f>IF(Змiст!$K$5&gt;Змiст!$X$21,K202*(1-Змiст!$K$5),K202*(1-Змiст!$X$21))</f>
        <v>80.867316000000002</v>
      </c>
      <c r="K202" s="133">
        <f t="shared" si="13"/>
        <v>80.867316000000002</v>
      </c>
      <c r="L202" s="128" t="s">
        <v>4</v>
      </c>
      <c r="M202" s="129"/>
    </row>
    <row r="203" spans="1:13" ht="60" customHeight="1">
      <c r="A203" s="74"/>
      <c r="B203" s="75"/>
      <c r="C203" s="76"/>
      <c r="D203" s="466"/>
      <c r="E203" s="114"/>
      <c r="F203" s="436" t="s">
        <v>1939</v>
      </c>
      <c r="G203" s="437"/>
      <c r="H203" s="58" t="str">
        <f t="shared" si="12"/>
        <v>Замок з роликом PC латунь полірована 24/55 (2) U з відповідною планкою</v>
      </c>
      <c r="I203" s="124">
        <f>J203*Змiст!$K$4</f>
        <v>2449.3466339999995</v>
      </c>
      <c r="J203" s="125">
        <f>IF(Змiст!$K$5&gt;Змiст!$X$21,K203*(1-Змiст!$K$5),K203*(1-Змiст!$X$21))</f>
        <v>77.757035999999985</v>
      </c>
      <c r="K203" s="133">
        <f t="shared" si="13"/>
        <v>77.757035999999985</v>
      </c>
      <c r="L203" s="128" t="s">
        <v>4</v>
      </c>
      <c r="M203" s="129"/>
    </row>
    <row r="204" spans="1:13" ht="60" customHeight="1">
      <c r="A204" s="74"/>
      <c r="B204" s="75"/>
      <c r="C204" s="76"/>
      <c r="D204" s="466"/>
      <c r="E204" s="114"/>
      <c r="F204" s="436" t="s">
        <v>1937</v>
      </c>
      <c r="G204" s="437"/>
      <c r="H204" s="32" t="str">
        <f t="shared" si="12"/>
        <v>Замок з роликом PC сталь колір: срібний 24/55 (2) U з відповідною планкою</v>
      </c>
      <c r="I204" s="124">
        <f>J204*Змiст!$K$4</f>
        <v>2324.1961259999998</v>
      </c>
      <c r="J204" s="125">
        <f>IF(Змiст!$K$5&gt;Змiст!$X$21,K204*(1-Змiст!$K$5),K204*(1-Змiст!$X$21))</f>
        <v>73.784003999999996</v>
      </c>
      <c r="K204" s="133">
        <f t="shared" si="13"/>
        <v>73.784003999999996</v>
      </c>
      <c r="L204" s="128" t="s">
        <v>4</v>
      </c>
      <c r="M204" s="129"/>
    </row>
    <row r="205" spans="1:13" ht="84" customHeight="1">
      <c r="A205" s="74"/>
      <c r="B205" s="75"/>
      <c r="C205" s="76"/>
      <c r="D205" s="433"/>
      <c r="E205" s="433"/>
      <c r="F205" s="438" t="s">
        <v>1825</v>
      </c>
      <c r="G205" s="438"/>
      <c r="H205" s="32" t="str">
        <f t="shared" si="12"/>
        <v xml:space="preserve">Магнітний замок WC нержавіюча сталь матова 55/20мм  </v>
      </c>
      <c r="I205" s="124">
        <f>J205*Змiст!$K$4</f>
        <v>1984.8836699999999</v>
      </c>
      <c r="J205" s="125">
        <f>IF(Змiст!$K$5&gt;Змiст!$X$21,K205*(1-Змiст!$K$5),K205*(1-Змiст!$X$21))</f>
        <v>63.012180000000001</v>
      </c>
      <c r="K205" s="133">
        <f t="shared" si="13"/>
        <v>63.012180000000001</v>
      </c>
      <c r="L205" s="128" t="s">
        <v>4</v>
      </c>
      <c r="M205" s="129"/>
    </row>
    <row r="206" spans="1:13" ht="84" customHeight="1">
      <c r="A206" s="74"/>
      <c r="B206" s="75"/>
      <c r="C206" s="76"/>
      <c r="D206" s="435"/>
      <c r="E206" s="435"/>
      <c r="F206" s="438" t="s">
        <v>1826</v>
      </c>
      <c r="G206" s="438"/>
      <c r="H206" s="32" t="str">
        <f t="shared" si="12"/>
        <v xml:space="preserve">Магнітний замок PZ нержавіюча сталь матова 55/20мм  </v>
      </c>
      <c r="I206" s="124">
        <f>J206*Змiст!$K$4</f>
        <v>1984.8836699999999</v>
      </c>
      <c r="J206" s="125">
        <f>IF(Змiст!$K$5&gt;Змiст!$X$21,K206*(1-Змiст!$K$5),K206*(1-Змiст!$X$21))</f>
        <v>63.012180000000001</v>
      </c>
      <c r="K206" s="133">
        <f t="shared" si="13"/>
        <v>63.012180000000001</v>
      </c>
      <c r="L206" s="128" t="s">
        <v>4</v>
      </c>
      <c r="M206" s="129"/>
    </row>
    <row r="207" spans="1:13" ht="24.95" customHeight="1">
      <c r="A207" s="74"/>
      <c r="B207" s="75"/>
      <c r="C207" s="76"/>
      <c r="D207" s="433"/>
      <c r="E207" s="114"/>
      <c r="F207" s="438" t="s">
        <v>2021</v>
      </c>
      <c r="G207" s="438"/>
      <c r="H207" s="32" t="str">
        <f t="shared" si="12"/>
        <v>Відповідна планка нержавіюча сталь матовий 8х20х170мм</v>
      </c>
      <c r="I207" s="124">
        <f>J207*Змiст!$K$4</f>
        <v>227.09483999999998</v>
      </c>
      <c r="J207" s="125">
        <f>IF(Змiст!$K$5&gt;Змiст!$X$21,K207*(1-Змiст!$K$5),K207*(1-Змiст!$X$21))</f>
        <v>7.2093599999999993</v>
      </c>
      <c r="K207" s="133">
        <f t="shared" si="13"/>
        <v>7.2093599999999993</v>
      </c>
      <c r="L207" s="128" t="s">
        <v>3</v>
      </c>
      <c r="M207" s="129"/>
    </row>
    <row r="208" spans="1:13" ht="24.95" customHeight="1">
      <c r="A208" s="74"/>
      <c r="B208" s="75"/>
      <c r="C208" s="76"/>
      <c r="D208" s="434"/>
      <c r="E208" s="114"/>
      <c r="F208" s="438" t="s">
        <v>1995</v>
      </c>
      <c r="G208" s="438"/>
      <c r="H208" s="32" t="str">
        <f t="shared" si="12"/>
        <v>Відповідна частина до замка 20х170 мм,нерж.ст.колі</v>
      </c>
      <c r="I208" s="124">
        <f>J208*Змiст!$K$4</f>
        <v>227.09483999999998</v>
      </c>
      <c r="J208" s="125">
        <f>IF(Змiст!$K$5&gt;Змiст!$X$21,K208*(1-Змiст!$K$5),K208*(1-Змiст!$X$21))</f>
        <v>7.2093599999999993</v>
      </c>
      <c r="K208" s="133">
        <f t="shared" si="13"/>
        <v>7.2093599999999993</v>
      </c>
      <c r="L208" s="128" t="s">
        <v>3</v>
      </c>
      <c r="M208" s="129"/>
    </row>
    <row r="209" spans="1:13" ht="24.95" customHeight="1">
      <c r="A209" s="74"/>
      <c r="B209" s="75"/>
      <c r="C209" s="76"/>
      <c r="D209" s="434"/>
      <c r="E209" s="114"/>
      <c r="F209" s="438" t="s">
        <v>1996</v>
      </c>
      <c r="G209" s="438"/>
      <c r="H209" s="58" t="str">
        <f t="shared" si="12"/>
        <v>Відповідна планка латунь полірована 20x8х170мм</v>
      </c>
      <c r="I209" s="124">
        <f>J209*Змiст!$K$4</f>
        <v>244.35318599999997</v>
      </c>
      <c r="J209" s="125">
        <f>IF(Змiст!$K$5&gt;Змiст!$X$21,K209*(1-Змiст!$K$5),K209*(1-Змiст!$X$21))</f>
        <v>7.7572439999999991</v>
      </c>
      <c r="K209" s="133">
        <f t="shared" si="13"/>
        <v>7.7572439999999991</v>
      </c>
      <c r="L209" s="128" t="s">
        <v>3</v>
      </c>
      <c r="M209" s="129"/>
    </row>
    <row r="210" spans="1:13" ht="24.95" customHeight="1">
      <c r="A210" s="74"/>
      <c r="B210" s="75"/>
      <c r="C210" s="76"/>
      <c r="D210" s="434"/>
      <c r="E210" s="114"/>
      <c r="F210" s="438" t="s">
        <v>2016</v>
      </c>
      <c r="G210" s="438"/>
      <c r="H210" s="32" t="str">
        <f t="shared" si="12"/>
        <v>Відповідна планка сталь колір: білий лакований 20x8мм</v>
      </c>
      <c r="I210" s="124">
        <f>J210*Змiст!$K$4</f>
        <v>177.68192400000001</v>
      </c>
      <c r="J210" s="125">
        <f>IF(Змiст!$K$5&gt;Змiст!$X$21,K210*(1-Змiст!$K$5),K210*(1-Змiст!$X$21))</f>
        <v>5.6406960000000002</v>
      </c>
      <c r="K210" s="133">
        <f t="shared" si="13"/>
        <v>5.6406960000000002</v>
      </c>
      <c r="L210" s="128" t="s">
        <v>3</v>
      </c>
      <c r="M210" s="129"/>
    </row>
    <row r="211" spans="1:13" ht="24.95" customHeight="1">
      <c r="A211" s="74"/>
      <c r="B211" s="75"/>
      <c r="C211" s="76"/>
      <c r="D211" s="434"/>
      <c r="E211" s="114"/>
      <c r="F211" s="438" t="s">
        <v>2014</v>
      </c>
      <c r="G211" s="438"/>
      <c r="H211" s="32" t="str">
        <f t="shared" si="12"/>
        <v>Відповідна частина до замка 20х170 мм, ст.,колір с</v>
      </c>
      <c r="I211" s="124">
        <f>J211*Змiст!$K$4</f>
        <v>123.532668</v>
      </c>
      <c r="J211" s="125">
        <f>IF(Змiст!$K$5&gt;Змiст!$X$21,K211*(1-Змiст!$K$5),K211*(1-Змiст!$X$21))</f>
        <v>3.921672</v>
      </c>
      <c r="K211" s="133">
        <f t="shared" si="13"/>
        <v>3.921672</v>
      </c>
      <c r="L211" s="128" t="s">
        <v>3</v>
      </c>
      <c r="M211" s="129"/>
    </row>
    <row r="212" spans="1:13" ht="24.95" customHeight="1">
      <c r="A212" s="74"/>
      <c r="B212" s="75"/>
      <c r="C212" s="76"/>
      <c r="D212" s="435"/>
      <c r="E212" s="114"/>
      <c r="F212" s="438" t="s">
        <v>2013</v>
      </c>
      <c r="G212" s="438"/>
      <c r="H212" s="32" t="str">
        <f t="shared" si="12"/>
        <v>Відповідна планка сталева колір: латунь 8х20х170мм</v>
      </c>
      <c r="I212" s="124">
        <f>J212*Змiст!$K$4</f>
        <v>118.161288</v>
      </c>
      <c r="J212" s="125">
        <f>IF(Змiст!$K$5&gt;Змiст!$X$21,K212*(1-Змiст!$K$5),K212*(1-Змiст!$X$21))</f>
        <v>3.7511519999999998</v>
      </c>
      <c r="K212" s="133">
        <f t="shared" si="13"/>
        <v>3.7511519999999998</v>
      </c>
      <c r="L212" s="128" t="s">
        <v>3</v>
      </c>
      <c r="M212" s="129"/>
    </row>
    <row r="213" spans="1:13" ht="133.5" customHeight="1">
      <c r="A213" s="74"/>
      <c r="B213" s="75"/>
      <c r="C213" s="76"/>
      <c r="D213" s="59"/>
      <c r="E213" s="57"/>
      <c r="F213" s="436" t="s">
        <v>1997</v>
      </c>
      <c r="G213" s="437"/>
      <c r="H213" s="32" t="str">
        <f t="shared" si="12"/>
        <v>Відповідна планка нержавіюча сталь матова 8х20х170мм</v>
      </c>
      <c r="I213" s="124">
        <f>J213*Змiст!$K$4</f>
        <v>196.50821399999998</v>
      </c>
      <c r="J213" s="125">
        <f>IF(Змiст!$K$5&gt;Змiст!$X$21,K213*(1-Змiст!$K$5),K213*(1-Змiст!$X$21))</f>
        <v>6.2383559999999996</v>
      </c>
      <c r="K213" s="133">
        <f t="shared" si="13"/>
        <v>6.2383559999999996</v>
      </c>
      <c r="L213" s="128" t="s">
        <v>3</v>
      </c>
      <c r="M213" s="129"/>
    </row>
    <row r="214" spans="1:13" ht="36.950000000000003" customHeight="1">
      <c r="A214" s="74"/>
      <c r="B214" s="75"/>
      <c r="C214" s="76"/>
      <c r="D214" s="466"/>
      <c r="E214" s="433"/>
      <c r="F214" s="438" t="s">
        <v>2004</v>
      </c>
      <c r="G214" s="438"/>
      <c r="H214" s="32" t="str">
        <f t="shared" si="12"/>
        <v>Відповідна планка 170х20х8 мм, нерж. ст.,колір мат. ліва</v>
      </c>
      <c r="I214" s="124">
        <f>J214*Змiст!$K$4</f>
        <v>214.82080199999999</v>
      </c>
      <c r="J214" s="125">
        <f>IF(Змiст!$K$5&gt;Змiст!$X$21,K214*(1-Змiст!$K$5),K214*(1-Змiст!$X$21))</f>
        <v>6.8197079999999994</v>
      </c>
      <c r="K214" s="133">
        <f t="shared" si="13"/>
        <v>6.8197079999999994</v>
      </c>
      <c r="L214" s="128" t="s">
        <v>3</v>
      </c>
      <c r="M214" s="129"/>
    </row>
    <row r="215" spans="1:13" ht="36.950000000000003" customHeight="1">
      <c r="A215" s="74"/>
      <c r="B215" s="75"/>
      <c r="C215" s="76"/>
      <c r="D215" s="466"/>
      <c r="E215" s="435"/>
      <c r="F215" s="438" t="s">
        <v>2005</v>
      </c>
      <c r="G215" s="438"/>
      <c r="H215" s="32" t="str">
        <f t="shared" si="12"/>
        <v>Відповідна планка 170х20х8 мм, нерж. ст., мат.,пра</v>
      </c>
      <c r="I215" s="124">
        <f>J215*Змiст!$K$4</f>
        <v>214.82080199999999</v>
      </c>
      <c r="J215" s="125">
        <f>IF(Змiст!$K$5&gt;Змiст!$X$21,K215*(1-Змiст!$K$5),K215*(1-Змiст!$X$21))</f>
        <v>6.8197079999999994</v>
      </c>
      <c r="K215" s="133">
        <f t="shared" si="13"/>
        <v>6.8197079999999994</v>
      </c>
      <c r="L215" s="128" t="s">
        <v>3</v>
      </c>
      <c r="M215" s="129"/>
    </row>
    <row r="216" spans="1:13" ht="36.950000000000003" customHeight="1">
      <c r="A216" s="74"/>
      <c r="B216" s="75"/>
      <c r="C216" s="76"/>
      <c r="D216" s="466"/>
      <c r="E216" s="433"/>
      <c r="F216" s="438" t="s">
        <v>2006</v>
      </c>
      <c r="G216" s="438"/>
      <c r="H216" s="32" t="str">
        <f t="shared" si="12"/>
        <v>Відповідна планка ліва латунь полірована 8х20х170мм</v>
      </c>
      <c r="I216" s="124">
        <f>J216*Змiст!$K$4</f>
        <v>235.51856999999998</v>
      </c>
      <c r="J216" s="125">
        <f>IF(Змiст!$K$5&gt;Змiст!$X$21,K216*(1-Змiст!$K$5),K216*(1-Змiст!$X$21))</f>
        <v>7.4767799999999998</v>
      </c>
      <c r="K216" s="133">
        <f t="shared" si="13"/>
        <v>7.4767799999999998</v>
      </c>
      <c r="L216" s="128" t="s">
        <v>3</v>
      </c>
      <c r="M216" s="129"/>
    </row>
    <row r="217" spans="1:13" ht="36.950000000000003" customHeight="1">
      <c r="A217" s="74"/>
      <c r="B217" s="75"/>
      <c r="C217" s="76"/>
      <c r="D217" s="466"/>
      <c r="E217" s="435"/>
      <c r="F217" s="438" t="s">
        <v>2007</v>
      </c>
      <c r="G217" s="438"/>
      <c r="H217" s="32" t="str">
        <f t="shared" si="12"/>
        <v>Відповідна планка 170х20х8 мм, латунь поліров.,пра</v>
      </c>
      <c r="I217" s="124">
        <f>J217*Змiст!$K$4</f>
        <v>235.51856999999998</v>
      </c>
      <c r="J217" s="125">
        <f>IF(Змiст!$K$5&gt;Змiст!$X$21,K217*(1-Змiст!$K$5),K217*(1-Змiст!$X$21))</f>
        <v>7.4767799999999998</v>
      </c>
      <c r="K217" s="133">
        <f t="shared" si="13"/>
        <v>7.4767799999999998</v>
      </c>
      <c r="L217" s="128" t="s">
        <v>3</v>
      </c>
      <c r="M217" s="129"/>
    </row>
    <row r="218" spans="1:13" s="60" customFormat="1" ht="18.95" customHeight="1">
      <c r="A218" s="74"/>
      <c r="B218" s="75"/>
      <c r="C218" s="76"/>
      <c r="D218" s="465"/>
      <c r="E218" s="465"/>
      <c r="F218" s="436" t="s">
        <v>1991</v>
      </c>
      <c r="G218" s="437"/>
      <c r="H218" s="32" t="str">
        <f t="shared" si="12"/>
        <v>Відповідна планка ліва нержавіюча сталь матова 5х24/13.5х170мм</v>
      </c>
      <c r="I218" s="124">
        <f>J218*Змiст!$K$4</f>
        <v>227.09483999999998</v>
      </c>
      <c r="J218" s="125">
        <f>IF(Змiст!$K$5&gt;Змiст!$X$21,K218*(1-Змiст!$K$5),K218*(1-Змiст!$X$21))</f>
        <v>7.2093599999999993</v>
      </c>
      <c r="K218" s="133">
        <f t="shared" si="13"/>
        <v>7.2093599999999993</v>
      </c>
      <c r="L218" s="128" t="s">
        <v>3</v>
      </c>
      <c r="M218" s="129"/>
    </row>
    <row r="219" spans="1:13" ht="18.95" customHeight="1">
      <c r="A219" s="74"/>
      <c r="B219" s="75"/>
      <c r="C219" s="76"/>
      <c r="D219" s="465"/>
      <c r="E219" s="465"/>
      <c r="F219" s="436" t="s">
        <v>1992</v>
      </c>
      <c r="G219" s="437"/>
      <c r="H219" s="32" t="str">
        <f t="shared" ref="H219:H234" si="14">VLOOKUP(F219,Price,3,FALSE)</f>
        <v>Відповідна планка права нержавіюча сталь матова 5х24/13.5х170мм</v>
      </c>
      <c r="I219" s="124">
        <f>J219*Змiст!$K$4</f>
        <v>227.09483999999998</v>
      </c>
      <c r="J219" s="125">
        <f>IF(Змiст!$K$5&gt;Змiст!$X$21,K219*(1-Змiст!$K$5),K219*(1-Змiст!$X$21))</f>
        <v>7.2093599999999993</v>
      </c>
      <c r="K219" s="133">
        <f t="shared" si="13"/>
        <v>7.2093599999999993</v>
      </c>
      <c r="L219" s="128" t="s">
        <v>3</v>
      </c>
      <c r="M219" s="129"/>
    </row>
    <row r="220" spans="1:13" ht="18.95" customHeight="1">
      <c r="A220" s="74"/>
      <c r="B220" s="75"/>
      <c r="C220" s="76"/>
      <c r="D220" s="465"/>
      <c r="E220" s="465"/>
      <c r="F220" s="436" t="s">
        <v>1993</v>
      </c>
      <c r="G220" s="437"/>
      <c r="H220" s="32" t="str">
        <f t="shared" si="14"/>
        <v>Відповідна пластина ліва латунь полірована 5х24/13.5х170мм</v>
      </c>
      <c r="I220" s="124">
        <f>J220*Змiст!$K$4</f>
        <v>261.08535599999999</v>
      </c>
      <c r="J220" s="125">
        <f>IF(Змiст!$K$5&gt;Змiст!$X$21,K220*(1-Змiст!$K$5),K220*(1-Змiст!$X$21))</f>
        <v>8.2884239999999991</v>
      </c>
      <c r="K220" s="133">
        <f t="shared" si="13"/>
        <v>8.2884239999999991</v>
      </c>
      <c r="L220" s="128" t="s">
        <v>3</v>
      </c>
      <c r="M220" s="129"/>
    </row>
    <row r="221" spans="1:13" ht="18.95" customHeight="1">
      <c r="A221" s="74"/>
      <c r="B221" s="75"/>
      <c r="C221" s="76"/>
      <c r="D221" s="465"/>
      <c r="E221" s="465"/>
      <c r="F221" s="436" t="s">
        <v>1994</v>
      </c>
      <c r="G221" s="437"/>
      <c r="H221" s="32" t="str">
        <f t="shared" si="14"/>
        <v>Відповідна пластина права латунь полірована 5х24/13.5х170мм</v>
      </c>
      <c r="I221" s="124">
        <f>J221*Змiст!$K$4</f>
        <v>347.243652</v>
      </c>
      <c r="J221" s="125">
        <f>IF(Змiст!$K$5&gt;Змiст!$X$21,K221*(1-Змiст!$K$5),K221*(1-Змiст!$X$21))</f>
        <v>11.023607999999999</v>
      </c>
      <c r="K221" s="133">
        <f t="shared" si="13"/>
        <v>11.023607999999999</v>
      </c>
      <c r="L221" s="128" t="s">
        <v>3</v>
      </c>
      <c r="M221" s="129"/>
    </row>
    <row r="222" spans="1:13" ht="18.95" customHeight="1">
      <c r="A222" s="74"/>
      <c r="B222" s="75"/>
      <c r="C222" s="76"/>
      <c r="D222" s="465"/>
      <c r="E222" s="465"/>
      <c r="F222" s="436" t="s">
        <v>2017</v>
      </c>
      <c r="G222" s="437"/>
      <c r="H222" s="32" t="str">
        <f t="shared" si="14"/>
        <v>Відповідна планка ліва сталева колір: латунь 5х24/13.5х170мм</v>
      </c>
      <c r="I222" s="124">
        <f>J222*Змiст!$K$4</f>
        <v>88.577873999999994</v>
      </c>
      <c r="J222" s="125">
        <f>IF(Змiст!$K$5&gt;Змiст!$X$21,K222*(1-Змiст!$K$5),K222*(1-Змiст!$X$21))</f>
        <v>2.8119959999999997</v>
      </c>
      <c r="K222" s="133">
        <f t="shared" si="13"/>
        <v>2.8119959999999997</v>
      </c>
      <c r="L222" s="128" t="s">
        <v>3</v>
      </c>
      <c r="M222" s="129"/>
    </row>
    <row r="223" spans="1:13" ht="18.95" customHeight="1">
      <c r="A223" s="74"/>
      <c r="B223" s="75"/>
      <c r="C223" s="76"/>
      <c r="D223" s="465"/>
      <c r="E223" s="465"/>
      <c r="F223" s="436" t="s">
        <v>2018</v>
      </c>
      <c r="G223" s="437"/>
      <c r="H223" s="32" t="str">
        <f t="shared" si="14"/>
        <v>Відповідна планка права сталева колір: латунь 5х24/13.5х170мм</v>
      </c>
      <c r="I223" s="124">
        <f>J223*Змiст!$K$4</f>
        <v>108.75589199999999</v>
      </c>
      <c r="J223" s="125">
        <f>IF(Змiст!$K$5&gt;Змiст!$X$21,K223*(1-Змiст!$K$5),K223*(1-Змiст!$X$21))</f>
        <v>3.4525679999999999</v>
      </c>
      <c r="K223" s="133">
        <f t="shared" si="13"/>
        <v>3.4525679999999999</v>
      </c>
      <c r="L223" s="128" t="s">
        <v>3</v>
      </c>
      <c r="M223" s="129"/>
    </row>
    <row r="224" spans="1:13" ht="18.95" customHeight="1">
      <c r="A224" s="74"/>
      <c r="B224" s="75"/>
      <c r="C224" s="76"/>
      <c r="D224" s="465"/>
      <c r="E224" s="465"/>
      <c r="F224" s="436" t="s">
        <v>2019</v>
      </c>
      <c r="G224" s="437"/>
      <c r="H224" s="32" t="str">
        <f t="shared" si="14"/>
        <v>Планка запобіжна,плоска,срібляст. DL24x37мм</v>
      </c>
      <c r="I224" s="124">
        <f>J224*Змiст!$K$4</f>
        <v>108.75589199999999</v>
      </c>
      <c r="J224" s="125">
        <f>IF(Змiст!$K$5&gt;Змiст!$X$21,K224*(1-Змiст!$K$5),K224*(1-Змiст!$X$21))</f>
        <v>3.4525679999999999</v>
      </c>
      <c r="K224" s="133">
        <f t="shared" si="13"/>
        <v>3.4525679999999999</v>
      </c>
      <c r="L224" s="128" t="s">
        <v>3</v>
      </c>
      <c r="M224" s="129"/>
    </row>
    <row r="225" spans="1:13" ht="18.95" customHeight="1">
      <c r="A225" s="74"/>
      <c r="B225" s="75"/>
      <c r="C225" s="76"/>
      <c r="D225" s="465"/>
      <c r="E225" s="465"/>
      <c r="F225" s="436" t="s">
        <v>2020</v>
      </c>
      <c r="G225" s="437"/>
      <c r="H225" s="32" t="str">
        <f t="shared" si="14"/>
        <v>Планка запобіжна,плоска, колір срібляст.DR24x37мм</v>
      </c>
      <c r="I225" s="124">
        <f>J225*Змiст!$K$4</f>
        <v>108.75589199999999</v>
      </c>
      <c r="J225" s="125">
        <f>IF(Змiст!$K$5&gt;Змiст!$X$21,K225*(1-Змiст!$K$5),K225*(1-Змiст!$X$21))</f>
        <v>3.4525679999999999</v>
      </c>
      <c r="K225" s="133">
        <f t="shared" si="13"/>
        <v>3.4525679999999999</v>
      </c>
      <c r="L225" s="128" t="s">
        <v>3</v>
      </c>
      <c r="M225" s="129"/>
    </row>
    <row r="226" spans="1:13" ht="69.95" customHeight="1">
      <c r="A226" s="74"/>
      <c r="B226" s="75"/>
      <c r="C226" s="76"/>
      <c r="D226" s="465"/>
      <c r="E226" s="143"/>
      <c r="F226" s="436" t="s">
        <v>6887</v>
      </c>
      <c r="G226" s="437"/>
      <c r="H226" s="32" t="str">
        <f t="shared" si="14"/>
        <v>Шпінгалет дверний нержавіюча сталь матова 20/200мм</v>
      </c>
      <c r="I226" s="124">
        <f>J226*Змiст!$K$4</f>
        <v>231.131124</v>
      </c>
      <c r="J226" s="125">
        <f>IF(Змiст!$K$5&gt;Змiст!$X$21,K226*(1-Змiст!$K$5),K226*(1-Змiст!$X$21))</f>
        <v>7.3374959999999998</v>
      </c>
      <c r="K226" s="133">
        <f t="shared" si="13"/>
        <v>7.3374959999999998</v>
      </c>
      <c r="L226" s="128" t="s">
        <v>3</v>
      </c>
      <c r="M226" s="129"/>
    </row>
    <row r="227" spans="1:13" ht="69.95" customHeight="1">
      <c r="A227" s="74"/>
      <c r="B227" s="75"/>
      <c r="C227" s="76"/>
      <c r="D227" s="465"/>
      <c r="E227" s="143"/>
      <c r="F227" s="436" t="s">
        <v>9283</v>
      </c>
      <c r="G227" s="437"/>
      <c r="H227" s="32" t="str">
        <f t="shared" si="14"/>
        <v>Шпінгалет дверний нержавіюча сталь колір латунь полірована 20/200мм</v>
      </c>
      <c r="I227" s="124">
        <f>J227*Змiст!$K$4</f>
        <v>533.22645599999987</v>
      </c>
      <c r="J227" s="125">
        <f>IF(Змiст!$K$5&gt;Змiст!$X$21,K227*(1-Змiст!$K$5),K227*(1-Змiст!$X$21))</f>
        <v>16.927823999999998</v>
      </c>
      <c r="K227" s="133">
        <f t="shared" si="13"/>
        <v>16.927823999999998</v>
      </c>
      <c r="L227" s="128" t="s">
        <v>3</v>
      </c>
      <c r="M227" s="129"/>
    </row>
    <row r="228" spans="1:13" ht="69.95" customHeight="1">
      <c r="A228" s="74"/>
      <c r="B228" s="75"/>
      <c r="C228" s="76"/>
      <c r="D228" s="465"/>
      <c r="E228" s="143"/>
      <c r="F228" s="436" t="s">
        <v>2259</v>
      </c>
      <c r="G228" s="437"/>
      <c r="H228" s="32" t="str">
        <f t="shared" si="14"/>
        <v>Шпінгалет врізний 19х151 мм, нерж.сталь матов.</v>
      </c>
      <c r="I228" s="124">
        <f>J228*Змiст!$K$4</f>
        <v>156.169566</v>
      </c>
      <c r="J228" s="125">
        <f>IF(Змiст!$K$5&gt;Змiст!$X$21,K228*(1-Змiст!$K$5),K228*(1-Змiст!$X$21))</f>
        <v>4.9577640000000001</v>
      </c>
      <c r="K228" s="133">
        <f t="shared" si="13"/>
        <v>4.9577640000000001</v>
      </c>
      <c r="L228" s="128" t="s">
        <v>3</v>
      </c>
      <c r="M228" s="129"/>
    </row>
    <row r="229" spans="1:13" ht="69.95" customHeight="1">
      <c r="A229" s="74"/>
      <c r="B229" s="75"/>
      <c r="C229" s="76"/>
      <c r="D229" s="465"/>
      <c r="E229" s="143"/>
      <c r="F229" s="436" t="s">
        <v>2262</v>
      </c>
      <c r="G229" s="437"/>
      <c r="H229" s="32" t="str">
        <f t="shared" si="14"/>
        <v>Шпінгалет врізний 19х151мм латунь полірована PVD</v>
      </c>
      <c r="I229" s="124">
        <f>J229*Змiст!$K$4</f>
        <v>275.32121399999994</v>
      </c>
      <c r="J229" s="125">
        <f>IF(Змiст!$K$5&gt;Змiст!$X$21,K229*(1-Змiст!$K$5),K229*(1-Змiст!$X$21))</f>
        <v>8.7403559999999985</v>
      </c>
      <c r="K229" s="133">
        <f t="shared" si="13"/>
        <v>8.7403559999999985</v>
      </c>
      <c r="L229" s="128" t="s">
        <v>3</v>
      </c>
      <c r="M229" s="129"/>
    </row>
    <row r="230" spans="1:13" ht="69.95" customHeight="1">
      <c r="A230" s="74"/>
      <c r="B230" s="75"/>
      <c r="C230" s="76"/>
      <c r="D230" s="463"/>
      <c r="E230" s="143"/>
      <c r="F230" s="436" t="s">
        <v>6458</v>
      </c>
      <c r="G230" s="437"/>
      <c r="H230" s="32" t="str">
        <f t="shared" si="14"/>
        <v>Шпінгалет дверний нержавіюча сталь матова 20/450мм</v>
      </c>
      <c r="I230" s="124">
        <f>J230*Змiст!$K$4</f>
        <v>614.44580399999995</v>
      </c>
      <c r="J230" s="125">
        <f>IF(Змiст!$K$5&gt;Змiст!$X$21,K230*(1-Змiст!$K$5),K230*(1-Змiст!$X$21))</f>
        <v>19.506215999999998</v>
      </c>
      <c r="K230" s="133">
        <f t="shared" si="13"/>
        <v>19.506215999999998</v>
      </c>
      <c r="L230" s="128" t="s">
        <v>3</v>
      </c>
      <c r="M230" s="129"/>
    </row>
    <row r="231" spans="1:13" ht="69.95" customHeight="1">
      <c r="A231" s="74"/>
      <c r="B231" s="75"/>
      <c r="C231" s="76"/>
      <c r="D231" s="463"/>
      <c r="E231" s="143"/>
      <c r="F231" s="436" t="s">
        <v>6456</v>
      </c>
      <c r="G231" s="437"/>
      <c r="H231" s="32" t="str">
        <f t="shared" si="14"/>
        <v>Шпінгалет врізний, нержжавіюча сталь покриття латунь 20/450 мм</v>
      </c>
      <c r="I231" s="124">
        <f>J231*Змiст!$K$4</f>
        <v>1176.157962</v>
      </c>
      <c r="J231" s="125">
        <f>IF(Змiст!$K$5&gt;Змiст!$X$21,K231*(1-Змiст!$K$5),K231*(1-Змiст!$X$21))</f>
        <v>37.338348000000003</v>
      </c>
      <c r="K231" s="133">
        <f t="shared" si="13"/>
        <v>37.338348000000003</v>
      </c>
      <c r="L231" s="128" t="s">
        <v>3</v>
      </c>
      <c r="M231" s="129"/>
    </row>
    <row r="232" spans="1:13" ht="69.95" customHeight="1">
      <c r="A232" s="74"/>
      <c r="B232" s="75"/>
      <c r="C232" s="76"/>
      <c r="D232" s="464"/>
      <c r="E232" s="143"/>
      <c r="F232" s="436" t="s">
        <v>6457</v>
      </c>
      <c r="G232" s="437"/>
      <c r="H232" s="32" t="str">
        <f t="shared" si="14"/>
        <v>Шпінгалет врізний, нержжавіюча сталь колір бронза 20/450 мм</v>
      </c>
      <c r="I232" s="124">
        <f>J232*Змiст!$K$4</f>
        <v>1228.3964279999998</v>
      </c>
      <c r="J232" s="125">
        <f>IF(Змiст!$K$5&gt;Змiст!$X$21,K232*(1-Змiст!$K$5),K232*(1-Змiст!$X$21))</f>
        <v>38.996711999999995</v>
      </c>
      <c r="K232" s="133">
        <f t="shared" si="13"/>
        <v>38.996711999999995</v>
      </c>
      <c r="L232" s="128" t="s">
        <v>3</v>
      </c>
      <c r="M232" s="129"/>
    </row>
    <row r="233" spans="1:13" ht="69.95" customHeight="1">
      <c r="A233" s="74"/>
      <c r="B233" s="75"/>
      <c r="C233" s="76"/>
      <c r="D233" s="465"/>
      <c r="E233" s="143"/>
      <c r="F233" s="436" t="s">
        <v>2230</v>
      </c>
      <c r="G233" s="437"/>
      <c r="H233" s="32" t="str">
        <f t="shared" si="14"/>
        <v xml:space="preserve">Втулка, що кріпиться до підлоги, хромована матова 19мм </v>
      </c>
      <c r="I233" s="124">
        <f>J233*Змiст!$K$4</f>
        <v>1981.9352699999999</v>
      </c>
      <c r="J233" s="125">
        <f>IF(Змiст!$K$5&gt;Змiст!$X$21,K233*(1-Змiст!$K$5),K233*(1-Змiст!$X$21))</f>
        <v>62.918579999999999</v>
      </c>
      <c r="K233" s="133">
        <f t="shared" si="13"/>
        <v>62.918579999999999</v>
      </c>
      <c r="L233" s="128" t="s">
        <v>3</v>
      </c>
      <c r="M233" s="129"/>
    </row>
    <row r="234" spans="1:13" ht="69.95" customHeight="1">
      <c r="A234" s="74"/>
      <c r="B234" s="75"/>
      <c r="C234" s="76"/>
      <c r="D234" s="465"/>
      <c r="E234" s="143"/>
      <c r="F234" s="436" t="s">
        <v>6455</v>
      </c>
      <c r="G234" s="437"/>
      <c r="H234" s="32" t="str">
        <f t="shared" si="14"/>
        <v xml:space="preserve">Втулка, що кріпиться до підлоги,  латунь полірована 19мм </v>
      </c>
      <c r="I234" s="124">
        <f>J234*Змiст!$K$4</f>
        <v>2110.2307379999997</v>
      </c>
      <c r="J234" s="125">
        <f>IF(Змiст!$K$5&gt;Змiст!$X$21,K234*(1-Змiст!$K$5),K234*(1-Змiст!$X$21))</f>
        <v>66.991451999999995</v>
      </c>
      <c r="K234" s="133">
        <f t="shared" si="13"/>
        <v>66.991451999999995</v>
      </c>
      <c r="L234" s="128" t="s">
        <v>3</v>
      </c>
      <c r="M234" s="129"/>
    </row>
    <row r="235" spans="1:13" ht="15">
      <c r="A235" s="74"/>
      <c r="B235" s="75"/>
      <c r="C235" s="76"/>
    </row>
    <row r="236" spans="1:13" ht="15">
      <c r="A236" s="74"/>
      <c r="B236" s="75"/>
      <c r="C236" s="76"/>
    </row>
    <row r="237" spans="1:13" ht="15">
      <c r="A237" s="74"/>
      <c r="B237" s="75"/>
      <c r="C237" s="76"/>
    </row>
    <row r="238" spans="1:13" ht="15">
      <c r="A238" s="74"/>
      <c r="B238" s="75"/>
      <c r="C238" s="76"/>
    </row>
    <row r="239" spans="1:13" ht="15">
      <c r="A239" s="74"/>
      <c r="B239" s="75"/>
      <c r="C239" s="76"/>
    </row>
    <row r="240" spans="1:1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  <row r="331" spans="1:3" ht="15">
      <c r="A331" s="74"/>
      <c r="B331" s="75"/>
      <c r="C331" s="76"/>
    </row>
    <row r="332" spans="1:3" ht="15">
      <c r="A332" s="74"/>
      <c r="B332" s="75"/>
      <c r="C332" s="76"/>
    </row>
    <row r="333" spans="1:3" ht="15">
      <c r="A333" s="74"/>
      <c r="B333" s="75"/>
      <c r="C333" s="76"/>
    </row>
    <row r="334" spans="1:3" ht="15">
      <c r="A334" s="74"/>
      <c r="B334" s="75"/>
      <c r="C334" s="76"/>
    </row>
    <row r="335" spans="1:3" ht="15">
      <c r="A335" s="74"/>
      <c r="B335" s="75"/>
      <c r="C335" s="76"/>
    </row>
    <row r="336" spans="1:3" ht="15">
      <c r="A336" s="74"/>
      <c r="B336" s="75"/>
      <c r="C336" s="76"/>
    </row>
    <row r="337" spans="1:3" ht="15">
      <c r="A337" s="74"/>
      <c r="B337" s="75"/>
      <c r="C337" s="76"/>
    </row>
    <row r="338" spans="1:3" ht="15">
      <c r="A338" s="74"/>
      <c r="B338" s="75"/>
      <c r="C338" s="76"/>
    </row>
    <row r="339" spans="1:3" ht="15">
      <c r="A339" s="74"/>
      <c r="B339" s="75"/>
      <c r="C339" s="76"/>
    </row>
    <row r="340" spans="1:3" ht="15">
      <c r="A340" s="74"/>
      <c r="B340" s="75"/>
      <c r="C340" s="76"/>
    </row>
    <row r="341" spans="1:3" ht="15">
      <c r="A341" s="74"/>
      <c r="B341" s="75"/>
      <c r="C341" s="76"/>
    </row>
    <row r="342" spans="1:3" ht="15">
      <c r="A342" s="74"/>
      <c r="B342" s="75"/>
      <c r="C342" s="76"/>
    </row>
  </sheetData>
  <customSheetViews>
    <customSheetView guid="{20D19EA3-0B3D-4661-BC55-5B45FE4CE1B9}" showAutoFilter="1" showRuler="0">
      <selection activeCell="A7" sqref="A7"/>
      <pageMargins left="0.75" right="0.75" top="1" bottom="1" header="0.5" footer="0.5"/>
      <pageSetup paperSize="9" orientation="landscape" r:id="rId1"/>
      <headerFooter alignWithMargins="0"/>
      <autoFilter ref="B1:F1"/>
    </customSheetView>
  </customSheetViews>
  <mergeCells count="407">
    <mergeCell ref="F96:G96"/>
    <mergeCell ref="F97:G97"/>
    <mergeCell ref="F104:G104"/>
    <mergeCell ref="F102:G102"/>
    <mergeCell ref="D102:D106"/>
    <mergeCell ref="F99:G99"/>
    <mergeCell ref="F100:G100"/>
    <mergeCell ref="F101:G101"/>
    <mergeCell ref="D98:D101"/>
    <mergeCell ref="F103:G103"/>
    <mergeCell ref="F105:G105"/>
    <mergeCell ref="F106:G106"/>
    <mergeCell ref="F86:G86"/>
    <mergeCell ref="F87:G87"/>
    <mergeCell ref="F88:G88"/>
    <mergeCell ref="F89:G89"/>
    <mergeCell ref="F90:G90"/>
    <mergeCell ref="F92:G92"/>
    <mergeCell ref="F93:G93"/>
    <mergeCell ref="F94:G94"/>
    <mergeCell ref="F95:G95"/>
    <mergeCell ref="H1:I1"/>
    <mergeCell ref="E1:F1"/>
    <mergeCell ref="M66:M67"/>
    <mergeCell ref="M68:M69"/>
    <mergeCell ref="M70:M71"/>
    <mergeCell ref="M72:M73"/>
    <mergeCell ref="E68:E69"/>
    <mergeCell ref="E70:E71"/>
    <mergeCell ref="E72:E73"/>
    <mergeCell ref="E66:E67"/>
    <mergeCell ref="F2:G2"/>
    <mergeCell ref="F34:G34"/>
    <mergeCell ref="F33:G33"/>
    <mergeCell ref="F45:G45"/>
    <mergeCell ref="F37:G37"/>
    <mergeCell ref="D3:D9"/>
    <mergeCell ref="D10:D16"/>
    <mergeCell ref="F16:G16"/>
    <mergeCell ref="D19:D25"/>
    <mergeCell ref="F25:G25"/>
    <mergeCell ref="F4:G4"/>
    <mergeCell ref="F3:G3"/>
    <mergeCell ref="F5:G5"/>
    <mergeCell ref="F6:G6"/>
    <mergeCell ref="F8:G8"/>
    <mergeCell ref="F10:G10"/>
    <mergeCell ref="F11:G11"/>
    <mergeCell ref="F9:G9"/>
    <mergeCell ref="F7:G7"/>
    <mergeCell ref="F19:G19"/>
    <mergeCell ref="F20:G20"/>
    <mergeCell ref="F21:G21"/>
    <mergeCell ref="F22:G22"/>
    <mergeCell ref="D26:D32"/>
    <mergeCell ref="D33:D39"/>
    <mergeCell ref="F32:G32"/>
    <mergeCell ref="F39:G39"/>
    <mergeCell ref="D44:D50"/>
    <mergeCell ref="D51:D57"/>
    <mergeCell ref="F50:G50"/>
    <mergeCell ref="F57:G57"/>
    <mergeCell ref="D40:D43"/>
    <mergeCell ref="F27:G27"/>
    <mergeCell ref="F46:G46"/>
    <mergeCell ref="F44:G44"/>
    <mergeCell ref="F55:G55"/>
    <mergeCell ref="F40:G40"/>
    <mergeCell ref="F41:G41"/>
    <mergeCell ref="F49:G49"/>
    <mergeCell ref="F51:G51"/>
    <mergeCell ref="F53:G53"/>
    <mergeCell ref="F54:G54"/>
    <mergeCell ref="F38:G38"/>
    <mergeCell ref="F30:G30"/>
    <mergeCell ref="F31:G31"/>
    <mergeCell ref="F35:G35"/>
    <mergeCell ref="F36:G36"/>
    <mergeCell ref="M78:M79"/>
    <mergeCell ref="I66:I67"/>
    <mergeCell ref="I68:I69"/>
    <mergeCell ref="H78:H79"/>
    <mergeCell ref="I78:I79"/>
    <mergeCell ref="L78:L79"/>
    <mergeCell ref="I74:I75"/>
    <mergeCell ref="H66:H67"/>
    <mergeCell ref="H72:H73"/>
    <mergeCell ref="I70:I71"/>
    <mergeCell ref="L66:L67"/>
    <mergeCell ref="L68:L69"/>
    <mergeCell ref="L70:L71"/>
    <mergeCell ref="L72:L73"/>
    <mergeCell ref="L74:L75"/>
    <mergeCell ref="L76:L77"/>
    <mergeCell ref="I76:I77"/>
    <mergeCell ref="M74:M75"/>
    <mergeCell ref="H74:H75"/>
    <mergeCell ref="H68:H69"/>
    <mergeCell ref="H70:H71"/>
    <mergeCell ref="M76:M77"/>
    <mergeCell ref="H76:H77"/>
    <mergeCell ref="I72:I73"/>
    <mergeCell ref="F109:G109"/>
    <mergeCell ref="F112:G112"/>
    <mergeCell ref="F81:G81"/>
    <mergeCell ref="D58:D59"/>
    <mergeCell ref="F59:G59"/>
    <mergeCell ref="F60:G60"/>
    <mergeCell ref="D60:D65"/>
    <mergeCell ref="F61:G61"/>
    <mergeCell ref="D66:D79"/>
    <mergeCell ref="E78:E79"/>
    <mergeCell ref="F78:F79"/>
    <mergeCell ref="E74:E75"/>
    <mergeCell ref="E76:E77"/>
    <mergeCell ref="F74:F75"/>
    <mergeCell ref="F76:F77"/>
    <mergeCell ref="F68:F69"/>
    <mergeCell ref="F70:F71"/>
    <mergeCell ref="F72:F73"/>
    <mergeCell ref="F65:G65"/>
    <mergeCell ref="F66:F67"/>
    <mergeCell ref="F63:G63"/>
    <mergeCell ref="F64:G64"/>
    <mergeCell ref="D86:D91"/>
    <mergeCell ref="D92:D97"/>
    <mergeCell ref="E214:E215"/>
    <mergeCell ref="E216:E217"/>
    <mergeCell ref="D202:D204"/>
    <mergeCell ref="E224:E225"/>
    <mergeCell ref="D214:D217"/>
    <mergeCell ref="D17:D18"/>
    <mergeCell ref="F58:G58"/>
    <mergeCell ref="F52:G52"/>
    <mergeCell ref="F48:G48"/>
    <mergeCell ref="F56:G56"/>
    <mergeCell ref="D200:D201"/>
    <mergeCell ref="E205:E206"/>
    <mergeCell ref="D113:D115"/>
    <mergeCell ref="F134:F136"/>
    <mergeCell ref="F140:F142"/>
    <mergeCell ref="F137:F139"/>
    <mergeCell ref="D80:D85"/>
    <mergeCell ref="F85:G85"/>
    <mergeCell ref="F111:G111"/>
    <mergeCell ref="F110:G110"/>
    <mergeCell ref="D111:D112"/>
    <mergeCell ref="D107:D110"/>
    <mergeCell ref="F107:G107"/>
    <mergeCell ref="F108:G108"/>
    <mergeCell ref="D226:D227"/>
    <mergeCell ref="D228:D229"/>
    <mergeCell ref="D233:D234"/>
    <mergeCell ref="D205:D206"/>
    <mergeCell ref="D218:D225"/>
    <mergeCell ref="D207:D212"/>
    <mergeCell ref="D230:D232"/>
    <mergeCell ref="D134:D151"/>
    <mergeCell ref="E195:E196"/>
    <mergeCell ref="E140:E142"/>
    <mergeCell ref="E137:E139"/>
    <mergeCell ref="E134:E136"/>
    <mergeCell ref="D173:D190"/>
    <mergeCell ref="E218:E219"/>
    <mergeCell ref="E220:E221"/>
    <mergeCell ref="E222:E223"/>
    <mergeCell ref="D197:D199"/>
    <mergeCell ref="D191:D196"/>
    <mergeCell ref="E191:E192"/>
    <mergeCell ref="E149:E151"/>
    <mergeCell ref="E158:E160"/>
    <mergeCell ref="E161:E163"/>
    <mergeCell ref="E167:E169"/>
    <mergeCell ref="E193:E194"/>
    <mergeCell ref="D116:D133"/>
    <mergeCell ref="E116:E118"/>
    <mergeCell ref="F116:F118"/>
    <mergeCell ref="J128:J130"/>
    <mergeCell ref="L128:L130"/>
    <mergeCell ref="J122:J124"/>
    <mergeCell ref="L122:L124"/>
    <mergeCell ref="I116:I118"/>
    <mergeCell ref="H128:H130"/>
    <mergeCell ref="I128:I130"/>
    <mergeCell ref="H122:H124"/>
    <mergeCell ref="I122:I124"/>
    <mergeCell ref="M116:M118"/>
    <mergeCell ref="E119:E121"/>
    <mergeCell ref="F119:F121"/>
    <mergeCell ref="H119:H121"/>
    <mergeCell ref="I119:I121"/>
    <mergeCell ref="J119:J121"/>
    <mergeCell ref="L119:L121"/>
    <mergeCell ref="M119:M121"/>
    <mergeCell ref="H116:H118"/>
    <mergeCell ref="J116:J118"/>
    <mergeCell ref="L116:L118"/>
    <mergeCell ref="M122:M124"/>
    <mergeCell ref="E125:E127"/>
    <mergeCell ref="F125:F127"/>
    <mergeCell ref="H125:H127"/>
    <mergeCell ref="I125:I127"/>
    <mergeCell ref="J125:J127"/>
    <mergeCell ref="L125:L127"/>
    <mergeCell ref="M125:M127"/>
    <mergeCell ref="E122:E124"/>
    <mergeCell ref="F122:F124"/>
    <mergeCell ref="M128:M130"/>
    <mergeCell ref="E131:E133"/>
    <mergeCell ref="F131:F133"/>
    <mergeCell ref="H131:H133"/>
    <mergeCell ref="I131:I133"/>
    <mergeCell ref="J131:J133"/>
    <mergeCell ref="L131:L133"/>
    <mergeCell ref="M131:M133"/>
    <mergeCell ref="E128:E130"/>
    <mergeCell ref="F128:F130"/>
    <mergeCell ref="I134:I136"/>
    <mergeCell ref="J134:J136"/>
    <mergeCell ref="L134:L136"/>
    <mergeCell ref="M134:M136"/>
    <mergeCell ref="H137:H139"/>
    <mergeCell ref="I137:I139"/>
    <mergeCell ref="J137:J139"/>
    <mergeCell ref="L137:L139"/>
    <mergeCell ref="M137:M139"/>
    <mergeCell ref="H134:H136"/>
    <mergeCell ref="M140:M142"/>
    <mergeCell ref="E143:E145"/>
    <mergeCell ref="F143:F145"/>
    <mergeCell ref="H143:H145"/>
    <mergeCell ref="I143:I145"/>
    <mergeCell ref="J143:J145"/>
    <mergeCell ref="L143:L145"/>
    <mergeCell ref="M143:M145"/>
    <mergeCell ref="H146:H148"/>
    <mergeCell ref="I146:I148"/>
    <mergeCell ref="J146:J148"/>
    <mergeCell ref="L146:L148"/>
    <mergeCell ref="J140:J142"/>
    <mergeCell ref="L140:L142"/>
    <mergeCell ref="H140:H142"/>
    <mergeCell ref="I140:I142"/>
    <mergeCell ref="M146:M148"/>
    <mergeCell ref="F149:F151"/>
    <mergeCell ref="H149:H151"/>
    <mergeCell ref="I149:I151"/>
    <mergeCell ref="J149:J151"/>
    <mergeCell ref="L149:L151"/>
    <mergeCell ref="M149:M151"/>
    <mergeCell ref="E146:E148"/>
    <mergeCell ref="F146:F148"/>
    <mergeCell ref="H152:H154"/>
    <mergeCell ref="I152:I154"/>
    <mergeCell ref="J152:J154"/>
    <mergeCell ref="F158:F160"/>
    <mergeCell ref="H158:H160"/>
    <mergeCell ref="I158:I160"/>
    <mergeCell ref="L152:L154"/>
    <mergeCell ref="M152:M154"/>
    <mergeCell ref="E155:E157"/>
    <mergeCell ref="F155:F157"/>
    <mergeCell ref="H155:H157"/>
    <mergeCell ref="I155:I157"/>
    <mergeCell ref="J155:J157"/>
    <mergeCell ref="L155:L157"/>
    <mergeCell ref="M155:M157"/>
    <mergeCell ref="E152:E154"/>
    <mergeCell ref="M158:M160"/>
    <mergeCell ref="J158:J160"/>
    <mergeCell ref="L158:L160"/>
    <mergeCell ref="F161:F163"/>
    <mergeCell ref="H161:H163"/>
    <mergeCell ref="I161:I163"/>
    <mergeCell ref="J161:J163"/>
    <mergeCell ref="L161:L163"/>
    <mergeCell ref="M161:M163"/>
    <mergeCell ref="H164:H166"/>
    <mergeCell ref="I164:I166"/>
    <mergeCell ref="J164:J166"/>
    <mergeCell ref="L164:L166"/>
    <mergeCell ref="M164:M166"/>
    <mergeCell ref="F167:F169"/>
    <mergeCell ref="H167:H169"/>
    <mergeCell ref="I167:I169"/>
    <mergeCell ref="J167:J169"/>
    <mergeCell ref="L167:L169"/>
    <mergeCell ref="M167:M169"/>
    <mergeCell ref="E164:E166"/>
    <mergeCell ref="F164:F166"/>
    <mergeCell ref="M173:M175"/>
    <mergeCell ref="F170:F172"/>
    <mergeCell ref="H170:H172"/>
    <mergeCell ref="I170:I172"/>
    <mergeCell ref="J170:J172"/>
    <mergeCell ref="L170:L172"/>
    <mergeCell ref="M170:M172"/>
    <mergeCell ref="E176:E178"/>
    <mergeCell ref="F176:F178"/>
    <mergeCell ref="H176:H178"/>
    <mergeCell ref="I176:I178"/>
    <mergeCell ref="J176:J178"/>
    <mergeCell ref="L176:L178"/>
    <mergeCell ref="M176:M178"/>
    <mergeCell ref="E173:E175"/>
    <mergeCell ref="F173:F175"/>
    <mergeCell ref="H173:H175"/>
    <mergeCell ref="I173:I175"/>
    <mergeCell ref="J173:J175"/>
    <mergeCell ref="L173:L175"/>
    <mergeCell ref="M179:M181"/>
    <mergeCell ref="E182:E184"/>
    <mergeCell ref="F182:F184"/>
    <mergeCell ref="H182:H184"/>
    <mergeCell ref="I182:I184"/>
    <mergeCell ref="J182:J184"/>
    <mergeCell ref="L182:L184"/>
    <mergeCell ref="M182:M184"/>
    <mergeCell ref="H185:H187"/>
    <mergeCell ref="I185:I187"/>
    <mergeCell ref="J185:J187"/>
    <mergeCell ref="L185:L187"/>
    <mergeCell ref="J179:J181"/>
    <mergeCell ref="L179:L181"/>
    <mergeCell ref="M185:M187"/>
    <mergeCell ref="E179:E181"/>
    <mergeCell ref="F179:F181"/>
    <mergeCell ref="H179:H181"/>
    <mergeCell ref="I179:I181"/>
    <mergeCell ref="E188:E190"/>
    <mergeCell ref="F188:F190"/>
    <mergeCell ref="H188:H190"/>
    <mergeCell ref="I188:I190"/>
    <mergeCell ref="J188:J190"/>
    <mergeCell ref="L188:L190"/>
    <mergeCell ref="M188:M190"/>
    <mergeCell ref="E185:E187"/>
    <mergeCell ref="F185:F187"/>
    <mergeCell ref="F191:G191"/>
    <mergeCell ref="F12:G12"/>
    <mergeCell ref="F13:G13"/>
    <mergeCell ref="F14:G14"/>
    <mergeCell ref="F15:G15"/>
    <mergeCell ref="F152:F154"/>
    <mergeCell ref="F28:G28"/>
    <mergeCell ref="F29:G29"/>
    <mergeCell ref="F113:G113"/>
    <mergeCell ref="F82:G82"/>
    <mergeCell ref="F83:G83"/>
    <mergeCell ref="F84:G84"/>
    <mergeCell ref="F62:G62"/>
    <mergeCell ref="F47:G47"/>
    <mergeCell ref="F80:G80"/>
    <mergeCell ref="F17:G17"/>
    <mergeCell ref="F18:G18"/>
    <mergeCell ref="F23:G23"/>
    <mergeCell ref="F24:G24"/>
    <mergeCell ref="F26:G26"/>
    <mergeCell ref="F42:G42"/>
    <mergeCell ref="F43:G43"/>
    <mergeCell ref="F114:G114"/>
    <mergeCell ref="F115:G115"/>
    <mergeCell ref="F193:G193"/>
    <mergeCell ref="F194:G194"/>
    <mergeCell ref="F195:G195"/>
    <mergeCell ref="F196:G196"/>
    <mergeCell ref="F192:G192"/>
    <mergeCell ref="F197:G197"/>
    <mergeCell ref="F204:G204"/>
    <mergeCell ref="F205:G205"/>
    <mergeCell ref="F206:G206"/>
    <mergeCell ref="F216:G216"/>
    <mergeCell ref="F217:G217"/>
    <mergeCell ref="F218:G218"/>
    <mergeCell ref="F207:G207"/>
    <mergeCell ref="F198:G198"/>
    <mergeCell ref="F199:G199"/>
    <mergeCell ref="F200:G200"/>
    <mergeCell ref="F201:G201"/>
    <mergeCell ref="F202:G202"/>
    <mergeCell ref="F203:G203"/>
    <mergeCell ref="F210:G210"/>
    <mergeCell ref="F211:G211"/>
    <mergeCell ref="D152:D172"/>
    <mergeCell ref="E170:E172"/>
    <mergeCell ref="F229:G229"/>
    <mergeCell ref="F234:G234"/>
    <mergeCell ref="F233:G233"/>
    <mergeCell ref="F232:G232"/>
    <mergeCell ref="F231:G231"/>
    <mergeCell ref="F230:G230"/>
    <mergeCell ref="F227:G227"/>
    <mergeCell ref="F219:G219"/>
    <mergeCell ref="F220:G220"/>
    <mergeCell ref="F221:G221"/>
    <mergeCell ref="F222:G222"/>
    <mergeCell ref="F223:G223"/>
    <mergeCell ref="F224:G224"/>
    <mergeCell ref="F225:G225"/>
    <mergeCell ref="F226:G226"/>
    <mergeCell ref="F228:G228"/>
    <mergeCell ref="F212:G212"/>
    <mergeCell ref="F208:G208"/>
    <mergeCell ref="F209:G209"/>
    <mergeCell ref="F213:G213"/>
    <mergeCell ref="F214:G214"/>
    <mergeCell ref="F215:G215"/>
  </mergeCells>
  <phoneticPr fontId="3" type="noConversion"/>
  <hyperlinks>
    <hyperlink ref="M10" r:id="rId2"/>
    <hyperlink ref="M3" r:id="rId3"/>
  </hyperlinks>
  <pageMargins left="0.23622047244094491" right="0.23622047244094491" top="0.74803149606299213" bottom="0.74803149606299213" header="0.31496062992125984" footer="0.31496062992125984"/>
  <pageSetup paperSize="9" scale="54" fitToHeight="0" orientation="portrait" r:id="rId4"/>
  <headerFooter alignWithMargins="0"/>
  <rowBreaks count="3" manualBreakCount="3">
    <brk id="43" min="3" max="11" man="1"/>
    <brk id="110" min="3" max="11" man="1"/>
    <brk id="115" min="3" max="11" man="1"/>
  </rowBreaks>
  <drawing r:id="rId5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>
    <outlinePr applyStyles="1" summaryBelow="0"/>
  </sheetPr>
  <dimension ref="A1:O328"/>
  <sheetViews>
    <sheetView showGridLines="0" zoomScale="85" zoomScaleNormal="85" workbookViewId="0">
      <pane ySplit="2" topLeftCell="A24" activePane="bottomLeft" state="frozen"/>
      <selection activeCell="A2" sqref="A2:E2"/>
      <selection pane="bottomLeft" activeCell="G43" sqref="G43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12" customWidth="1"/>
    <col min="5" max="5" width="9.42578125" style="12" customWidth="1"/>
    <col min="6" max="6" width="13.28515625" style="13" customWidth="1"/>
    <col min="7" max="7" width="70.7109375" style="14" customWidth="1"/>
    <col min="8" max="8" width="13.42578125" style="14" customWidth="1"/>
    <col min="9" max="9" width="11.7109375" style="15" customWidth="1"/>
    <col min="10" max="10" width="7.5703125" style="15" hidden="1" customWidth="1"/>
    <col min="11" max="11" width="14.7109375" style="13" customWidth="1"/>
    <col min="12" max="12" width="25.5703125" style="7" customWidth="1"/>
    <col min="13" max="16384" width="9.140625" style="7"/>
  </cols>
  <sheetData>
    <row r="1" spans="1:15" s="94" customFormat="1" ht="30" customHeight="1">
      <c r="A1" s="88">
        <v>0</v>
      </c>
      <c r="B1" s="89"/>
      <c r="C1" s="90"/>
      <c r="D1" s="91"/>
      <c r="E1" s="91"/>
      <c r="F1" s="95"/>
      <c r="G1" s="430" t="s">
        <v>17033</v>
      </c>
      <c r="H1" s="430"/>
      <c r="I1" s="153">
        <f>IF(Змiст!$K$5&gt;Змiст!$AP$21,Змiст!$K$5,Змiст!$AP$21)</f>
        <v>0</v>
      </c>
      <c r="J1" s="93"/>
      <c r="K1" s="93"/>
      <c r="L1" s="82"/>
      <c r="M1" s="99"/>
      <c r="N1" s="96"/>
    </row>
    <row r="2" spans="1:15" ht="27" customHeight="1">
      <c r="A2" s="88"/>
      <c r="B2" s="89"/>
      <c r="C2" s="90"/>
      <c r="D2" s="97" t="s">
        <v>8</v>
      </c>
      <c r="E2" s="97" t="s">
        <v>6420</v>
      </c>
      <c r="F2" s="97" t="s">
        <v>0</v>
      </c>
      <c r="G2" s="97" t="s">
        <v>1</v>
      </c>
      <c r="H2" s="97" t="s">
        <v>5</v>
      </c>
      <c r="I2" s="97" t="s">
        <v>6</v>
      </c>
      <c r="J2" s="97"/>
      <c r="K2" s="97" t="s">
        <v>2</v>
      </c>
      <c r="L2" s="97" t="s">
        <v>7</v>
      </c>
    </row>
    <row r="3" spans="1:15" ht="60" customHeight="1">
      <c r="A3" s="88"/>
      <c r="B3" s="89"/>
      <c r="C3" s="90"/>
      <c r="D3" s="473"/>
      <c r="E3" s="473"/>
      <c r="F3" s="145" t="s">
        <v>2800</v>
      </c>
      <c r="G3" s="32" t="s">
        <v>6586</v>
      </c>
      <c r="H3" s="124">
        <f>I3*Змiст!$K$4</f>
        <v>430.63347599999997</v>
      </c>
      <c r="I3" s="125">
        <f>IF(Змiст!$K$5&gt;Змiст!$AP$21,J3*(1-Змiст!$K$5),J3*(1-Змiст!$AP$21))</f>
        <v>13.670903999999998</v>
      </c>
      <c r="J3" s="5">
        <f t="shared" ref="J3:J34" si="0">VLOOKUP(F3,Price,2,FALSE)*1.2</f>
        <v>13.670903999999998</v>
      </c>
      <c r="K3" s="10" t="s">
        <v>4</v>
      </c>
      <c r="L3" s="19"/>
      <c r="N3" s="1"/>
    </row>
    <row r="4" spans="1:15" ht="60" customHeight="1">
      <c r="A4" s="88"/>
      <c r="B4" s="89"/>
      <c r="C4" s="90"/>
      <c r="D4" s="473"/>
      <c r="E4" s="473"/>
      <c r="F4" s="31" t="s">
        <v>2801</v>
      </c>
      <c r="G4" s="32" t="s">
        <v>8707</v>
      </c>
      <c r="H4" s="124">
        <f>I4*Змiст!$K$4</f>
        <v>443.19895200000002</v>
      </c>
      <c r="I4" s="125">
        <f>IF(Змiст!$K$5&gt;Змiст!$AP$21,J4*(1-Змiст!$K$5),J4*(1-Змiст!$AP$21))</f>
        <v>14.069808</v>
      </c>
      <c r="J4" s="5">
        <f t="shared" si="0"/>
        <v>14.069808</v>
      </c>
      <c r="K4" s="10" t="s">
        <v>4</v>
      </c>
      <c r="L4" s="19"/>
    </row>
    <row r="5" spans="1:15" ht="25.5">
      <c r="A5" s="88"/>
      <c r="B5" s="89"/>
      <c r="C5" s="90"/>
      <c r="D5" s="473"/>
      <c r="E5" s="473"/>
      <c r="F5" s="31" t="s">
        <v>2810</v>
      </c>
      <c r="G5" s="32" t="s">
        <v>7675</v>
      </c>
      <c r="H5" s="124">
        <f>I5*Змiст!$K$4</f>
        <v>455.61473999999998</v>
      </c>
      <c r="I5" s="125">
        <f>IF(Змiст!$K$5&gt;Змiст!$AP$21,J5*(1-Змiст!$K$5),J5*(1-Змiст!$AP$21))</f>
        <v>14.46396</v>
      </c>
      <c r="J5" s="5">
        <f t="shared" si="0"/>
        <v>14.46396</v>
      </c>
      <c r="K5" s="10" t="s">
        <v>4</v>
      </c>
      <c r="L5" s="19"/>
      <c r="O5"/>
    </row>
    <row r="6" spans="1:15" ht="24.95" customHeight="1">
      <c r="A6" s="88"/>
      <c r="B6" s="89"/>
      <c r="C6" s="90"/>
      <c r="D6" s="473"/>
      <c r="E6" s="473"/>
      <c r="F6" s="31" t="s">
        <v>2812</v>
      </c>
      <c r="G6" s="32" t="s">
        <v>6476</v>
      </c>
      <c r="H6" s="124">
        <f>I6*Змiст!$K$4</f>
        <v>413.03946600000006</v>
      </c>
      <c r="I6" s="125">
        <f>IF(Змiст!$K$5&gt;Змiст!$AP$21,J6*(1-Змiст!$K$5),J6*(1-Змiст!$AP$21))</f>
        <v>13.112364000000001</v>
      </c>
      <c r="J6" s="5">
        <f t="shared" si="0"/>
        <v>13.112364000000001</v>
      </c>
      <c r="K6" s="10" t="s">
        <v>4</v>
      </c>
      <c r="L6" s="19"/>
      <c r="N6"/>
    </row>
    <row r="7" spans="1:15" ht="24.95" customHeight="1">
      <c r="A7" s="88"/>
      <c r="B7" s="89"/>
      <c r="C7" s="90"/>
      <c r="D7" s="473"/>
      <c r="E7" s="473"/>
      <c r="F7" s="31" t="s">
        <v>2828</v>
      </c>
      <c r="G7" s="32" t="s">
        <v>6587</v>
      </c>
      <c r="H7" s="124">
        <f>I7*Змiст!$K$4</f>
        <v>424.51705800000002</v>
      </c>
      <c r="I7" s="125">
        <f>IF(Змiст!$K$5&gt;Змiст!$AP$21,J7*(1-Змiст!$K$5),J7*(1-Змiст!$AP$21))</f>
        <v>13.476732</v>
      </c>
      <c r="J7" s="5">
        <f t="shared" si="0"/>
        <v>13.476732</v>
      </c>
      <c r="K7" s="10" t="s">
        <v>4</v>
      </c>
      <c r="L7" s="19"/>
    </row>
    <row r="8" spans="1:15" ht="24.95" customHeight="1">
      <c r="A8" s="88"/>
      <c r="B8" s="89"/>
      <c r="C8" s="90"/>
      <c r="D8" s="473"/>
      <c r="E8" s="473"/>
      <c r="F8" s="31" t="s">
        <v>2830</v>
      </c>
      <c r="G8" s="32" t="s">
        <v>6588</v>
      </c>
      <c r="H8" s="124">
        <f>I8*Змiст!$K$4</f>
        <v>445.82529600000004</v>
      </c>
      <c r="I8" s="125">
        <f>IF(Змiст!$K$5&gt;Змiст!$AP$21,J8*(1-Змiст!$K$5),J8*(1-Змiст!$AP$21))</f>
        <v>14.153184000000001</v>
      </c>
      <c r="J8" s="5">
        <f t="shared" si="0"/>
        <v>14.153184000000001</v>
      </c>
      <c r="K8" s="10" t="s">
        <v>4</v>
      </c>
      <c r="L8" s="19"/>
    </row>
    <row r="9" spans="1:15" ht="24.95" customHeight="1">
      <c r="A9" s="88"/>
      <c r="B9" s="89"/>
      <c r="C9" s="90"/>
      <c r="D9" s="473"/>
      <c r="E9" s="473"/>
      <c r="F9" s="31" t="s">
        <v>2811</v>
      </c>
      <c r="G9" s="32" t="s">
        <v>6589</v>
      </c>
      <c r="H9" s="124">
        <f>I9*Змiст!$K$4</f>
        <v>228.29687999999999</v>
      </c>
      <c r="I9" s="125">
        <f>IF(Змiст!$K$5&gt;Змiст!$AP$21,J9*(1-Змiст!$K$5),J9*(1-Змiст!$AP$21))</f>
        <v>7.2475199999999997</v>
      </c>
      <c r="J9" s="5">
        <f t="shared" si="0"/>
        <v>7.2475199999999997</v>
      </c>
      <c r="K9" s="10" t="s">
        <v>4</v>
      </c>
      <c r="L9" s="19"/>
    </row>
    <row r="10" spans="1:15" ht="24.95" customHeight="1">
      <c r="A10" s="77"/>
      <c r="B10" s="78"/>
      <c r="C10" s="79"/>
      <c r="D10" s="473"/>
      <c r="E10" s="473"/>
      <c r="F10" s="31" t="s">
        <v>2813</v>
      </c>
      <c r="G10" s="32" t="s">
        <v>6477</v>
      </c>
      <c r="H10" s="124">
        <f>I10*Змiст!$K$4</f>
        <v>399.54297600000001</v>
      </c>
      <c r="I10" s="125">
        <f>IF(Змiст!$K$5&gt;Змiст!$AP$21,J10*(1-Змiст!$K$5),J10*(1-Змiст!$AP$21))</f>
        <v>12.683904</v>
      </c>
      <c r="J10" s="5">
        <f t="shared" si="0"/>
        <v>12.683904</v>
      </c>
      <c r="K10" s="10" t="s">
        <v>4</v>
      </c>
      <c r="L10" s="19"/>
    </row>
    <row r="11" spans="1:15" ht="24.95" customHeight="1">
      <c r="A11" s="77"/>
      <c r="B11" s="78"/>
      <c r="C11" s="79"/>
      <c r="D11" s="473"/>
      <c r="E11" s="473"/>
      <c r="F11" s="31" t="s">
        <v>2829</v>
      </c>
      <c r="G11" s="32" t="s">
        <v>6436</v>
      </c>
      <c r="H11" s="124">
        <f>I11*Змiст!$K$4</f>
        <v>410.80170599999997</v>
      </c>
      <c r="I11" s="125">
        <f>IF(Змiст!$K$5&gt;Змiст!$AP$21,J11*(1-Змiст!$K$5),J11*(1-Змiст!$AP$21))</f>
        <v>13.041323999999999</v>
      </c>
      <c r="J11" s="5">
        <f t="shared" si="0"/>
        <v>13.041323999999999</v>
      </c>
      <c r="K11" s="10" t="s">
        <v>4</v>
      </c>
      <c r="L11" s="19"/>
    </row>
    <row r="12" spans="1:15" ht="24.95" customHeight="1">
      <c r="A12" s="77"/>
      <c r="B12" s="78"/>
      <c r="C12" s="79"/>
      <c r="D12" s="473"/>
      <c r="E12" s="473"/>
      <c r="F12" s="31" t="s">
        <v>2831</v>
      </c>
      <c r="G12" s="32" t="s">
        <v>6590</v>
      </c>
      <c r="H12" s="124">
        <f>I12*Змiст!$K$4</f>
        <v>448.88331599999998</v>
      </c>
      <c r="I12" s="125">
        <f>IF(Змiст!$K$5&gt;Змiст!$AP$21,J12*(1-Змiст!$K$5),J12*(1-Змiст!$AP$21))</f>
        <v>14.250264</v>
      </c>
      <c r="J12" s="5">
        <f t="shared" si="0"/>
        <v>14.250264</v>
      </c>
      <c r="K12" s="10" t="s">
        <v>4</v>
      </c>
      <c r="L12" s="19"/>
    </row>
    <row r="13" spans="1:15" ht="24.95" customHeight="1">
      <c r="A13" s="77"/>
      <c r="B13" s="78"/>
      <c r="C13" s="79"/>
      <c r="D13" s="473"/>
      <c r="E13" s="473"/>
      <c r="F13" s="31" t="s">
        <v>2814</v>
      </c>
      <c r="G13" s="32" t="s">
        <v>6437</v>
      </c>
      <c r="H13" s="124">
        <f>I13*Змiст!$K$4</f>
        <v>528.974334</v>
      </c>
      <c r="I13" s="125">
        <f>IF(Змiст!$K$5&gt;Змiст!$AP$21,J13*(1-Змiст!$K$5),J13*(1-Змiст!$AP$21))</f>
        <v>16.792836000000001</v>
      </c>
      <c r="J13" s="5">
        <f t="shared" si="0"/>
        <v>16.792836000000001</v>
      </c>
      <c r="K13" s="10" t="s">
        <v>4</v>
      </c>
      <c r="L13" s="19"/>
    </row>
    <row r="14" spans="1:15" ht="24.95" customHeight="1">
      <c r="A14" s="74"/>
      <c r="B14" s="75"/>
      <c r="C14" s="76"/>
      <c r="D14" s="473"/>
      <c r="E14" s="473"/>
      <c r="F14" s="31" t="s">
        <v>2816</v>
      </c>
      <c r="G14" s="32" t="s">
        <v>8706</v>
      </c>
      <c r="H14" s="124">
        <f>I14*Змiст!$K$4</f>
        <v>551.49179400000003</v>
      </c>
      <c r="I14" s="125">
        <f>IF(Змiст!$K$5&gt;Змiст!$AP$21,J14*(1-Змiст!$K$5),J14*(1-Змiст!$AP$21))</f>
        <v>17.507676</v>
      </c>
      <c r="J14" s="5">
        <f t="shared" si="0"/>
        <v>17.507676</v>
      </c>
      <c r="K14" s="10" t="s">
        <v>4</v>
      </c>
      <c r="L14" s="19"/>
    </row>
    <row r="15" spans="1:15" ht="24.95" customHeight="1">
      <c r="A15" s="74"/>
      <c r="B15" s="75"/>
      <c r="C15" s="76"/>
      <c r="D15" s="473"/>
      <c r="E15" s="473"/>
      <c r="F15" s="31" t="s">
        <v>2817</v>
      </c>
      <c r="G15" s="32" t="s">
        <v>6478</v>
      </c>
      <c r="H15" s="124">
        <f>I15*Змiст!$K$4</f>
        <v>857.34709199999986</v>
      </c>
      <c r="I15" s="125">
        <f>IF(Змiст!$K$5&gt;Змiст!$AP$21,J15*(1-Змiст!$K$5),J15*(1-Змiст!$AP$21))</f>
        <v>27.217367999999997</v>
      </c>
      <c r="J15" s="5">
        <f t="shared" si="0"/>
        <v>27.217367999999997</v>
      </c>
      <c r="K15" s="10" t="s">
        <v>4</v>
      </c>
      <c r="L15" s="19"/>
    </row>
    <row r="16" spans="1:15" ht="24.95" customHeight="1">
      <c r="A16" s="77"/>
      <c r="B16" s="78"/>
      <c r="C16" s="79"/>
      <c r="D16" s="473"/>
      <c r="E16" s="473"/>
      <c r="F16" s="31" t="s">
        <v>2815</v>
      </c>
      <c r="G16" s="32" t="s">
        <v>6438</v>
      </c>
      <c r="H16" s="124">
        <f>I16*Змiст!$K$4</f>
        <v>503.26315199999999</v>
      </c>
      <c r="I16" s="125">
        <f>IF(Змiст!$K$5&gt;Змiст!$AP$21,J16*(1-Змiст!$K$5),J16*(1-Змiст!$AP$21))</f>
        <v>15.976608000000001</v>
      </c>
      <c r="J16" s="5">
        <f t="shared" si="0"/>
        <v>15.976608000000001</v>
      </c>
      <c r="K16" s="10" t="s">
        <v>4</v>
      </c>
      <c r="L16" s="19"/>
    </row>
    <row r="17" spans="1:14" ht="24.95" customHeight="1">
      <c r="A17" s="77"/>
      <c r="B17" s="78"/>
      <c r="C17" s="79"/>
      <c r="D17" s="473"/>
      <c r="E17" s="473"/>
      <c r="F17" s="31" t="s">
        <v>2819</v>
      </c>
      <c r="G17" s="32" t="s">
        <v>6479</v>
      </c>
      <c r="H17" s="124">
        <f>I17*Змiст!$K$4</f>
        <v>651.74155199999996</v>
      </c>
      <c r="I17" s="125">
        <f>IF(Змiст!$K$5&gt;Змiст!$AP$21,J17*(1-Змiст!$K$5),J17*(1-Змiст!$AP$21))</f>
        <v>20.690207999999998</v>
      </c>
      <c r="J17" s="5">
        <f t="shared" si="0"/>
        <v>20.690207999999998</v>
      </c>
      <c r="K17" s="10" t="s">
        <v>4</v>
      </c>
      <c r="L17" s="19"/>
    </row>
    <row r="18" spans="1:14" ht="24.95" customHeight="1">
      <c r="A18" s="77"/>
      <c r="B18" s="78"/>
      <c r="C18" s="79"/>
      <c r="D18" s="473"/>
      <c r="E18" s="473"/>
      <c r="F18" s="31" t="s">
        <v>2818</v>
      </c>
      <c r="G18" s="32" t="s">
        <v>6439</v>
      </c>
      <c r="H18" s="124">
        <f>I18*Змiст!$K$4</f>
        <v>545.862618</v>
      </c>
      <c r="I18" s="125">
        <f>IF(Змiст!$K$5&gt;Змiст!$AP$21,J18*(1-Змiст!$K$5),J18*(1-Змiст!$AP$21))</f>
        <v>17.328972</v>
      </c>
      <c r="J18" s="5">
        <f t="shared" si="0"/>
        <v>17.328972</v>
      </c>
      <c r="K18" s="10" t="s">
        <v>4</v>
      </c>
      <c r="L18" s="19"/>
    </row>
    <row r="19" spans="1:14" ht="24.95" customHeight="1">
      <c r="A19" s="77"/>
      <c r="B19" s="78"/>
      <c r="C19" s="79"/>
      <c r="D19" s="473"/>
      <c r="E19" s="473"/>
      <c r="F19" s="31" t="s">
        <v>2820</v>
      </c>
      <c r="G19" s="32" t="s">
        <v>6480</v>
      </c>
      <c r="H19" s="124">
        <f>I19*Змiст!$K$4</f>
        <v>765.18539999999996</v>
      </c>
      <c r="I19" s="125">
        <f>IF(Змiст!$K$5&gt;Змiст!$AP$21,J19*(1-Змiст!$K$5),J19*(1-Змiст!$AP$21))</f>
        <v>24.291599999999999</v>
      </c>
      <c r="J19" s="5">
        <f t="shared" si="0"/>
        <v>24.291599999999999</v>
      </c>
      <c r="K19" s="10" t="s">
        <v>4</v>
      </c>
      <c r="L19" s="19"/>
    </row>
    <row r="20" spans="1:14" ht="24.95" customHeight="1">
      <c r="A20" s="77"/>
      <c r="B20" s="78"/>
      <c r="C20" s="79"/>
      <c r="D20" s="473"/>
      <c r="E20" s="473"/>
      <c r="F20" s="31" t="s">
        <v>2821</v>
      </c>
      <c r="G20" s="32" t="s">
        <v>6440</v>
      </c>
      <c r="H20" s="124">
        <f>I20*Змiст!$K$4</f>
        <v>421.89109199999996</v>
      </c>
      <c r="I20" s="125">
        <f>IF(Змiст!$K$5&gt;Змiст!$AP$21,J20*(1-Змiст!$K$5),J20*(1-Змiст!$AP$21))</f>
        <v>13.393367999999999</v>
      </c>
      <c r="J20" s="5">
        <f t="shared" si="0"/>
        <v>13.393367999999999</v>
      </c>
      <c r="K20" s="10" t="s">
        <v>4</v>
      </c>
      <c r="L20" s="19"/>
    </row>
    <row r="21" spans="1:14" ht="24.95" customHeight="1">
      <c r="A21" s="74"/>
      <c r="B21" s="75"/>
      <c r="C21" s="76"/>
      <c r="D21" s="473"/>
      <c r="E21" s="473"/>
      <c r="F21" s="31" t="s">
        <v>2823</v>
      </c>
      <c r="G21" s="32" t="s">
        <v>6441</v>
      </c>
      <c r="H21" s="124">
        <f>I21*Змiст!$K$4</f>
        <v>497.92617000000001</v>
      </c>
      <c r="I21" s="125">
        <f>IF(Змiст!$K$5&gt;Змiст!$AP$21,J21*(1-Змiст!$K$5),J21*(1-Змiст!$AP$21))</f>
        <v>15.807180000000001</v>
      </c>
      <c r="J21" s="5">
        <f t="shared" si="0"/>
        <v>15.807180000000001</v>
      </c>
      <c r="K21" s="10" t="s">
        <v>4</v>
      </c>
      <c r="L21" s="19"/>
    </row>
    <row r="22" spans="1:14" ht="24.95" customHeight="1">
      <c r="A22" s="74"/>
      <c r="B22" s="75"/>
      <c r="C22" s="76"/>
      <c r="D22" s="473"/>
      <c r="E22" s="473"/>
      <c r="F22" s="31" t="s">
        <v>2825</v>
      </c>
      <c r="G22" s="32" t="s">
        <v>6442</v>
      </c>
      <c r="H22" s="124">
        <f>I22*Змiст!$K$4</f>
        <v>451.18760400000002</v>
      </c>
      <c r="I22" s="125">
        <f>IF(Змiст!$K$5&gt;Змiст!$AP$21,J22*(1-Змiст!$K$5),J22*(1-Змiст!$AP$21))</f>
        <v>14.323416</v>
      </c>
      <c r="J22" s="5">
        <f t="shared" si="0"/>
        <v>14.323416</v>
      </c>
      <c r="K22" s="10" t="s">
        <v>4</v>
      </c>
      <c r="L22" s="19"/>
    </row>
    <row r="23" spans="1:14" ht="24.95" customHeight="1">
      <c r="A23" s="74"/>
      <c r="B23" s="75"/>
      <c r="C23" s="76"/>
      <c r="D23" s="473"/>
      <c r="E23" s="473"/>
      <c r="F23" s="31" t="s">
        <v>2822</v>
      </c>
      <c r="G23" s="32" t="s">
        <v>6443</v>
      </c>
      <c r="H23" s="124">
        <f>I23*Змiст!$K$4</f>
        <v>254.912994</v>
      </c>
      <c r="I23" s="125">
        <f>IF(Змiст!$K$5&gt;Змiст!$AP$21,J23*(1-Змiст!$K$5),J23*(1-Змiст!$AP$21))</f>
        <v>8.0924759999999996</v>
      </c>
      <c r="J23" s="5">
        <f t="shared" si="0"/>
        <v>8.0924759999999996</v>
      </c>
      <c r="K23" s="10" t="s">
        <v>4</v>
      </c>
      <c r="L23" s="19"/>
    </row>
    <row r="24" spans="1:14" ht="24.95" customHeight="1">
      <c r="A24" s="74"/>
      <c r="B24" s="75"/>
      <c r="C24" s="76"/>
      <c r="D24" s="473"/>
      <c r="E24" s="473"/>
      <c r="F24" s="31" t="s">
        <v>2824</v>
      </c>
      <c r="G24" s="32" t="s">
        <v>6444</v>
      </c>
      <c r="H24" s="124">
        <f>I24*Змiст!$K$4</f>
        <v>433.61400600000002</v>
      </c>
      <c r="I24" s="125">
        <f>IF(Змiст!$K$5&gt;Змiст!$AP$21,J24*(1-Змiст!$K$5),J24*(1-Змiст!$AP$21))</f>
        <v>13.765524000000001</v>
      </c>
      <c r="J24" s="5">
        <f t="shared" si="0"/>
        <v>13.765524000000001</v>
      </c>
      <c r="K24" s="10" t="s">
        <v>4</v>
      </c>
      <c r="L24" s="19"/>
    </row>
    <row r="25" spans="1:14" ht="24.95" customHeight="1">
      <c r="A25" s="74"/>
      <c r="B25" s="75"/>
      <c r="C25" s="76"/>
      <c r="D25" s="473"/>
      <c r="E25" s="473"/>
      <c r="F25" s="31" t="s">
        <v>2826</v>
      </c>
      <c r="G25" s="32" t="s">
        <v>6445</v>
      </c>
      <c r="H25" s="124">
        <f>I25*Змiст!$K$4</f>
        <v>445.32520200000005</v>
      </c>
      <c r="I25" s="125">
        <f>IF(Змiст!$K$5&gt;Змiст!$AP$21,J25*(1-Змiст!$K$5),J25*(1-Змiст!$AP$21))</f>
        <v>14.137308000000001</v>
      </c>
      <c r="J25" s="5">
        <f t="shared" si="0"/>
        <v>14.137308000000001</v>
      </c>
      <c r="K25" s="10" t="s">
        <v>4</v>
      </c>
      <c r="L25" s="19"/>
    </row>
    <row r="26" spans="1:14" ht="15.95" customHeight="1">
      <c r="A26" s="74"/>
      <c r="B26" s="75"/>
      <c r="C26" s="76"/>
      <c r="D26" s="473"/>
      <c r="E26" s="474"/>
      <c r="F26" s="31" t="s">
        <v>2535</v>
      </c>
      <c r="G26" s="32" t="s">
        <v>8432</v>
      </c>
      <c r="H26" s="124">
        <f>I26*Змiст!$K$4</f>
        <v>435.3048</v>
      </c>
      <c r="I26" s="125">
        <f>IF(Змiст!$K$5&gt;Змiст!$AP$21,J26*(1-Змiст!$K$5),J26*(1-Змiст!$AP$21))</f>
        <v>13.8192</v>
      </c>
      <c r="J26" s="5">
        <f t="shared" si="0"/>
        <v>13.8192</v>
      </c>
      <c r="K26" s="10" t="s">
        <v>4</v>
      </c>
      <c r="L26" s="19"/>
    </row>
    <row r="27" spans="1:14" ht="15.95" customHeight="1">
      <c r="A27" s="74"/>
      <c r="B27" s="75"/>
      <c r="C27" s="76"/>
      <c r="D27" s="473"/>
      <c r="E27" s="475"/>
      <c r="F27" s="31" t="s">
        <v>2536</v>
      </c>
      <c r="G27" s="32" t="s">
        <v>8433</v>
      </c>
      <c r="H27" s="124">
        <f>I27*Змiст!$K$4</f>
        <v>435.3048</v>
      </c>
      <c r="I27" s="125">
        <f>IF(Змiст!$K$5&gt;Змiст!$AP$21,J27*(1-Змiст!$K$5),J27*(1-Змiст!$AP$21))</f>
        <v>13.8192</v>
      </c>
      <c r="J27" s="5">
        <f t="shared" si="0"/>
        <v>13.8192</v>
      </c>
      <c r="K27" s="10" t="s">
        <v>4</v>
      </c>
      <c r="L27" s="19"/>
      <c r="N27"/>
    </row>
    <row r="28" spans="1:14" ht="15.95" customHeight="1">
      <c r="A28" s="74"/>
      <c r="B28" s="75"/>
      <c r="C28" s="76"/>
      <c r="D28" s="473"/>
      <c r="E28" s="475"/>
      <c r="F28" s="31" t="s">
        <v>2537</v>
      </c>
      <c r="G28" s="32" t="s">
        <v>6421</v>
      </c>
      <c r="H28" s="124">
        <f>I28*Змiст!$K$4</f>
        <v>435.3048</v>
      </c>
      <c r="I28" s="125">
        <f>IF(Змiст!$K$5&gt;Змiст!$AP$21,J28*(1-Змiст!$K$5),J28*(1-Змiст!$AP$21))</f>
        <v>13.8192</v>
      </c>
      <c r="J28" s="5">
        <f t="shared" si="0"/>
        <v>13.8192</v>
      </c>
      <c r="K28" s="10" t="s">
        <v>4</v>
      </c>
      <c r="L28" s="19"/>
    </row>
    <row r="29" spans="1:14" ht="15.95" customHeight="1">
      <c r="A29" s="74"/>
      <c r="B29" s="75"/>
      <c r="C29" s="76"/>
      <c r="D29" s="473"/>
      <c r="E29" s="475"/>
      <c r="F29" s="31" t="s">
        <v>2538</v>
      </c>
      <c r="G29" s="32" t="s">
        <v>6422</v>
      </c>
      <c r="H29" s="124">
        <f>I29*Змiст!$K$4</f>
        <v>499.21439399999997</v>
      </c>
      <c r="I29" s="125">
        <f>IF(Змiст!$K$5&gt;Змiст!$AP$21,J29*(1-Змiст!$K$5),J29*(1-Змiст!$AP$21))</f>
        <v>15.848075999999999</v>
      </c>
      <c r="J29" s="5">
        <f t="shared" si="0"/>
        <v>15.848075999999999</v>
      </c>
      <c r="K29" s="10" t="s">
        <v>4</v>
      </c>
      <c r="L29" s="19"/>
    </row>
    <row r="30" spans="1:14" ht="15.95" customHeight="1">
      <c r="A30" s="74"/>
      <c r="B30" s="75"/>
      <c r="C30" s="76"/>
      <c r="D30" s="473"/>
      <c r="E30" s="475"/>
      <c r="F30" s="31" t="s">
        <v>2539</v>
      </c>
      <c r="G30" s="32" t="s">
        <v>6423</v>
      </c>
      <c r="H30" s="124">
        <f>I30*Змiст!$K$4</f>
        <v>608.45261400000004</v>
      </c>
      <c r="I30" s="125">
        <f>IF(Змiст!$K$5&gt;Змiст!$AP$21,J30*(1-Змiст!$K$5),J30*(1-Змiст!$AP$21))</f>
        <v>19.315956</v>
      </c>
      <c r="J30" s="5">
        <f t="shared" si="0"/>
        <v>19.315956</v>
      </c>
      <c r="K30" s="10" t="s">
        <v>4</v>
      </c>
      <c r="L30" s="19"/>
    </row>
    <row r="31" spans="1:14" ht="15.95" customHeight="1">
      <c r="A31" s="74"/>
      <c r="B31" s="75"/>
      <c r="C31" s="76"/>
      <c r="D31" s="473"/>
      <c r="E31" s="475"/>
      <c r="F31" s="31" t="s">
        <v>2540</v>
      </c>
      <c r="G31" s="32" t="s">
        <v>6424</v>
      </c>
      <c r="H31" s="124">
        <f>I31*Змiст!$K$4</f>
        <v>671.19910199999993</v>
      </c>
      <c r="I31" s="125">
        <f>IF(Змiст!$K$5&gt;Змiст!$AP$21,J31*(1-Змiст!$K$5),J31*(1-Змiст!$AP$21))</f>
        <v>21.307907999999998</v>
      </c>
      <c r="J31" s="5">
        <f t="shared" si="0"/>
        <v>21.307907999999998</v>
      </c>
      <c r="K31" s="10" t="s">
        <v>4</v>
      </c>
      <c r="L31" s="19"/>
    </row>
    <row r="32" spans="1:14" ht="15.95" customHeight="1">
      <c r="A32" s="74"/>
      <c r="B32" s="75"/>
      <c r="C32" s="76"/>
      <c r="D32" s="473"/>
      <c r="E32" s="475"/>
      <c r="F32" s="31" t="s">
        <v>2541</v>
      </c>
      <c r="G32" s="32" t="s">
        <v>8434</v>
      </c>
      <c r="H32" s="124">
        <f>I32*Змiст!$K$4</f>
        <v>435.3048</v>
      </c>
      <c r="I32" s="125">
        <f>IF(Змiст!$K$5&gt;Змiст!$AP$21,J32*(1-Змiст!$K$5),J32*(1-Змiст!$AP$21))</f>
        <v>13.8192</v>
      </c>
      <c r="J32" s="5">
        <f t="shared" si="0"/>
        <v>13.8192</v>
      </c>
      <c r="K32" s="10" t="s">
        <v>4</v>
      </c>
      <c r="L32" s="19"/>
      <c r="M32" s="51"/>
    </row>
    <row r="33" spans="1:14" ht="15.95" customHeight="1">
      <c r="A33" s="74"/>
      <c r="B33" s="75"/>
      <c r="C33" s="76"/>
      <c r="D33" s="473"/>
      <c r="E33" s="475"/>
      <c r="F33" s="31" t="s">
        <v>2542</v>
      </c>
      <c r="G33" s="32" t="s">
        <v>8435</v>
      </c>
      <c r="H33" s="124">
        <f>I33*Змiст!$K$4</f>
        <v>499.21439399999997</v>
      </c>
      <c r="I33" s="125">
        <f>IF(Змiст!$K$5&gt;Змiст!$AP$21,J33*(1-Змiст!$K$5),J33*(1-Змiст!$AP$21))</f>
        <v>15.848075999999999</v>
      </c>
      <c r="J33" s="5">
        <f t="shared" si="0"/>
        <v>15.848075999999999</v>
      </c>
      <c r="K33" s="10" t="s">
        <v>4</v>
      </c>
      <c r="L33" s="19"/>
    </row>
    <row r="34" spans="1:14" ht="15.95" customHeight="1">
      <c r="A34" s="74"/>
      <c r="B34" s="75"/>
      <c r="C34" s="76"/>
      <c r="D34" s="473"/>
      <c r="E34" s="475"/>
      <c r="F34" s="31" t="s">
        <v>2543</v>
      </c>
      <c r="G34" s="32" t="s">
        <v>6425</v>
      </c>
      <c r="H34" s="124">
        <f>I34*Змiст!$K$4</f>
        <v>561.91816799999992</v>
      </c>
      <c r="I34" s="125">
        <f>IF(Змiст!$K$5&gt;Змiст!$AP$21,J34*(1-Змiст!$K$5),J34*(1-Змiст!$AP$21))</f>
        <v>17.838671999999999</v>
      </c>
      <c r="J34" s="5">
        <f t="shared" si="0"/>
        <v>17.838671999999999</v>
      </c>
      <c r="K34" s="10" t="s">
        <v>4</v>
      </c>
      <c r="L34" s="19"/>
    </row>
    <row r="35" spans="1:14" ht="15.95" customHeight="1">
      <c r="A35" s="74"/>
      <c r="B35" s="75"/>
      <c r="C35" s="76"/>
      <c r="D35" s="473"/>
      <c r="E35" s="475"/>
      <c r="F35" s="31" t="s">
        <v>2544</v>
      </c>
      <c r="G35" s="32" t="s">
        <v>6426</v>
      </c>
      <c r="H35" s="124">
        <f>I35*Змiст!$K$4</f>
        <v>671.19910199999993</v>
      </c>
      <c r="I35" s="125">
        <f>IF(Змiст!$K$5&gt;Змiст!$AP$21,J35*(1-Змiст!$K$5),J35*(1-Змiст!$AP$21))</f>
        <v>21.307907999999998</v>
      </c>
      <c r="J35" s="5">
        <f t="shared" ref="J35:J66" si="1">VLOOKUP(F35,Price,2,FALSE)*1.2</f>
        <v>21.307907999999998</v>
      </c>
      <c r="K35" s="10" t="s">
        <v>4</v>
      </c>
      <c r="L35" s="19"/>
      <c r="N35"/>
    </row>
    <row r="36" spans="1:14" ht="15.95" customHeight="1">
      <c r="A36" s="74"/>
      <c r="B36" s="75"/>
      <c r="C36" s="76"/>
      <c r="D36" s="473"/>
      <c r="E36" s="475"/>
      <c r="F36" s="31" t="s">
        <v>2545</v>
      </c>
      <c r="G36" s="32" t="s">
        <v>6427</v>
      </c>
      <c r="H36" s="124">
        <f>I36*Змiст!$K$4</f>
        <v>737.15556600000002</v>
      </c>
      <c r="I36" s="125">
        <f>IF(Змiст!$K$5&gt;Змiст!$AP$21,J36*(1-Змiст!$K$5),J36*(1-Змiст!$AP$21))</f>
        <v>23.401764</v>
      </c>
      <c r="J36" s="5">
        <f t="shared" si="1"/>
        <v>23.401764</v>
      </c>
      <c r="K36" s="10" t="s">
        <v>4</v>
      </c>
      <c r="L36" s="19"/>
    </row>
    <row r="37" spans="1:14" ht="15.95" customHeight="1">
      <c r="A37" s="74"/>
      <c r="B37" s="75"/>
      <c r="C37" s="76"/>
      <c r="D37" s="473"/>
      <c r="E37" s="475"/>
      <c r="F37" s="31" t="s">
        <v>2546</v>
      </c>
      <c r="G37" s="32" t="s">
        <v>8436</v>
      </c>
      <c r="H37" s="124">
        <f>I37*Змiст!$K$4</f>
        <v>805.69792799999993</v>
      </c>
      <c r="I37" s="125">
        <f>IF(Змiст!$K$5&gt;Змiст!$AP$21,J37*(1-Змiст!$K$5),J37*(1-Змiст!$AP$21))</f>
        <v>25.577711999999998</v>
      </c>
      <c r="J37" s="5">
        <f t="shared" si="1"/>
        <v>25.577711999999998</v>
      </c>
      <c r="K37" s="10" t="s">
        <v>4</v>
      </c>
      <c r="L37" s="19"/>
    </row>
    <row r="38" spans="1:14" ht="15.95" customHeight="1">
      <c r="A38" s="74"/>
      <c r="B38" s="75"/>
      <c r="C38" s="76"/>
      <c r="D38" s="473"/>
      <c r="E38" s="475"/>
      <c r="F38" s="31" t="s">
        <v>2547</v>
      </c>
      <c r="G38" s="32" t="s">
        <v>8437</v>
      </c>
      <c r="H38" s="124">
        <f>I38*Змiст!$K$4</f>
        <v>567.32129999999995</v>
      </c>
      <c r="I38" s="125">
        <f>IF(Змiст!$K$5&gt;Змiст!$AP$21,J38*(1-Змiст!$K$5),J38*(1-Змiст!$AP$21))</f>
        <v>18.010199999999998</v>
      </c>
      <c r="J38" s="5">
        <f t="shared" si="1"/>
        <v>18.010199999999998</v>
      </c>
      <c r="K38" s="10" t="s">
        <v>4</v>
      </c>
      <c r="L38" s="19"/>
    </row>
    <row r="39" spans="1:14" ht="15.95" customHeight="1">
      <c r="A39" s="74"/>
      <c r="B39" s="75"/>
      <c r="C39" s="76"/>
      <c r="D39" s="473"/>
      <c r="E39" s="475"/>
      <c r="F39" s="31" t="s">
        <v>2548</v>
      </c>
      <c r="G39" s="32" t="s">
        <v>8438</v>
      </c>
      <c r="H39" s="124">
        <f>I39*Змiст!$K$4</f>
        <v>625.82624999999985</v>
      </c>
      <c r="I39" s="125">
        <f>IF(Змiст!$K$5&gt;Змiст!$AP$21,J39*(1-Змiст!$K$5),J39*(1-Змiст!$AP$21))</f>
        <v>19.867499999999996</v>
      </c>
      <c r="J39" s="5">
        <f t="shared" si="1"/>
        <v>19.867499999999996</v>
      </c>
      <c r="K39" s="10" t="s">
        <v>4</v>
      </c>
      <c r="L39" s="19"/>
    </row>
    <row r="40" spans="1:14" ht="15.95" customHeight="1">
      <c r="A40" s="74"/>
      <c r="B40" s="75"/>
      <c r="C40" s="76"/>
      <c r="D40" s="473"/>
      <c r="E40" s="475"/>
      <c r="F40" s="31" t="s">
        <v>2549</v>
      </c>
      <c r="G40" s="32" t="s">
        <v>6428</v>
      </c>
      <c r="H40" s="124">
        <f>I40*Змiст!$K$4</f>
        <v>722.70160199999998</v>
      </c>
      <c r="I40" s="125">
        <f>IF(Змiст!$K$5&gt;Змiст!$AP$21,J40*(1-Змiст!$K$5),J40*(1-Змiст!$AP$21))</f>
        <v>22.942907999999999</v>
      </c>
      <c r="J40" s="5">
        <f t="shared" si="1"/>
        <v>22.942907999999999</v>
      </c>
      <c r="K40" s="10" t="s">
        <v>4</v>
      </c>
      <c r="L40" s="19"/>
    </row>
    <row r="41" spans="1:14" ht="15.95" customHeight="1">
      <c r="A41" s="74"/>
      <c r="B41" s="75"/>
      <c r="C41" s="76"/>
      <c r="D41" s="473"/>
      <c r="E41" s="475"/>
      <c r="F41" s="31" t="s">
        <v>2550</v>
      </c>
      <c r="G41" s="32" t="s">
        <v>6429</v>
      </c>
      <c r="H41" s="124">
        <f>I41*Змiст!$K$4</f>
        <v>805.69792799999993</v>
      </c>
      <c r="I41" s="125">
        <f>IF(Змiст!$K$5&gt;Змiст!$AP$21,J41*(1-Змiст!$K$5),J41*(1-Змiст!$AP$21))</f>
        <v>25.577711999999998</v>
      </c>
      <c r="J41" s="5">
        <f t="shared" si="1"/>
        <v>25.577711999999998</v>
      </c>
      <c r="K41" s="10" t="s">
        <v>4</v>
      </c>
      <c r="L41" s="19"/>
    </row>
    <row r="42" spans="1:14" ht="15.95" customHeight="1">
      <c r="A42" s="74"/>
      <c r="B42" s="75"/>
      <c r="C42" s="76"/>
      <c r="D42" s="473"/>
      <c r="E42" s="475"/>
      <c r="F42" s="31" t="s">
        <v>2551</v>
      </c>
      <c r="G42" s="32" t="s">
        <v>8439</v>
      </c>
      <c r="H42" s="124">
        <f>I42*Змiст!$K$4</f>
        <v>872.94790799999998</v>
      </c>
      <c r="I42" s="125">
        <f>IF(Змiст!$K$5&gt;Змiст!$AP$21,J42*(1-Змiст!$K$5),J42*(1-Змiст!$AP$21))</f>
        <v>27.712631999999999</v>
      </c>
      <c r="J42" s="5">
        <f t="shared" si="1"/>
        <v>27.712631999999999</v>
      </c>
      <c r="K42" s="10" t="s">
        <v>4</v>
      </c>
      <c r="L42" s="19"/>
    </row>
    <row r="43" spans="1:14" ht="15.95" customHeight="1">
      <c r="A43" s="74"/>
      <c r="B43" s="75"/>
      <c r="C43" s="76"/>
      <c r="D43" s="473"/>
      <c r="E43" s="475"/>
      <c r="F43" s="31" t="s">
        <v>2552</v>
      </c>
      <c r="G43" s="32" t="s">
        <v>6430</v>
      </c>
      <c r="H43" s="124">
        <f>I43*Змiст!$K$4</f>
        <v>737.15556600000002</v>
      </c>
      <c r="I43" s="125">
        <f>IF(Змiст!$K$5&gt;Змiст!$AP$21,J43*(1-Змiст!$K$5),J43*(1-Змiст!$AP$21))</f>
        <v>23.401764</v>
      </c>
      <c r="J43" s="5">
        <f t="shared" si="1"/>
        <v>23.401764</v>
      </c>
      <c r="K43" s="10" t="s">
        <v>4</v>
      </c>
      <c r="L43" s="19"/>
    </row>
    <row r="44" spans="1:14" ht="15.95" customHeight="1">
      <c r="A44" s="74"/>
      <c r="B44" s="75"/>
      <c r="C44" s="76"/>
      <c r="D44" s="473"/>
      <c r="E44" s="475"/>
      <c r="F44" s="31" t="s">
        <v>2553</v>
      </c>
      <c r="G44" s="32" t="s">
        <v>6431</v>
      </c>
      <c r="H44" s="124">
        <f>I44*Змiст!$K$4</f>
        <v>805.69792799999993</v>
      </c>
      <c r="I44" s="125">
        <f>IF(Змiст!$K$5&gt;Змiст!$AP$21,J44*(1-Змiст!$K$5),J44*(1-Змiст!$AP$21))</f>
        <v>25.577711999999998</v>
      </c>
      <c r="J44" s="5">
        <f t="shared" si="1"/>
        <v>25.577711999999998</v>
      </c>
      <c r="K44" s="10" t="s">
        <v>4</v>
      </c>
      <c r="L44" s="19"/>
    </row>
    <row r="45" spans="1:14" ht="15.95" customHeight="1">
      <c r="A45" s="74"/>
      <c r="B45" s="75"/>
      <c r="C45" s="76"/>
      <c r="D45" s="473"/>
      <c r="E45" s="475"/>
      <c r="F45" s="31" t="s">
        <v>2554</v>
      </c>
      <c r="G45" s="32" t="s">
        <v>8440</v>
      </c>
      <c r="H45" s="124">
        <f>I45*Змiст!$K$4</f>
        <v>872.94790799999998</v>
      </c>
      <c r="I45" s="125">
        <f>IF(Змiст!$K$5&gt;Змiст!$AP$21,J45*(1-Змiст!$K$5),J45*(1-Змiст!$AP$21))</f>
        <v>27.712631999999999</v>
      </c>
      <c r="J45" s="5">
        <f t="shared" si="1"/>
        <v>27.712631999999999</v>
      </c>
      <c r="K45" s="10" t="s">
        <v>4</v>
      </c>
      <c r="L45" s="19"/>
    </row>
    <row r="46" spans="1:14" ht="15.95" customHeight="1">
      <c r="A46" s="74"/>
      <c r="B46" s="75"/>
      <c r="C46" s="76"/>
      <c r="D46" s="473"/>
      <c r="E46" s="475"/>
      <c r="F46" s="31" t="s">
        <v>2555</v>
      </c>
      <c r="G46" s="32" t="s">
        <v>8441</v>
      </c>
      <c r="H46" s="124">
        <f>I46*Змiст!$K$4</f>
        <v>941.49027000000001</v>
      </c>
      <c r="I46" s="125">
        <f>IF(Змiст!$K$5&gt;Змiст!$AP$21,J46*(1-Змiст!$K$5),J46*(1-Змiст!$AP$21))</f>
        <v>29.888580000000001</v>
      </c>
      <c r="J46" s="5">
        <f t="shared" si="1"/>
        <v>29.888580000000001</v>
      </c>
      <c r="K46" s="10" t="s">
        <v>4</v>
      </c>
      <c r="L46" s="19"/>
    </row>
    <row r="47" spans="1:14" ht="15.95" customHeight="1">
      <c r="A47" s="74"/>
      <c r="B47" s="75"/>
      <c r="C47" s="76"/>
      <c r="D47" s="473"/>
      <c r="E47" s="475"/>
      <c r="F47" s="31" t="s">
        <v>2556</v>
      </c>
      <c r="G47" s="32" t="s">
        <v>6432</v>
      </c>
      <c r="H47" s="124">
        <f>I47*Змiст!$K$4</f>
        <v>872.94790799999998</v>
      </c>
      <c r="I47" s="125">
        <f>IF(Змiст!$K$5&gt;Змiст!$AP$21,J47*(1-Змiст!$K$5),J47*(1-Змiст!$AP$21))</f>
        <v>27.712631999999999</v>
      </c>
      <c r="J47" s="5">
        <f t="shared" si="1"/>
        <v>27.712631999999999</v>
      </c>
      <c r="K47" s="10" t="s">
        <v>4</v>
      </c>
      <c r="L47" s="19"/>
    </row>
    <row r="48" spans="1:14" ht="15.95" customHeight="1">
      <c r="A48" s="74"/>
      <c r="B48" s="75"/>
      <c r="C48" s="76"/>
      <c r="D48" s="473"/>
      <c r="E48" s="475"/>
      <c r="F48" s="31" t="s">
        <v>2557</v>
      </c>
      <c r="G48" s="32" t="s">
        <v>6433</v>
      </c>
      <c r="H48" s="124">
        <f>I48*Змiст!$K$4</f>
        <v>941.49027000000001</v>
      </c>
      <c r="I48" s="125">
        <f>IF(Змiст!$K$5&gt;Змiст!$AP$21,J48*(1-Змiст!$K$5),J48*(1-Змiст!$AP$21))</f>
        <v>29.888580000000001</v>
      </c>
      <c r="J48" s="5">
        <f t="shared" si="1"/>
        <v>29.888580000000001</v>
      </c>
      <c r="K48" s="10" t="s">
        <v>4</v>
      </c>
      <c r="L48" s="19"/>
    </row>
    <row r="49" spans="1:12" ht="15.95" customHeight="1">
      <c r="A49" s="74"/>
      <c r="B49" s="75"/>
      <c r="C49" s="76"/>
      <c r="D49" s="473"/>
      <c r="E49" s="475"/>
      <c r="F49" s="31" t="s">
        <v>2558</v>
      </c>
      <c r="G49" s="32" t="s">
        <v>6434</v>
      </c>
      <c r="H49" s="124">
        <f>I49*Змiст!$K$4</f>
        <v>1007.446734</v>
      </c>
      <c r="I49" s="125">
        <f>IF(Змiст!$K$5&gt;Змiст!$AP$21,J49*(1-Змiст!$K$5),J49*(1-Змiст!$AP$21))</f>
        <v>31.982436</v>
      </c>
      <c r="J49" s="5">
        <f t="shared" si="1"/>
        <v>31.982436</v>
      </c>
      <c r="K49" s="10" t="s">
        <v>4</v>
      </c>
      <c r="L49" s="19"/>
    </row>
    <row r="50" spans="1:12" ht="15.95" customHeight="1">
      <c r="A50" s="74"/>
      <c r="B50" s="75"/>
      <c r="C50" s="76"/>
      <c r="D50" s="473"/>
      <c r="E50" s="475"/>
      <c r="F50" s="31" t="s">
        <v>2559</v>
      </c>
      <c r="G50" s="32" t="s">
        <v>6435</v>
      </c>
      <c r="H50" s="124">
        <f>I50*Змiст!$K$4</f>
        <v>1007.446734</v>
      </c>
      <c r="I50" s="125">
        <f>IF(Змiст!$K$5&gt;Змiст!$AP$21,J50*(1-Змiст!$K$5),J50*(1-Змiст!$AP$21))</f>
        <v>31.982436</v>
      </c>
      <c r="J50" s="5">
        <f t="shared" si="1"/>
        <v>31.982436</v>
      </c>
      <c r="K50" s="10" t="s">
        <v>4</v>
      </c>
      <c r="L50" s="19"/>
    </row>
    <row r="51" spans="1:12" ht="15.95" customHeight="1">
      <c r="A51" s="74"/>
      <c r="B51" s="75"/>
      <c r="C51" s="76"/>
      <c r="D51" s="473"/>
      <c r="E51" s="476"/>
      <c r="F51" s="31" t="s">
        <v>2560</v>
      </c>
      <c r="G51" s="32" t="s">
        <v>8442</v>
      </c>
      <c r="H51" s="124">
        <f>I51*Змiст!$K$4</f>
        <v>1075.9883399999999</v>
      </c>
      <c r="I51" s="125">
        <f>IF(Змiст!$K$5&gt;Змiст!$AP$21,J51*(1-Змiст!$K$5),J51*(1-Змiст!$AP$21))</f>
        <v>34.158359999999995</v>
      </c>
      <c r="J51" s="5">
        <f t="shared" si="1"/>
        <v>34.158359999999995</v>
      </c>
      <c r="K51" s="10" t="s">
        <v>4</v>
      </c>
      <c r="L51" s="19"/>
    </row>
    <row r="52" spans="1:12" ht="24.95" customHeight="1">
      <c r="A52" s="74"/>
      <c r="B52" s="75"/>
      <c r="C52" s="76"/>
      <c r="D52" s="477"/>
      <c r="E52" s="477"/>
      <c r="F52" s="31" t="s">
        <v>2638</v>
      </c>
      <c r="G52" s="32" t="s">
        <v>8443</v>
      </c>
      <c r="H52" s="124">
        <f>I52*Змiст!$K$4</f>
        <v>1041.839064</v>
      </c>
      <c r="I52" s="125">
        <f>IF(Змiст!$K$5&gt;Змiст!$AP$21,J52*(1-Змiст!$K$5),J52*(1-Змiст!$AP$21))</f>
        <v>33.074255999999998</v>
      </c>
      <c r="J52" s="5">
        <f t="shared" si="1"/>
        <v>33.074255999999998</v>
      </c>
      <c r="K52" s="10" t="s">
        <v>4</v>
      </c>
      <c r="L52" s="19"/>
    </row>
    <row r="53" spans="1:12" ht="24.95" customHeight="1">
      <c r="A53" s="74"/>
      <c r="B53" s="75"/>
      <c r="C53" s="76"/>
      <c r="D53" s="477"/>
      <c r="E53" s="477"/>
      <c r="F53" s="31" t="s">
        <v>2639</v>
      </c>
      <c r="G53" s="32" t="s">
        <v>6446</v>
      </c>
      <c r="H53" s="124">
        <f>I53*Змiст!$K$4</f>
        <v>1041.839064</v>
      </c>
      <c r="I53" s="125">
        <f>IF(Змiст!$K$5&gt;Змiст!$AP$21,J53*(1-Змiст!$K$5),J53*(1-Змiст!$AP$21))</f>
        <v>33.074255999999998</v>
      </c>
      <c r="J53" s="5">
        <f t="shared" si="1"/>
        <v>33.074255999999998</v>
      </c>
      <c r="K53" s="10" t="s">
        <v>4</v>
      </c>
      <c r="L53" s="19"/>
    </row>
    <row r="54" spans="1:12" ht="24.95" customHeight="1">
      <c r="A54" s="74"/>
      <c r="B54" s="75"/>
      <c r="C54" s="76"/>
      <c r="D54" s="477"/>
      <c r="E54" s="477"/>
      <c r="F54" s="31" t="s">
        <v>2640</v>
      </c>
      <c r="G54" s="32" t="s">
        <v>8444</v>
      </c>
      <c r="H54" s="124">
        <f>I54*Змiст!$K$4</f>
        <v>1104.5420819999999</v>
      </c>
      <c r="I54" s="125">
        <f>IF(Змiст!$K$5&gt;Змiст!$AP$21,J54*(1-Змiст!$K$5),J54*(1-Змiст!$AP$21))</f>
        <v>35.064827999999999</v>
      </c>
      <c r="J54" s="5">
        <f t="shared" si="1"/>
        <v>35.064827999999999</v>
      </c>
      <c r="K54" s="10" t="s">
        <v>4</v>
      </c>
      <c r="L54" s="19"/>
    </row>
    <row r="55" spans="1:12" ht="24.95" customHeight="1">
      <c r="A55" s="74"/>
      <c r="B55" s="75"/>
      <c r="C55" s="76"/>
      <c r="D55" s="477"/>
      <c r="E55" s="477"/>
      <c r="F55" s="31" t="s">
        <v>2641</v>
      </c>
      <c r="G55" s="32" t="s">
        <v>8445</v>
      </c>
      <c r="H55" s="124">
        <f>I55*Змiст!$K$4</f>
        <v>1041.839064</v>
      </c>
      <c r="I55" s="125">
        <f>IF(Змiст!$K$5&gt;Змiст!$AP$21,J55*(1-Змiст!$K$5),J55*(1-Змiст!$AP$21))</f>
        <v>33.074255999999998</v>
      </c>
      <c r="J55" s="5">
        <f t="shared" si="1"/>
        <v>33.074255999999998</v>
      </c>
      <c r="K55" s="10" t="s">
        <v>4</v>
      </c>
      <c r="L55" s="19"/>
    </row>
    <row r="56" spans="1:12" ht="24.95" customHeight="1">
      <c r="A56" s="74"/>
      <c r="B56" s="75"/>
      <c r="C56" s="76"/>
      <c r="D56" s="477"/>
      <c r="E56" s="477"/>
      <c r="F56" s="31" t="s">
        <v>2642</v>
      </c>
      <c r="G56" s="32" t="s">
        <v>6447</v>
      </c>
      <c r="H56" s="124">
        <f>I56*Змiст!$K$4</f>
        <v>1041.839064</v>
      </c>
      <c r="I56" s="125">
        <f>IF(Змiст!$K$5&gt;Змiст!$AP$21,J56*(1-Змiст!$K$5),J56*(1-Змiст!$AP$21))</f>
        <v>33.074255999999998</v>
      </c>
      <c r="J56" s="5">
        <f t="shared" si="1"/>
        <v>33.074255999999998</v>
      </c>
      <c r="K56" s="10" t="s">
        <v>4</v>
      </c>
      <c r="L56" s="19"/>
    </row>
    <row r="57" spans="1:12" ht="24.95" customHeight="1">
      <c r="A57" s="74"/>
      <c r="B57" s="75"/>
      <c r="C57" s="76"/>
      <c r="D57" s="477"/>
      <c r="E57" s="477"/>
      <c r="F57" s="31" t="s">
        <v>2643</v>
      </c>
      <c r="G57" s="32" t="s">
        <v>8446</v>
      </c>
      <c r="H57" s="124">
        <f>I57*Змiст!$K$4</f>
        <v>1104.5420819999999</v>
      </c>
      <c r="I57" s="125">
        <f>IF(Змiст!$K$5&gt;Змiст!$AP$21,J57*(1-Змiст!$K$5),J57*(1-Змiст!$AP$21))</f>
        <v>35.064827999999999</v>
      </c>
      <c r="J57" s="5">
        <f t="shared" si="1"/>
        <v>35.064827999999999</v>
      </c>
      <c r="K57" s="10" t="s">
        <v>4</v>
      </c>
      <c r="L57" s="19"/>
    </row>
    <row r="58" spans="1:12" ht="24.95" customHeight="1">
      <c r="A58" s="74"/>
      <c r="B58" s="75"/>
      <c r="C58" s="76"/>
      <c r="D58" s="477"/>
      <c r="E58" s="477"/>
      <c r="F58" s="31" t="s">
        <v>2644</v>
      </c>
      <c r="G58" s="32" t="s">
        <v>6448</v>
      </c>
      <c r="H58" s="124">
        <f>I58*Змiст!$K$4</f>
        <v>1167.2454779999998</v>
      </c>
      <c r="I58" s="125">
        <f>IF(Змiст!$K$5&gt;Змiст!$AP$21,J58*(1-Змiст!$K$5),J58*(1-Змiст!$AP$21))</f>
        <v>37.055411999999997</v>
      </c>
      <c r="J58" s="5">
        <f t="shared" si="1"/>
        <v>37.055411999999997</v>
      </c>
      <c r="K58" s="10" t="s">
        <v>4</v>
      </c>
      <c r="L58" s="19"/>
    </row>
    <row r="59" spans="1:12" ht="24.95" customHeight="1">
      <c r="A59" s="74"/>
      <c r="B59" s="75"/>
      <c r="C59" s="76"/>
      <c r="D59" s="477"/>
      <c r="E59" s="477"/>
      <c r="F59" s="31" t="s">
        <v>2645</v>
      </c>
      <c r="G59" s="32" t="s">
        <v>8447</v>
      </c>
      <c r="H59" s="124">
        <f>I59*Змiст!$K$4</f>
        <v>210.70173599999998</v>
      </c>
      <c r="I59" s="125">
        <f>IF(Змiст!$K$5&gt;Змiст!$AP$21,J59*(1-Змiст!$K$5),J59*(1-Змiст!$AP$21))</f>
        <v>6.6889439999999993</v>
      </c>
      <c r="J59" s="5">
        <f t="shared" si="1"/>
        <v>6.6889439999999993</v>
      </c>
      <c r="K59" s="10" t="s">
        <v>4</v>
      </c>
      <c r="L59" s="19"/>
    </row>
    <row r="60" spans="1:12" ht="24.95" customHeight="1">
      <c r="A60" s="74"/>
      <c r="B60" s="75"/>
      <c r="C60" s="76"/>
      <c r="D60" s="477"/>
      <c r="E60" s="477"/>
      <c r="F60" s="31" t="s">
        <v>2646</v>
      </c>
      <c r="G60" s="32" t="s">
        <v>6447</v>
      </c>
      <c r="H60" s="124">
        <f>I60*Змiст!$K$4</f>
        <v>1104.5420819999999</v>
      </c>
      <c r="I60" s="125">
        <f>IF(Змiст!$K$5&gt;Змiст!$AP$21,J60*(1-Змiст!$K$5),J60*(1-Змiст!$AP$21))</f>
        <v>35.064827999999999</v>
      </c>
      <c r="J60" s="5">
        <f t="shared" si="1"/>
        <v>35.064827999999999</v>
      </c>
      <c r="K60" s="10" t="s">
        <v>4</v>
      </c>
      <c r="L60" s="19"/>
    </row>
    <row r="61" spans="1:12" ht="24.95" customHeight="1">
      <c r="A61" s="74"/>
      <c r="B61" s="75"/>
      <c r="C61" s="76"/>
      <c r="D61" s="477"/>
      <c r="E61" s="477"/>
      <c r="F61" s="31" t="s">
        <v>2647</v>
      </c>
      <c r="G61" s="32" t="s">
        <v>8448</v>
      </c>
      <c r="H61" s="124">
        <f>I61*Змiст!$K$4</f>
        <v>1167.2454779999998</v>
      </c>
      <c r="I61" s="125">
        <f>IF(Змiст!$K$5&gt;Змiст!$AP$21,J61*(1-Змiст!$K$5),J61*(1-Змiст!$AP$21))</f>
        <v>37.055411999999997</v>
      </c>
      <c r="J61" s="5">
        <f t="shared" si="1"/>
        <v>37.055411999999997</v>
      </c>
      <c r="K61" s="10" t="s">
        <v>4</v>
      </c>
      <c r="L61" s="19"/>
    </row>
    <row r="62" spans="1:12" ht="24.95" customHeight="1">
      <c r="A62" s="74"/>
      <c r="B62" s="75"/>
      <c r="C62" s="76"/>
      <c r="D62" s="477"/>
      <c r="E62" s="477"/>
      <c r="F62" s="31" t="s">
        <v>2648</v>
      </c>
      <c r="G62" s="32" t="s">
        <v>8449</v>
      </c>
      <c r="H62" s="124">
        <f>I62*Змiст!$K$4</f>
        <v>1231.1539379999999</v>
      </c>
      <c r="I62" s="125">
        <f>IF(Змiст!$K$5&gt;Змiст!$AP$21,J62*(1-Змiст!$K$5),J62*(1-Змiст!$AP$21))</f>
        <v>39.084251999999999</v>
      </c>
      <c r="J62" s="5">
        <f t="shared" si="1"/>
        <v>39.084251999999999</v>
      </c>
      <c r="K62" s="10" t="s">
        <v>4</v>
      </c>
      <c r="L62" s="19"/>
    </row>
    <row r="63" spans="1:12" ht="24.95" customHeight="1">
      <c r="A63" s="74"/>
      <c r="B63" s="75"/>
      <c r="C63" s="76"/>
      <c r="D63" s="477"/>
      <c r="E63" s="477"/>
      <c r="F63" s="31" t="s">
        <v>2649</v>
      </c>
      <c r="G63" s="32" t="s">
        <v>8450</v>
      </c>
      <c r="H63" s="124">
        <f>I63*Змiст!$K$4</f>
        <v>1189.234494</v>
      </c>
      <c r="I63" s="125">
        <f>IF(Змiст!$K$5&gt;Змiст!$AP$21,J63*(1-Змiст!$K$5),J63*(1-Змiст!$AP$21))</f>
        <v>37.753475999999999</v>
      </c>
      <c r="J63" s="5">
        <f t="shared" si="1"/>
        <v>37.753475999999999</v>
      </c>
      <c r="K63" s="10" t="s">
        <v>4</v>
      </c>
      <c r="L63" s="19"/>
    </row>
    <row r="64" spans="1:12" ht="24.95" customHeight="1">
      <c r="A64" s="74"/>
      <c r="B64" s="75"/>
      <c r="C64" s="76"/>
      <c r="D64" s="477"/>
      <c r="E64" s="477"/>
      <c r="F64" s="31" t="s">
        <v>2650</v>
      </c>
      <c r="G64" s="32" t="s">
        <v>8451</v>
      </c>
      <c r="H64" s="124">
        <f>I64*Змiст!$K$4</f>
        <v>1167.2454779999998</v>
      </c>
      <c r="I64" s="125">
        <f>IF(Змiст!$K$5&gt;Змiст!$AP$21,J64*(1-Змiст!$K$5),J64*(1-Змiст!$AP$21))</f>
        <v>37.055411999999997</v>
      </c>
      <c r="J64" s="5">
        <f t="shared" si="1"/>
        <v>37.055411999999997</v>
      </c>
      <c r="K64" s="10" t="s">
        <v>4</v>
      </c>
      <c r="L64" s="19"/>
    </row>
    <row r="65" spans="1:12" ht="24.95" customHeight="1">
      <c r="A65" s="74"/>
      <c r="B65" s="75"/>
      <c r="C65" s="76"/>
      <c r="D65" s="477"/>
      <c r="E65" s="477"/>
      <c r="F65" s="31" t="s">
        <v>2651</v>
      </c>
      <c r="G65" s="32" t="s">
        <v>8452</v>
      </c>
      <c r="H65" s="124">
        <f>I65*Змiст!$K$4</f>
        <v>1231.1539379999999</v>
      </c>
      <c r="I65" s="125">
        <f>IF(Змiст!$K$5&gt;Змiст!$AP$21,J65*(1-Змiст!$K$5),J65*(1-Змiст!$AP$21))</f>
        <v>39.084251999999999</v>
      </c>
      <c r="J65" s="5">
        <f t="shared" si="1"/>
        <v>39.084251999999999</v>
      </c>
      <c r="K65" s="10" t="s">
        <v>4</v>
      </c>
      <c r="L65" s="19"/>
    </row>
    <row r="66" spans="1:12" ht="24.95" customHeight="1">
      <c r="A66" s="74"/>
      <c r="B66" s="75"/>
      <c r="C66" s="76"/>
      <c r="D66" s="477"/>
      <c r="E66" s="477"/>
      <c r="F66" s="31" t="s">
        <v>2652</v>
      </c>
      <c r="G66" s="32" t="s">
        <v>8453</v>
      </c>
      <c r="H66" s="124">
        <f>I66*Змiст!$K$4</f>
        <v>1293.857334</v>
      </c>
      <c r="I66" s="125">
        <f>IF(Змiст!$K$5&gt;Змiст!$AP$21,J66*(1-Змiст!$K$5),J66*(1-Змiст!$AP$21))</f>
        <v>41.074835999999998</v>
      </c>
      <c r="J66" s="5">
        <f t="shared" si="1"/>
        <v>41.074835999999998</v>
      </c>
      <c r="K66" s="10" t="s">
        <v>4</v>
      </c>
      <c r="L66" s="19"/>
    </row>
    <row r="67" spans="1:12" ht="24.95" customHeight="1">
      <c r="A67" s="74"/>
      <c r="B67" s="75"/>
      <c r="C67" s="76"/>
      <c r="D67" s="477"/>
      <c r="E67" s="477"/>
      <c r="F67" s="31" t="s">
        <v>2653</v>
      </c>
      <c r="G67" s="32" t="s">
        <v>8454</v>
      </c>
      <c r="H67" s="124">
        <f>I67*Змiст!$K$4</f>
        <v>1457.4995820000001</v>
      </c>
      <c r="I67" s="125">
        <f>IF(Змiст!$K$5&gt;Змiст!$AP$21,J67*(1-Змiст!$K$5),J67*(1-Змiст!$AP$21))</f>
        <v>46.269828000000004</v>
      </c>
      <c r="J67" s="5">
        <f t="shared" ref="J67:J74" si="2">VLOOKUP(F67,Price,2,FALSE)*1.2</f>
        <v>46.269828000000004</v>
      </c>
      <c r="K67" s="10" t="s">
        <v>4</v>
      </c>
      <c r="L67" s="19"/>
    </row>
    <row r="68" spans="1:12" ht="24.95" customHeight="1">
      <c r="A68" s="74"/>
      <c r="B68" s="75"/>
      <c r="C68" s="76"/>
      <c r="D68" s="477"/>
      <c r="E68" s="477"/>
      <c r="F68" s="31" t="s">
        <v>2654</v>
      </c>
      <c r="G68" s="32" t="s">
        <v>8455</v>
      </c>
      <c r="H68" s="124">
        <f>I68*Змiст!$K$4</f>
        <v>1524.7488059999998</v>
      </c>
      <c r="I68" s="125">
        <f>IF(Змiст!$K$5&gt;Змiст!$AP$21,J68*(1-Змiст!$K$5),J68*(1-Змiст!$AP$21))</f>
        <v>48.404723999999995</v>
      </c>
      <c r="J68" s="5">
        <f t="shared" si="2"/>
        <v>48.404723999999995</v>
      </c>
      <c r="K68" s="10" t="s">
        <v>4</v>
      </c>
      <c r="L68" s="19"/>
    </row>
    <row r="69" spans="1:12" ht="24.95" customHeight="1">
      <c r="A69" s="74"/>
      <c r="B69" s="75"/>
      <c r="C69" s="76"/>
      <c r="D69" s="477"/>
      <c r="E69" s="477"/>
      <c r="F69" s="31" t="s">
        <v>2655</v>
      </c>
      <c r="G69" s="32" t="s">
        <v>8456</v>
      </c>
      <c r="H69" s="124">
        <f>I69*Змiст!$K$4</f>
        <v>1457.4995820000001</v>
      </c>
      <c r="I69" s="125">
        <f>IF(Змiст!$K$5&gt;Змiст!$AP$21,J69*(1-Змiст!$K$5),J69*(1-Змiст!$AP$21))</f>
        <v>46.269828000000004</v>
      </c>
      <c r="J69" s="5">
        <f t="shared" si="2"/>
        <v>46.269828000000004</v>
      </c>
      <c r="K69" s="10" t="s">
        <v>4</v>
      </c>
      <c r="L69" s="19"/>
    </row>
    <row r="70" spans="1:12" ht="24.95" customHeight="1">
      <c r="A70" s="74"/>
      <c r="B70" s="75"/>
      <c r="C70" s="76"/>
      <c r="D70" s="477"/>
      <c r="E70" s="477"/>
      <c r="F70" s="31" t="s">
        <v>2656</v>
      </c>
      <c r="G70" s="32" t="s">
        <v>8457</v>
      </c>
      <c r="H70" s="124">
        <f>I70*Змiст!$K$4</f>
        <v>1524.7488059999998</v>
      </c>
      <c r="I70" s="125">
        <f>IF(Змiст!$K$5&gt;Змiст!$AP$21,J70*(1-Змiст!$K$5),J70*(1-Змiст!$AP$21))</f>
        <v>48.404723999999995</v>
      </c>
      <c r="J70" s="5">
        <f t="shared" si="2"/>
        <v>48.404723999999995</v>
      </c>
      <c r="K70" s="10" t="s">
        <v>4</v>
      </c>
      <c r="L70" s="19"/>
    </row>
    <row r="71" spans="1:12" ht="24.95" customHeight="1">
      <c r="A71" s="74"/>
      <c r="B71" s="75"/>
      <c r="C71" s="76"/>
      <c r="D71" s="477"/>
      <c r="E71" s="477"/>
      <c r="F71" s="31" t="s">
        <v>2657</v>
      </c>
      <c r="G71" s="32" t="s">
        <v>8458</v>
      </c>
      <c r="H71" s="124">
        <f>I71*Змiст!$K$4</f>
        <v>1593.29079</v>
      </c>
      <c r="I71" s="125">
        <f>IF(Змiст!$K$5&gt;Змiст!$AP$21,J71*(1-Змiст!$K$5),J71*(1-Змiст!$AP$21))</f>
        <v>50.580660000000002</v>
      </c>
      <c r="J71" s="5">
        <f t="shared" si="2"/>
        <v>50.580660000000002</v>
      </c>
      <c r="K71" s="10" t="s">
        <v>4</v>
      </c>
      <c r="L71" s="19"/>
    </row>
    <row r="72" spans="1:12" ht="24.95" customHeight="1">
      <c r="A72" s="74"/>
      <c r="B72" s="75"/>
      <c r="C72" s="76"/>
      <c r="D72" s="477"/>
      <c r="E72" s="477"/>
      <c r="F72" s="31" t="s">
        <v>2658</v>
      </c>
      <c r="G72" s="32" t="s">
        <v>8459</v>
      </c>
      <c r="H72" s="124">
        <f>I72*Змiст!$K$4</f>
        <v>1524.7488059999998</v>
      </c>
      <c r="I72" s="125">
        <f>IF(Змiст!$K$5&gt;Змiст!$AP$21,J72*(1-Змiст!$K$5),J72*(1-Змiст!$AP$21))</f>
        <v>48.404723999999995</v>
      </c>
      <c r="J72" s="5">
        <f t="shared" si="2"/>
        <v>48.404723999999995</v>
      </c>
      <c r="K72" s="10" t="s">
        <v>4</v>
      </c>
      <c r="L72" s="19"/>
    </row>
    <row r="73" spans="1:12" ht="24.95" customHeight="1">
      <c r="A73" s="74"/>
      <c r="B73" s="75"/>
      <c r="C73" s="76"/>
      <c r="D73" s="477"/>
      <c r="E73" s="477"/>
      <c r="F73" s="31" t="s">
        <v>2659</v>
      </c>
      <c r="G73" s="32" t="s">
        <v>8460</v>
      </c>
      <c r="H73" s="124">
        <f>I73*Змiст!$K$4</f>
        <v>1593.29079</v>
      </c>
      <c r="I73" s="125">
        <f>IF(Змiст!$K$5&gt;Змiст!$AP$21,J73*(1-Змiст!$K$5),J73*(1-Змiст!$AP$21))</f>
        <v>50.580660000000002</v>
      </c>
      <c r="J73" s="5">
        <f t="shared" si="2"/>
        <v>50.580660000000002</v>
      </c>
      <c r="K73" s="10" t="s">
        <v>4</v>
      </c>
      <c r="L73" s="19"/>
    </row>
    <row r="74" spans="1:12" ht="24.95" customHeight="1">
      <c r="A74" s="74"/>
      <c r="B74" s="75"/>
      <c r="C74" s="76"/>
      <c r="D74" s="477"/>
      <c r="E74" s="477"/>
      <c r="F74" s="31" t="s">
        <v>2660</v>
      </c>
      <c r="G74" s="32" t="s">
        <v>8461</v>
      </c>
      <c r="H74" s="124">
        <f>I74*Змiст!$K$4</f>
        <v>1660.5403919999999</v>
      </c>
      <c r="I74" s="125">
        <f>IF(Змiст!$K$5&gt;Змiст!$AP$21,J74*(1-Змiст!$K$5),J74*(1-Змiст!$AP$21))</f>
        <v>52.715567999999998</v>
      </c>
      <c r="J74" s="5">
        <f t="shared" si="2"/>
        <v>52.715567999999998</v>
      </c>
      <c r="K74" s="10" t="s">
        <v>4</v>
      </c>
      <c r="L74" s="19"/>
    </row>
    <row r="75" spans="1:12" ht="15.95" customHeight="1">
      <c r="A75" s="74"/>
      <c r="B75" s="75"/>
      <c r="C75" s="76"/>
    </row>
    <row r="76" spans="1:12" ht="15">
      <c r="A76" s="74"/>
      <c r="B76" s="75"/>
      <c r="C76" s="76"/>
    </row>
    <row r="77" spans="1:12" ht="15">
      <c r="A77" s="74"/>
      <c r="B77" s="75"/>
      <c r="C77" s="76"/>
    </row>
    <row r="78" spans="1:12" ht="15">
      <c r="A78" s="74"/>
      <c r="B78" s="75"/>
      <c r="C78" s="76"/>
    </row>
    <row r="79" spans="1:12" ht="15">
      <c r="A79" s="74"/>
      <c r="B79" s="75"/>
      <c r="C79" s="76"/>
    </row>
    <row r="80" spans="1:12" ht="15">
      <c r="A80" s="74"/>
      <c r="B80" s="75"/>
      <c r="C80" s="76"/>
    </row>
    <row r="81" spans="1:3" ht="15">
      <c r="A81" s="74"/>
      <c r="B81" s="75"/>
      <c r="C81" s="76"/>
    </row>
    <row r="82" spans="1:3" ht="15">
      <c r="A82" s="74"/>
      <c r="B82" s="75"/>
      <c r="C82" s="76"/>
    </row>
    <row r="83" spans="1:3" ht="15">
      <c r="A83" s="74"/>
      <c r="B83" s="75"/>
      <c r="C83" s="76"/>
    </row>
    <row r="84" spans="1:3" ht="15">
      <c r="A84" s="74"/>
      <c r="B84" s="75"/>
      <c r="C84" s="76"/>
    </row>
    <row r="85" spans="1:3" ht="15">
      <c r="A85" s="74"/>
      <c r="B85" s="75"/>
      <c r="C85" s="76"/>
    </row>
    <row r="86" spans="1:3" ht="15">
      <c r="A86" s="74"/>
      <c r="B86" s="75"/>
      <c r="C86" s="76"/>
    </row>
    <row r="87" spans="1:3" ht="15">
      <c r="A87" s="74"/>
      <c r="B87" s="75"/>
      <c r="C87" s="76"/>
    </row>
    <row r="88" spans="1:3" ht="15">
      <c r="A88" s="74"/>
      <c r="B88" s="75"/>
      <c r="C88" s="76"/>
    </row>
    <row r="89" spans="1:3" ht="15">
      <c r="A89" s="74"/>
      <c r="B89" s="75"/>
      <c r="C89" s="76"/>
    </row>
    <row r="90" spans="1:3" ht="15">
      <c r="A90" s="74"/>
      <c r="B90" s="75"/>
      <c r="C90" s="76"/>
    </row>
    <row r="91" spans="1:3" ht="15">
      <c r="A91" s="74"/>
      <c r="B91" s="75"/>
      <c r="C91" s="76"/>
    </row>
    <row r="92" spans="1:3" ht="15">
      <c r="A92" s="74"/>
      <c r="B92" s="75"/>
      <c r="C92" s="76"/>
    </row>
    <row r="93" spans="1:3" ht="15">
      <c r="A93" s="74"/>
      <c r="B93" s="75"/>
      <c r="C93" s="76"/>
    </row>
    <row r="94" spans="1:3" ht="15">
      <c r="A94" s="74"/>
      <c r="B94" s="75"/>
      <c r="C94" s="76"/>
    </row>
    <row r="95" spans="1:3" ht="15">
      <c r="A95" s="74"/>
      <c r="B95" s="75"/>
      <c r="C95" s="76"/>
    </row>
    <row r="96" spans="1:3" ht="15">
      <c r="A96" s="74"/>
      <c r="B96" s="75"/>
      <c r="C96" s="76"/>
    </row>
    <row r="97" spans="1:3" ht="15">
      <c r="A97" s="74"/>
      <c r="B97" s="75"/>
      <c r="C97" s="76"/>
    </row>
    <row r="98" spans="1:3" ht="15">
      <c r="A98" s="74"/>
      <c r="B98" s="75"/>
      <c r="C98" s="76"/>
    </row>
    <row r="99" spans="1:3" ht="15">
      <c r="A99" s="74"/>
      <c r="B99" s="75"/>
      <c r="C99" s="76"/>
    </row>
    <row r="100" spans="1:3" ht="15">
      <c r="A100" s="74"/>
      <c r="B100" s="75"/>
      <c r="C100" s="76"/>
    </row>
    <row r="101" spans="1:3" ht="15">
      <c r="A101" s="74"/>
      <c r="B101" s="75"/>
      <c r="C101" s="76"/>
    </row>
    <row r="102" spans="1:3" ht="15">
      <c r="A102" s="74"/>
      <c r="B102" s="75"/>
      <c r="C102" s="76"/>
    </row>
    <row r="103" spans="1:3" ht="15">
      <c r="A103" s="74"/>
      <c r="B103" s="75"/>
      <c r="C103" s="76"/>
    </row>
    <row r="104" spans="1:3" ht="15">
      <c r="A104" s="74"/>
      <c r="B104" s="75"/>
      <c r="C104" s="76"/>
    </row>
    <row r="105" spans="1:3" ht="15">
      <c r="A105" s="74"/>
      <c r="B105" s="75"/>
      <c r="C105" s="76"/>
    </row>
    <row r="106" spans="1:3" ht="15">
      <c r="A106" s="74"/>
      <c r="B106" s="75"/>
      <c r="C106" s="76"/>
    </row>
    <row r="107" spans="1:3" ht="15">
      <c r="A107" s="74"/>
      <c r="B107" s="75"/>
      <c r="C107" s="76"/>
    </row>
    <row r="108" spans="1:3" ht="15">
      <c r="A108" s="74"/>
      <c r="B108" s="75"/>
      <c r="C108" s="76"/>
    </row>
    <row r="109" spans="1:3" ht="15">
      <c r="A109" s="74"/>
      <c r="B109" s="75"/>
      <c r="C109" s="76"/>
    </row>
    <row r="110" spans="1:3" ht="15">
      <c r="A110" s="74"/>
      <c r="B110" s="75"/>
      <c r="C110" s="76"/>
    </row>
    <row r="111" spans="1:3" ht="15">
      <c r="A111" s="74"/>
      <c r="B111" s="75"/>
      <c r="C111" s="76"/>
    </row>
    <row r="112" spans="1:3" ht="15">
      <c r="A112" s="74"/>
      <c r="B112" s="75"/>
      <c r="C112" s="76"/>
    </row>
    <row r="113" spans="1:3" ht="15">
      <c r="A113" s="74"/>
      <c r="B113" s="75"/>
      <c r="C113" s="76"/>
    </row>
    <row r="114" spans="1:3" ht="15">
      <c r="A114" s="74"/>
      <c r="B114" s="75"/>
      <c r="C114" s="76"/>
    </row>
    <row r="115" spans="1:3" ht="15">
      <c r="A115" s="74"/>
      <c r="B115" s="75"/>
      <c r="C115" s="76"/>
    </row>
    <row r="116" spans="1:3" ht="15">
      <c r="A116" s="74"/>
      <c r="B116" s="75"/>
      <c r="C116" s="76"/>
    </row>
    <row r="117" spans="1:3" ht="15">
      <c r="A117" s="74"/>
      <c r="B117" s="75"/>
      <c r="C117" s="76"/>
    </row>
    <row r="118" spans="1:3" ht="15">
      <c r="A118" s="74"/>
      <c r="B118" s="75"/>
      <c r="C118" s="76"/>
    </row>
    <row r="119" spans="1:3" ht="15">
      <c r="A119" s="74"/>
      <c r="B119" s="75"/>
      <c r="C119" s="76"/>
    </row>
    <row r="120" spans="1:3" ht="15">
      <c r="A120" s="74"/>
      <c r="B120" s="75"/>
      <c r="C120" s="76"/>
    </row>
    <row r="121" spans="1:3" ht="15">
      <c r="A121" s="74"/>
      <c r="B121" s="75"/>
      <c r="C121" s="76"/>
    </row>
    <row r="122" spans="1:3" ht="15">
      <c r="A122" s="74"/>
      <c r="B122" s="75"/>
      <c r="C122" s="76"/>
    </row>
    <row r="123" spans="1:3" ht="15">
      <c r="A123" s="74"/>
      <c r="B123" s="75"/>
      <c r="C123" s="76"/>
    </row>
    <row r="124" spans="1:3" ht="15">
      <c r="A124" s="74"/>
      <c r="B124" s="75"/>
      <c r="C124" s="76"/>
    </row>
    <row r="125" spans="1:3" ht="15">
      <c r="A125" s="74"/>
      <c r="B125" s="75"/>
      <c r="C125" s="76"/>
    </row>
    <row r="126" spans="1:3" ht="15">
      <c r="A126" s="74"/>
      <c r="B126" s="75"/>
      <c r="C126" s="76"/>
    </row>
    <row r="127" spans="1:3" ht="15">
      <c r="A127" s="74"/>
      <c r="B127" s="75"/>
      <c r="C127" s="76"/>
    </row>
    <row r="128" spans="1:3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</sheetData>
  <customSheetViews>
    <customSheetView guid="{20D19EA3-0B3D-4661-BC55-5B45FE4CE1B9}" showAutoFilter="1" showRuler="0">
      <selection activeCell="A7" sqref="A7"/>
      <pageMargins left="0.75" right="0.75" top="1" bottom="1" header="0.5" footer="0.5"/>
      <pageSetup paperSize="9" orientation="landscape" r:id="rId1"/>
      <headerFooter alignWithMargins="0"/>
      <autoFilter ref="B1:F1"/>
    </customSheetView>
  </customSheetViews>
  <mergeCells count="16">
    <mergeCell ref="G1:H1"/>
    <mergeCell ref="E23:E25"/>
    <mergeCell ref="D20:D25"/>
    <mergeCell ref="E26:E51"/>
    <mergeCell ref="D52:D74"/>
    <mergeCell ref="E52:E74"/>
    <mergeCell ref="D3:D4"/>
    <mergeCell ref="D26:D51"/>
    <mergeCell ref="E3:E4"/>
    <mergeCell ref="E5:E8"/>
    <mergeCell ref="E9:E12"/>
    <mergeCell ref="D5:D12"/>
    <mergeCell ref="E13:E15"/>
    <mergeCell ref="E16:E19"/>
    <mergeCell ref="D13:D19"/>
    <mergeCell ref="E20:E22"/>
  </mergeCells>
  <phoneticPr fontId="3" type="noConversion"/>
  <conditionalFormatting sqref="F13:F25">
    <cfRule type="expression" dxfId="1333" priority="13">
      <formula>$O13="-"</formula>
    </cfRule>
    <cfRule type="expression" dxfId="1332" priority="14">
      <formula>$O13&gt;0</formula>
    </cfRule>
  </conditionalFormatting>
  <conditionalFormatting sqref="G4:G74">
    <cfRule type="expression" dxfId="1331" priority="11">
      <formula>$O4="-"</formula>
    </cfRule>
    <cfRule type="expression" dxfId="1330" priority="12">
      <formula>$O4&gt;0</formula>
    </cfRule>
  </conditionalFormatting>
  <conditionalFormatting sqref="F4">
    <cfRule type="expression" dxfId="1329" priority="9">
      <formula>$O4="-"</formula>
    </cfRule>
    <cfRule type="expression" dxfId="1328" priority="10">
      <formula>$O4&gt;0</formula>
    </cfRule>
  </conditionalFormatting>
  <conditionalFormatting sqref="F5:F12">
    <cfRule type="expression" dxfId="1327" priority="7">
      <formula>$O5="-"</formula>
    </cfRule>
    <cfRule type="expression" dxfId="1326" priority="8">
      <formula>$O5&gt;0</formula>
    </cfRule>
  </conditionalFormatting>
  <conditionalFormatting sqref="F26:F51">
    <cfRule type="expression" dxfId="1325" priority="5">
      <formula>$O26="-"</formula>
    </cfRule>
    <cfRule type="expression" dxfId="1324" priority="6">
      <formula>$O26&gt;0</formula>
    </cfRule>
  </conditionalFormatting>
  <conditionalFormatting sqref="F52:F74">
    <cfRule type="expression" dxfId="1323" priority="3">
      <formula>$O52="-"</formula>
    </cfRule>
    <cfRule type="expression" dxfId="1322" priority="4">
      <formula>$O52&gt;0</formula>
    </cfRule>
  </conditionalFormatting>
  <conditionalFormatting sqref="F3:G3">
    <cfRule type="expression" dxfId="1321" priority="1">
      <formula>$N3="-"</formula>
    </cfRule>
    <cfRule type="expression" dxfId="1320" priority="2">
      <formula>$N3&gt;0</formula>
    </cfRule>
  </conditionalFormatting>
  <pageMargins left="0.75" right="0.75" top="1" bottom="1" header="0.5" footer="0.5"/>
  <pageSetup paperSize="9" scale="42" orientation="portrait" r:id="rId2"/>
  <headerFooter alignWithMargins="0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/>
  <dimension ref="A1:N330"/>
  <sheetViews>
    <sheetView showGridLines="0" zoomScale="85" zoomScaleNormal="85" workbookViewId="0">
      <pane ySplit="2" topLeftCell="A3" activePane="bottomLeft" state="frozen"/>
      <selection pane="bottomLeft" activeCell="F12" sqref="F12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12" customWidth="1"/>
    <col min="5" max="5" width="13.28515625" style="13" customWidth="1"/>
    <col min="6" max="6" width="70.7109375" style="14" customWidth="1"/>
    <col min="7" max="7" width="12.7109375" style="14" customWidth="1"/>
    <col min="8" max="8" width="12.7109375" style="15" customWidth="1"/>
    <col min="9" max="9" width="14" style="15" customWidth="1"/>
    <col min="10" max="10" width="14.7109375" style="13" customWidth="1"/>
    <col min="11" max="11" width="31.7109375" style="7" customWidth="1"/>
    <col min="12" max="16384" width="9.140625" style="7"/>
  </cols>
  <sheetData>
    <row r="1" spans="1:14" s="94" customFormat="1" ht="30" customHeight="1">
      <c r="A1" s="88"/>
      <c r="B1" s="89"/>
      <c r="C1" s="90"/>
      <c r="D1" s="91"/>
      <c r="E1" s="91"/>
      <c r="F1" s="430" t="s">
        <v>17033</v>
      </c>
      <c r="G1" s="430"/>
      <c r="H1" s="153">
        <f>IF(Змiст!$K$5&gt;Змiст!$BH$21,Змiст!$K$5,Змiст!$BH$21)</f>
        <v>0</v>
      </c>
      <c r="I1" s="93"/>
      <c r="J1" s="93"/>
      <c r="K1" s="82"/>
      <c r="M1" s="99"/>
      <c r="N1" s="96"/>
    </row>
    <row r="2" spans="1:14" ht="30.75" customHeight="1">
      <c r="A2" s="88"/>
      <c r="B2" s="89"/>
      <c r="C2" s="90"/>
      <c r="D2" s="97" t="s">
        <v>8</v>
      </c>
      <c r="E2" s="97" t="s">
        <v>0</v>
      </c>
      <c r="F2" s="97" t="s">
        <v>1</v>
      </c>
      <c r="G2" s="97" t="s">
        <v>5</v>
      </c>
      <c r="H2" s="97" t="s">
        <v>6</v>
      </c>
      <c r="I2" s="97"/>
      <c r="J2" s="97" t="s">
        <v>2</v>
      </c>
      <c r="K2" s="97" t="s">
        <v>7</v>
      </c>
    </row>
    <row r="3" spans="1:14" ht="60" customHeight="1">
      <c r="A3" s="88"/>
      <c r="B3" s="89"/>
      <c r="C3" s="90"/>
      <c r="D3" s="478"/>
      <c r="E3" s="53" t="s">
        <v>3397</v>
      </c>
      <c r="F3" s="126" t="str">
        <f t="shared" ref="F3:F24" si="0">VLOOKUP(E3,Price,3,FALSE)</f>
        <v>Петля карточна нержавіюча сталь матова D14мм 102мм вага дверей: 120кг</v>
      </c>
      <c r="G3" s="124">
        <f>H3*Змiст!$K$4</f>
        <v>204.33432599999998</v>
      </c>
      <c r="H3" s="125">
        <f>IF(Змiст!$K$5&gt;Змiст!$BH$21,I3*(1-Змiст!$K$5),I3*(1-Змiст!$BH$21))</f>
        <v>6.4868039999999993</v>
      </c>
      <c r="I3" s="5">
        <f t="shared" ref="I3:I22" si="1">VLOOKUP(E3,Price,2,FALSE)*1.2</f>
        <v>6.4868039999999993</v>
      </c>
      <c r="J3" s="10" t="s">
        <v>3</v>
      </c>
      <c r="K3" s="19"/>
    </row>
    <row r="4" spans="1:14" ht="60" customHeight="1">
      <c r="A4" s="88"/>
      <c r="B4" s="89"/>
      <c r="C4" s="90"/>
      <c r="D4" s="478"/>
      <c r="E4" s="53" t="s">
        <v>3400</v>
      </c>
      <c r="F4" s="126" t="str">
        <f t="shared" ref="F4" si="2">VLOOKUP(E4,Price,3,FALSE)</f>
        <v>Петля карточна нержавіюча сталь, латунь полірована D14 мм 102 мм вага дверей: 120 кг</v>
      </c>
      <c r="G4" s="304">
        <f>H4*Змiст!$K$4</f>
        <v>312.94090799999998</v>
      </c>
      <c r="H4" s="305">
        <f>IF(Змiст!$K$5&gt;Змiст!$BH$21,I4*(1-Змiст!$K$5),I4*(1-Змiст!$BH$21))</f>
        <v>9.9346319999999988</v>
      </c>
      <c r="I4" s="5">
        <f t="shared" ref="I4" si="3">VLOOKUP(E4,Price,2,FALSE)*1.2</f>
        <v>9.9346319999999988</v>
      </c>
      <c r="J4" s="303" t="s">
        <v>3</v>
      </c>
      <c r="K4" s="19"/>
    </row>
    <row r="5" spans="1:14" ht="60" customHeight="1">
      <c r="A5" s="88"/>
      <c r="B5" s="89"/>
      <c r="C5" s="90"/>
      <c r="D5" s="478"/>
      <c r="E5" s="301" t="s">
        <v>17490</v>
      </c>
      <c r="F5" s="32" t="str">
        <f t="shared" si="0"/>
        <v>Петля карточна DHB 3221 нержавіюча сталь колір чорний 102х76х3мм</v>
      </c>
      <c r="G5" s="124">
        <f>H5*Змiст!$K$4</f>
        <v>273.194208</v>
      </c>
      <c r="H5" s="125">
        <f>IF(Змiст!$K$5&gt;Змiст!$BH$21,I5*(1-Змiст!$K$5),I5*(1-Змiст!$BH$21))</f>
        <v>8.6728319999999997</v>
      </c>
      <c r="I5" s="5">
        <f t="shared" si="1"/>
        <v>8.6728319999999997</v>
      </c>
      <c r="J5" s="10" t="s">
        <v>3</v>
      </c>
      <c r="K5" s="19"/>
    </row>
    <row r="6" spans="1:14" ht="60" customHeight="1">
      <c r="A6" s="88"/>
      <c r="B6" s="89"/>
      <c r="C6" s="90"/>
      <c r="D6" s="478"/>
      <c r="E6" s="31" t="s">
        <v>3378</v>
      </c>
      <c r="F6" s="32" t="str">
        <f t="shared" si="0"/>
        <v>Петля карточна нержавіюча сталь полірована 102x89мм навантаження: 120кг</v>
      </c>
      <c r="G6" s="124">
        <f>H6*Змiст!$K$4</f>
        <v>294.29303399999998</v>
      </c>
      <c r="H6" s="125">
        <f>IF(Змiст!$K$5&gt;Змiст!$BH$21,I6*(1-Змiст!$K$5),I6*(1-Змiст!$BH$21))</f>
        <v>9.3426359999999988</v>
      </c>
      <c r="I6" s="5">
        <f>VLOOKUP(E6,Price,2,FALSE)*1.2</f>
        <v>9.3426359999999988</v>
      </c>
      <c r="J6" s="10" t="s">
        <v>3</v>
      </c>
      <c r="K6" s="19"/>
    </row>
    <row r="7" spans="1:14" ht="39.950000000000003" customHeight="1">
      <c r="A7" s="88"/>
      <c r="B7" s="89"/>
      <c r="C7" s="90"/>
      <c r="D7" s="478"/>
      <c r="E7" s="53" t="s">
        <v>19814</v>
      </c>
      <c r="F7" s="126" t="str">
        <f t="shared" si="0"/>
        <v>Петля карточна DHB 3222 нержавіюча сталь колір сатин 102х76х3мм</v>
      </c>
      <c r="G7" s="124">
        <f>H7*Змiст!$K$4</f>
        <v>185.041584</v>
      </c>
      <c r="H7" s="125">
        <f>IF(Змiст!$K$5&gt;Змiст!$BH$21,I7*(1-Змiст!$K$5),I7*(1-Змiст!$BH$21))</f>
        <v>5.8743359999999996</v>
      </c>
      <c r="I7" s="5">
        <f t="shared" si="1"/>
        <v>5.8743359999999996</v>
      </c>
      <c r="J7" s="10" t="s">
        <v>3</v>
      </c>
      <c r="K7" s="19"/>
    </row>
    <row r="8" spans="1:14" ht="39.950000000000003" customHeight="1">
      <c r="A8" s="88"/>
      <c r="B8" s="89"/>
      <c r="C8" s="90"/>
      <c r="D8" s="478"/>
      <c r="E8" s="53" t="s">
        <v>3398</v>
      </c>
      <c r="F8" s="126" t="str">
        <f t="shared" si="0"/>
        <v>Петля карточна нержавіюча сталь покриття: латунь полірована 102x76 мм вага дверей: 120кг</v>
      </c>
      <c r="G8" s="124">
        <f>H8*Змiст!$K$4</f>
        <v>337.44513599999999</v>
      </c>
      <c r="H8" s="125">
        <f>IF(Змiст!$K$5&gt;Змiст!$BH$21,I8*(1-Змiст!$K$5),I8*(1-Змiст!$BH$21))</f>
        <v>10.712543999999999</v>
      </c>
      <c r="I8" s="5">
        <f t="shared" si="1"/>
        <v>10.712543999999999</v>
      </c>
      <c r="J8" s="10" t="s">
        <v>3</v>
      </c>
      <c r="K8" s="19"/>
    </row>
    <row r="9" spans="1:14" ht="39.950000000000003" customHeight="1">
      <c r="A9" s="88"/>
      <c r="B9" s="89"/>
      <c r="C9" s="90"/>
      <c r="D9" s="478"/>
      <c r="E9" s="301" t="s">
        <v>17488</v>
      </c>
      <c r="F9" s="32" t="str">
        <f t="shared" ref="F9" si="4">VLOOKUP(E9,Price,3,FALSE)</f>
        <v>Петля карточна DHB 3222 нержавіюча сталь колір чорний 102х76х3мм</v>
      </c>
      <c r="G9" s="304">
        <f>H9*Змiст!$K$4</f>
        <v>271.08950400000003</v>
      </c>
      <c r="H9" s="305">
        <f>IF(Змiст!$K$5&gt;Змiст!$BH$21,I9*(1-Змiст!$K$5),I9*(1-Змiст!$BH$21))</f>
        <v>8.6060160000000003</v>
      </c>
      <c r="I9" s="5">
        <f t="shared" ref="I9" si="5">VLOOKUP(E9,Price,2,FALSE)*1.2</f>
        <v>8.6060160000000003</v>
      </c>
      <c r="J9" s="303" t="s">
        <v>3</v>
      </c>
      <c r="K9" s="19"/>
    </row>
    <row r="10" spans="1:14" ht="30" customHeight="1">
      <c r="A10" s="88"/>
      <c r="B10" s="89"/>
      <c r="C10" s="90"/>
      <c r="D10" s="479"/>
      <c r="E10" s="34" t="s">
        <v>3357</v>
      </c>
      <c r="F10" s="33" t="str">
        <f t="shared" si="0"/>
        <v>Петля карточна ліва нержавіюча сталь матова D12мм 80мм вага дверей: 40кг</v>
      </c>
      <c r="G10" s="124">
        <f>H10*Змiст!$K$4</f>
        <v>132.86548799999997</v>
      </c>
      <c r="H10" s="125">
        <f>IF(Змiст!$K$5&gt;Змiст!$BH$21,I10*(1-Змiст!$K$5),I10*(1-Змiст!$BH$21))</f>
        <v>4.2179519999999995</v>
      </c>
      <c r="I10" s="5">
        <f t="shared" si="1"/>
        <v>4.2179519999999995</v>
      </c>
      <c r="J10" s="20" t="s">
        <v>3</v>
      </c>
      <c r="K10" s="21"/>
    </row>
    <row r="11" spans="1:14" ht="30" customHeight="1">
      <c r="A11" s="88"/>
      <c r="B11" s="89"/>
      <c r="C11" s="90"/>
      <c r="D11" s="479"/>
      <c r="E11" s="31" t="s">
        <v>3355</v>
      </c>
      <c r="F11" s="32" t="str">
        <f t="shared" si="0"/>
        <v>Петля карточна права нержавіюча сталь матова D12мм 80мм вага дверей: 40кг</v>
      </c>
      <c r="G11" s="124">
        <f>H11*Змiст!$K$4</f>
        <v>132.86548799999997</v>
      </c>
      <c r="H11" s="125">
        <f>IF(Змiст!$K$5&gt;Змiст!$BH$21,I11*(1-Змiст!$K$5),I11*(1-Змiст!$BH$21))</f>
        <v>4.2179519999999995</v>
      </c>
      <c r="I11" s="5">
        <f t="shared" si="1"/>
        <v>4.2179519999999995</v>
      </c>
      <c r="J11" s="10" t="s">
        <v>3</v>
      </c>
      <c r="K11" s="21"/>
    </row>
    <row r="12" spans="1:14" ht="30" customHeight="1">
      <c r="A12" s="77"/>
      <c r="B12" s="78"/>
      <c r="C12" s="79"/>
      <c r="D12" s="479"/>
      <c r="E12" s="31" t="s">
        <v>3358</v>
      </c>
      <c r="F12" s="32" t="str">
        <f t="shared" si="0"/>
        <v>Петля карточна ліва латунь полірована 80х62мм D циліндр/штир 12/7мм товщина: 2.5мм</v>
      </c>
      <c r="G12" s="124">
        <f>H12*Змiст!$K$4</f>
        <v>26.908685999999999</v>
      </c>
      <c r="H12" s="125">
        <f>IF(Змiст!$K$5&gt;Змiст!$BH$21,I12*(1-Змiст!$K$5),I12*(1-Змiст!$BH$21))</f>
        <v>0.854244</v>
      </c>
      <c r="I12" s="5">
        <f t="shared" si="1"/>
        <v>0.854244</v>
      </c>
      <c r="J12" s="10" t="s">
        <v>3</v>
      </c>
      <c r="K12" s="21"/>
    </row>
    <row r="13" spans="1:14" ht="30" customHeight="1">
      <c r="A13" s="77"/>
      <c r="B13" s="78"/>
      <c r="C13" s="79"/>
      <c r="D13" s="480"/>
      <c r="E13" s="31" t="s">
        <v>3356</v>
      </c>
      <c r="F13" s="32" t="str">
        <f t="shared" si="0"/>
        <v>Петля карточна права латунь полірована 80х62мм D циліндр/штир 12/7мм товщина: 2.5мм</v>
      </c>
      <c r="G13" s="124">
        <f>H13*Змiст!$K$4</f>
        <v>131.96206799999999</v>
      </c>
      <c r="H13" s="125">
        <f>IF(Змiст!$K$5&gt;Змiст!$BH$21,I13*(1-Змiст!$K$5),I13*(1-Змiст!$BH$21))</f>
        <v>4.1892719999999999</v>
      </c>
      <c r="I13" s="5">
        <f t="shared" si="1"/>
        <v>4.1892719999999999</v>
      </c>
      <c r="J13" s="10" t="s">
        <v>3</v>
      </c>
      <c r="K13" s="21"/>
    </row>
    <row r="14" spans="1:14" ht="30" customHeight="1">
      <c r="A14" s="77"/>
      <c r="B14" s="78"/>
      <c r="C14" s="79"/>
      <c r="D14" s="474"/>
      <c r="E14" s="31" t="s">
        <v>3350</v>
      </c>
      <c r="F14" s="32" t="str">
        <f t="shared" si="0"/>
        <v>Петля карточна ліва нержавіюча сталь матова D16мм 100мм вага дверей: 68кг</v>
      </c>
      <c r="G14" s="124">
        <f>H14*Змiст!$K$4</f>
        <v>192.89377800000003</v>
      </c>
      <c r="H14" s="125">
        <f>IF(Змiст!$K$5&gt;Змiст!$BH$21,I14*(1-Змiст!$K$5),I14*(1-Змiст!$BH$21))</f>
        <v>6.1236120000000005</v>
      </c>
      <c r="I14" s="5">
        <f t="shared" si="1"/>
        <v>6.1236120000000005</v>
      </c>
      <c r="J14" s="10" t="s">
        <v>3</v>
      </c>
      <c r="K14" s="21"/>
    </row>
    <row r="15" spans="1:14" ht="30" customHeight="1">
      <c r="A15" s="77"/>
      <c r="B15" s="78"/>
      <c r="C15" s="79"/>
      <c r="D15" s="475"/>
      <c r="E15" s="31" t="s">
        <v>3347</v>
      </c>
      <c r="F15" s="32" t="str">
        <f t="shared" si="0"/>
        <v>Петля карточна права нержавіюча сталь матова D16мм 100мм вага дверей: 68кг</v>
      </c>
      <c r="G15" s="124">
        <f>H15*Змiст!$K$4</f>
        <v>192.89377800000003</v>
      </c>
      <c r="H15" s="125">
        <f>IF(Змiст!$K$5&gt;Змiст!$BH$21,I15*(1-Змiст!$K$5),I15*(1-Змiст!$BH$21))</f>
        <v>6.1236120000000005</v>
      </c>
      <c r="I15" s="5">
        <f t="shared" si="1"/>
        <v>6.1236120000000005</v>
      </c>
      <c r="J15" s="10" t="s">
        <v>3</v>
      </c>
      <c r="K15" s="21"/>
    </row>
    <row r="16" spans="1:14" ht="30" customHeight="1">
      <c r="A16" s="74"/>
      <c r="B16" s="75"/>
      <c r="C16" s="76"/>
      <c r="D16" s="475"/>
      <c r="E16" s="31" t="s">
        <v>3351</v>
      </c>
      <c r="F16" s="32" t="str">
        <f t="shared" si="0"/>
        <v>Петля карточна ліва латунь полірована 100x88мм</v>
      </c>
      <c r="G16" s="124">
        <f>H16*Змiст!$K$4</f>
        <v>411.59777400000002</v>
      </c>
      <c r="H16" s="125">
        <f>IF(Змiст!$K$5&gt;Змiст!$BH$21,I16*(1-Змiст!$K$5),I16*(1-Змiст!$BH$21))</f>
        <v>13.066596000000001</v>
      </c>
      <c r="I16" s="5">
        <f t="shared" si="1"/>
        <v>13.066596000000001</v>
      </c>
      <c r="J16" s="10" t="s">
        <v>3</v>
      </c>
      <c r="K16" s="21"/>
    </row>
    <row r="17" spans="1:11" ht="30" customHeight="1">
      <c r="A17" s="74"/>
      <c r="B17" s="75"/>
      <c r="C17" s="76"/>
      <c r="D17" s="476"/>
      <c r="E17" s="31" t="s">
        <v>3349</v>
      </c>
      <c r="F17" s="32" t="str">
        <f t="shared" si="0"/>
        <v>Петля карточна права латунь полірована  D16мм 100мм вага дверей: 68кг</v>
      </c>
      <c r="G17" s="124">
        <f>H17*Змiст!$K$4</f>
        <v>411.59777400000002</v>
      </c>
      <c r="H17" s="125">
        <f>IF(Змiст!$K$5&gt;Змiст!$BH$21,I17*(1-Змiст!$K$5),I17*(1-Змiст!$BH$21))</f>
        <v>13.066596000000001</v>
      </c>
      <c r="I17" s="5">
        <f t="shared" si="1"/>
        <v>13.066596000000001</v>
      </c>
      <c r="J17" s="10" t="s">
        <v>3</v>
      </c>
      <c r="K17" s="21"/>
    </row>
    <row r="18" spans="1:11" ht="99.95" customHeight="1">
      <c r="A18" s="77"/>
      <c r="B18" s="78"/>
      <c r="C18" s="79"/>
      <c r="D18" s="8"/>
      <c r="E18" s="31" t="s">
        <v>3361</v>
      </c>
      <c r="F18" s="32" t="str">
        <f t="shared" si="0"/>
        <v xml:space="preserve">Петля карточна для плоского кріплення нержавіюча сталь матова 102 мм </v>
      </c>
      <c r="G18" s="124">
        <f>H18*Змiст!$K$4</f>
        <v>144.627714</v>
      </c>
      <c r="H18" s="125">
        <f>IF(Змiст!$K$5&gt;Змiст!$BH$21,I18*(1-Змiст!$K$5),I18*(1-Змiст!$BH$21))</f>
        <v>4.5913560000000002</v>
      </c>
      <c r="I18" s="5">
        <f t="shared" si="1"/>
        <v>4.5913560000000002</v>
      </c>
      <c r="J18" s="10" t="s">
        <v>3</v>
      </c>
      <c r="K18" s="21"/>
    </row>
    <row r="19" spans="1:11" ht="30" customHeight="1">
      <c r="A19" s="77"/>
      <c r="B19" s="78"/>
      <c r="C19" s="79"/>
      <c r="D19" s="474"/>
      <c r="E19" s="31" t="s">
        <v>3364</v>
      </c>
      <c r="F19" s="32" t="str">
        <f t="shared" si="0"/>
        <v>Петля карточна ліва / нержавіюча сталь матова D16мм 101мм</v>
      </c>
      <c r="G19" s="124">
        <f>H19*Змiст!$K$4</f>
        <v>595.72232999999994</v>
      </c>
      <c r="H19" s="125">
        <f>IF(Змiст!$K$5&gt;Змiст!$BH$21,I19*(1-Змiст!$K$5),I19*(1-Змiст!$BH$21))</f>
        <v>18.911819999999999</v>
      </c>
      <c r="I19" s="5">
        <f t="shared" si="1"/>
        <v>18.911819999999999</v>
      </c>
      <c r="J19" s="10" t="s">
        <v>3</v>
      </c>
      <c r="K19" s="21"/>
    </row>
    <row r="20" spans="1:11" ht="30" customHeight="1">
      <c r="A20" s="77"/>
      <c r="B20" s="78"/>
      <c r="C20" s="79"/>
      <c r="D20" s="475"/>
      <c r="E20" s="31" t="s">
        <v>3350</v>
      </c>
      <c r="F20" s="32" t="str">
        <f t="shared" si="0"/>
        <v>Петля карточна ліва нержавіюча сталь матова D16мм 100мм вага дверей: 68кг</v>
      </c>
      <c r="G20" s="124">
        <f>H20*Змiст!$K$4</f>
        <v>192.89377800000003</v>
      </c>
      <c r="H20" s="125">
        <f>IF(Змiст!$K$5&gt;Змiст!$BH$21,I20*(1-Змiст!$K$5),I20*(1-Змiст!$BH$21))</f>
        <v>6.1236120000000005</v>
      </c>
      <c r="I20" s="5">
        <f t="shared" si="1"/>
        <v>6.1236120000000005</v>
      </c>
      <c r="J20" s="10" t="s">
        <v>3</v>
      </c>
      <c r="K20" s="21"/>
    </row>
    <row r="21" spans="1:11" ht="30" customHeight="1">
      <c r="A21" s="77"/>
      <c r="B21" s="78"/>
      <c r="C21" s="79"/>
      <c r="D21" s="475"/>
      <c r="E21" s="31" t="s">
        <v>3349</v>
      </c>
      <c r="F21" s="32" t="str">
        <f t="shared" si="0"/>
        <v>Петля карточна права латунь полірована  D16мм 100мм вага дверей: 68кг</v>
      </c>
      <c r="G21" s="124">
        <f>H21*Змiст!$K$4</f>
        <v>411.59777400000002</v>
      </c>
      <c r="H21" s="125">
        <f>IF(Змiст!$K$5&gt;Змiст!$BH$21,I21*(1-Змiст!$K$5),I21*(1-Змiст!$BH$21))</f>
        <v>13.066596000000001</v>
      </c>
      <c r="I21" s="5">
        <f t="shared" si="1"/>
        <v>13.066596000000001</v>
      </c>
      <c r="J21" s="10" t="s">
        <v>3</v>
      </c>
      <c r="K21" s="21"/>
    </row>
    <row r="22" spans="1:11" ht="30" customHeight="1">
      <c r="A22" s="77"/>
      <c r="B22" s="78"/>
      <c r="C22" s="79"/>
      <c r="D22" s="476"/>
      <c r="E22" s="31" t="s">
        <v>3351</v>
      </c>
      <c r="F22" s="32" t="str">
        <f t="shared" si="0"/>
        <v>Петля карточна ліва латунь полірована 100x88мм</v>
      </c>
      <c r="G22" s="124">
        <f>H22*Змiст!$K$4</f>
        <v>411.59777400000002</v>
      </c>
      <c r="H22" s="125">
        <f>IF(Змiст!$K$5&gt;Змiст!$BH$21,I22*(1-Змiст!$K$5),I22*(1-Змiст!$BH$21))</f>
        <v>13.066596000000001</v>
      </c>
      <c r="I22" s="5">
        <f t="shared" si="1"/>
        <v>13.066596000000001</v>
      </c>
      <c r="J22" s="10" t="s">
        <v>3</v>
      </c>
      <c r="K22" s="21"/>
    </row>
    <row r="23" spans="1:11" ht="60" customHeight="1">
      <c r="A23" s="74"/>
      <c r="B23" s="75"/>
      <c r="C23" s="76"/>
      <c r="D23" s="474"/>
      <c r="E23" s="147" t="s">
        <v>3362</v>
      </c>
      <c r="F23" s="144" t="str">
        <f t="shared" si="0"/>
        <v>Петля карточна нержавіюча сталь матова D14мм 102мм вага дверей: 58кг</v>
      </c>
      <c r="G23" s="124">
        <f>H23*Змiст!$K$4</f>
        <v>234.02735999999999</v>
      </c>
      <c r="H23" s="125">
        <f>IF(Змiст!$K$5&gt;Змiст!$BH$21,I23*(1-Змiст!$K$5),I23*(1-Змiст!$BH$21))</f>
        <v>7.4294399999999996</v>
      </c>
      <c r="I23" s="5">
        <f>VLOOKUP(E23,Price,2,FALSE)*1.2</f>
        <v>7.4294399999999996</v>
      </c>
      <c r="J23" s="10" t="s">
        <v>3</v>
      </c>
      <c r="K23" s="21"/>
    </row>
    <row r="24" spans="1:11" ht="60" customHeight="1">
      <c r="A24" s="74"/>
      <c r="B24" s="75"/>
      <c r="C24" s="76"/>
      <c r="D24" s="476"/>
      <c r="E24" s="31" t="s">
        <v>3363</v>
      </c>
      <c r="F24" s="32" t="str">
        <f t="shared" si="0"/>
        <v>Петля карточна латунна полірована D14мм 102мм вага дверей: 58кг</v>
      </c>
      <c r="G24" s="124">
        <f>H24*Змiст!$K$4</f>
        <v>413.07197400000001</v>
      </c>
      <c r="H24" s="125">
        <f>IF(Змiст!$K$5&gt;Змiст!$BH$21,I24*(1-Змiст!$K$5),I24*(1-Змiст!$BH$21))</f>
        <v>13.113396</v>
      </c>
      <c r="I24" s="5">
        <f>VLOOKUP(E24,Price,2,FALSE)*1.2</f>
        <v>13.113396</v>
      </c>
      <c r="J24" s="10" t="s">
        <v>3</v>
      </c>
      <c r="K24" s="21"/>
    </row>
    <row r="25" spans="1:11" ht="15">
      <c r="A25" s="74"/>
      <c r="B25" s="75"/>
      <c r="C25" s="76"/>
    </row>
    <row r="26" spans="1:11" ht="15">
      <c r="A26" s="74"/>
      <c r="B26" s="75"/>
      <c r="C26" s="76"/>
    </row>
    <row r="27" spans="1:11" ht="15">
      <c r="A27" s="74"/>
      <c r="B27" s="75"/>
      <c r="C27" s="76"/>
    </row>
    <row r="28" spans="1:11" ht="15">
      <c r="A28" s="74"/>
      <c r="B28" s="75"/>
      <c r="C28" s="76"/>
    </row>
    <row r="29" spans="1:11" ht="15">
      <c r="A29" s="74"/>
      <c r="B29" s="75"/>
      <c r="C29" s="76"/>
    </row>
    <row r="30" spans="1:11" ht="15">
      <c r="A30" s="74"/>
      <c r="B30" s="75"/>
      <c r="C30" s="76"/>
    </row>
    <row r="31" spans="1:11" ht="15">
      <c r="A31" s="74"/>
      <c r="B31" s="75"/>
      <c r="C31" s="76"/>
    </row>
    <row r="32" spans="1:11" ht="15">
      <c r="A32" s="74"/>
      <c r="B32" s="75"/>
      <c r="C32" s="76"/>
    </row>
    <row r="33" spans="1:3" ht="15">
      <c r="A33" s="74"/>
      <c r="B33" s="75"/>
      <c r="C33" s="76"/>
    </row>
    <row r="34" spans="1:3" ht="15">
      <c r="A34" s="74"/>
      <c r="B34" s="75"/>
      <c r="C34" s="76"/>
    </row>
    <row r="35" spans="1:3" ht="15">
      <c r="A35" s="74"/>
      <c r="B35" s="75"/>
      <c r="C35" s="76"/>
    </row>
    <row r="36" spans="1:3" ht="15">
      <c r="A36" s="74"/>
      <c r="B36" s="75"/>
      <c r="C36" s="76"/>
    </row>
    <row r="37" spans="1:3" ht="15">
      <c r="A37" s="74"/>
      <c r="B37" s="75"/>
      <c r="C37" s="76"/>
    </row>
    <row r="38" spans="1:3" ht="15">
      <c r="A38" s="74"/>
      <c r="B38" s="75"/>
      <c r="C38" s="76"/>
    </row>
    <row r="39" spans="1:3" ht="15">
      <c r="A39" s="74"/>
      <c r="B39" s="75"/>
      <c r="C39" s="76"/>
    </row>
    <row r="40" spans="1:3" ht="15">
      <c r="A40" s="74"/>
      <c r="B40" s="75"/>
      <c r="C40" s="76"/>
    </row>
    <row r="41" spans="1:3" ht="15">
      <c r="A41" s="74"/>
      <c r="B41" s="75"/>
      <c r="C41" s="76"/>
    </row>
    <row r="42" spans="1:3" ht="15">
      <c r="A42" s="74"/>
      <c r="B42" s="75"/>
      <c r="C42" s="76"/>
    </row>
    <row r="43" spans="1:3" ht="15">
      <c r="A43" s="74"/>
      <c r="B43" s="75"/>
      <c r="C43" s="76"/>
    </row>
    <row r="44" spans="1:3" ht="15">
      <c r="A44" s="74"/>
      <c r="B44" s="75"/>
      <c r="C44" s="76"/>
    </row>
    <row r="45" spans="1:3" ht="15">
      <c r="A45" s="74"/>
      <c r="B45" s="75"/>
      <c r="C45" s="76"/>
    </row>
    <row r="46" spans="1:3" ht="15">
      <c r="A46" s="74"/>
      <c r="B46" s="75"/>
      <c r="C46" s="76"/>
    </row>
    <row r="47" spans="1:3" ht="15">
      <c r="A47" s="74"/>
      <c r="B47" s="75"/>
      <c r="C47" s="76"/>
    </row>
    <row r="48" spans="1:3" ht="15">
      <c r="A48" s="74"/>
      <c r="B48" s="75"/>
      <c r="C48" s="76"/>
    </row>
    <row r="49" spans="1:3" ht="15">
      <c r="A49" s="74"/>
      <c r="B49" s="75"/>
      <c r="C49" s="76"/>
    </row>
    <row r="50" spans="1:3" ht="15">
      <c r="A50" s="74"/>
      <c r="B50" s="75"/>
      <c r="C50" s="76"/>
    </row>
    <row r="51" spans="1:3" ht="15">
      <c r="A51" s="74"/>
      <c r="B51" s="75"/>
      <c r="C51" s="76"/>
    </row>
    <row r="52" spans="1:3" ht="15">
      <c r="A52" s="74"/>
      <c r="B52" s="75"/>
      <c r="C52" s="76"/>
    </row>
    <row r="53" spans="1:3" ht="15">
      <c r="A53" s="74"/>
      <c r="B53" s="75"/>
      <c r="C53" s="76"/>
    </row>
    <row r="54" spans="1:3" ht="15">
      <c r="A54" s="74"/>
      <c r="B54" s="75"/>
      <c r="C54" s="76"/>
    </row>
    <row r="55" spans="1:3" ht="15">
      <c r="A55" s="74"/>
      <c r="B55" s="75"/>
      <c r="C55" s="76"/>
    </row>
    <row r="56" spans="1:3" ht="15">
      <c r="A56" s="74"/>
      <c r="B56" s="75"/>
      <c r="C56" s="76"/>
    </row>
    <row r="57" spans="1:3" ht="15">
      <c r="A57" s="74"/>
      <c r="B57" s="75"/>
      <c r="C57" s="76"/>
    </row>
    <row r="58" spans="1:3" ht="15">
      <c r="A58" s="74"/>
      <c r="B58" s="75"/>
      <c r="C58" s="76"/>
    </row>
    <row r="59" spans="1:3" ht="15">
      <c r="A59" s="74"/>
      <c r="B59" s="75"/>
      <c r="C59" s="76"/>
    </row>
    <row r="60" spans="1:3" ht="15">
      <c r="A60" s="74"/>
      <c r="B60" s="75"/>
      <c r="C60" s="76"/>
    </row>
    <row r="61" spans="1:3" ht="15">
      <c r="A61" s="74"/>
      <c r="B61" s="75"/>
      <c r="C61" s="76"/>
    </row>
    <row r="62" spans="1:3" ht="15">
      <c r="A62" s="74"/>
      <c r="B62" s="75"/>
      <c r="C62" s="76"/>
    </row>
    <row r="63" spans="1:3" ht="15">
      <c r="A63" s="74"/>
      <c r="B63" s="75"/>
      <c r="C63" s="76"/>
    </row>
    <row r="64" spans="1:3" ht="15">
      <c r="A64" s="74"/>
      <c r="B64" s="75"/>
      <c r="C64" s="76"/>
    </row>
    <row r="65" spans="1:3" ht="15">
      <c r="A65" s="74"/>
      <c r="B65" s="75"/>
      <c r="C65" s="76"/>
    </row>
    <row r="66" spans="1:3" ht="15">
      <c r="A66" s="74"/>
      <c r="B66" s="75"/>
      <c r="C66" s="76"/>
    </row>
    <row r="67" spans="1:3" ht="15">
      <c r="A67" s="74"/>
      <c r="B67" s="75"/>
      <c r="C67" s="76"/>
    </row>
    <row r="68" spans="1:3" ht="15">
      <c r="A68" s="74"/>
      <c r="B68" s="75"/>
      <c r="C68" s="76"/>
    </row>
    <row r="69" spans="1:3" ht="15">
      <c r="A69" s="74"/>
      <c r="B69" s="75"/>
      <c r="C69" s="76"/>
    </row>
    <row r="70" spans="1:3" ht="15">
      <c r="A70" s="74"/>
      <c r="B70" s="75"/>
      <c r="C70" s="76"/>
    </row>
    <row r="71" spans="1:3" ht="15">
      <c r="A71" s="74"/>
      <c r="B71" s="75"/>
      <c r="C71" s="76"/>
    </row>
    <row r="72" spans="1:3" ht="15">
      <c r="A72" s="74"/>
      <c r="B72" s="75"/>
      <c r="C72" s="76"/>
    </row>
    <row r="73" spans="1:3" ht="15">
      <c r="A73" s="74"/>
      <c r="B73" s="75"/>
      <c r="C73" s="76"/>
    </row>
    <row r="74" spans="1:3" ht="15">
      <c r="A74" s="74"/>
      <c r="B74" s="75"/>
      <c r="C74" s="76"/>
    </row>
    <row r="75" spans="1:3" ht="15">
      <c r="A75" s="74"/>
      <c r="B75" s="75"/>
      <c r="C75" s="76"/>
    </row>
    <row r="76" spans="1:3" ht="15">
      <c r="A76" s="74"/>
      <c r="B76" s="75"/>
      <c r="C76" s="76"/>
    </row>
    <row r="77" spans="1:3" ht="15">
      <c r="A77" s="74"/>
      <c r="B77" s="75"/>
      <c r="C77" s="76"/>
    </row>
    <row r="78" spans="1:3" ht="15">
      <c r="A78" s="74"/>
      <c r="B78" s="75"/>
      <c r="C78" s="76"/>
    </row>
    <row r="79" spans="1:3" ht="15">
      <c r="A79" s="74"/>
      <c r="B79" s="75"/>
      <c r="C79" s="76"/>
    </row>
    <row r="80" spans="1:3" ht="15">
      <c r="A80" s="74"/>
      <c r="B80" s="75"/>
      <c r="C80" s="76"/>
    </row>
    <row r="81" spans="1:3" ht="15">
      <c r="A81" s="74"/>
      <c r="B81" s="75"/>
      <c r="C81" s="76"/>
    </row>
    <row r="82" spans="1:3" ht="15">
      <c r="A82" s="74"/>
      <c r="B82" s="75"/>
      <c r="C82" s="76"/>
    </row>
    <row r="83" spans="1:3" ht="15">
      <c r="A83" s="74"/>
      <c r="B83" s="75"/>
      <c r="C83" s="76"/>
    </row>
    <row r="84" spans="1:3" ht="15">
      <c r="A84" s="74"/>
      <c r="B84" s="75"/>
      <c r="C84" s="76"/>
    </row>
    <row r="85" spans="1:3" ht="15">
      <c r="A85" s="74"/>
      <c r="B85" s="75"/>
      <c r="C85" s="76"/>
    </row>
    <row r="86" spans="1:3" ht="15">
      <c r="A86" s="74"/>
      <c r="B86" s="75"/>
      <c r="C86" s="76"/>
    </row>
    <row r="87" spans="1:3" ht="15">
      <c r="A87" s="74"/>
      <c r="B87" s="75"/>
      <c r="C87" s="76"/>
    </row>
    <row r="88" spans="1:3" ht="15">
      <c r="A88" s="74"/>
      <c r="B88" s="75"/>
      <c r="C88" s="76"/>
    </row>
    <row r="89" spans="1:3" ht="15">
      <c r="A89" s="74"/>
      <c r="B89" s="75"/>
      <c r="C89" s="76"/>
    </row>
    <row r="90" spans="1:3" ht="15">
      <c r="A90" s="74"/>
      <c r="B90" s="75"/>
      <c r="C90" s="76"/>
    </row>
    <row r="91" spans="1:3" ht="15">
      <c r="A91" s="74"/>
      <c r="B91" s="75"/>
      <c r="C91" s="76"/>
    </row>
    <row r="92" spans="1:3" ht="15">
      <c r="A92" s="74"/>
      <c r="B92" s="75"/>
      <c r="C92" s="76"/>
    </row>
    <row r="93" spans="1:3" ht="15">
      <c r="A93" s="74"/>
      <c r="B93" s="75"/>
      <c r="C93" s="76"/>
    </row>
    <row r="94" spans="1:3" ht="15">
      <c r="A94" s="74"/>
      <c r="B94" s="75"/>
      <c r="C94" s="76"/>
    </row>
    <row r="95" spans="1:3" ht="15">
      <c r="A95" s="74"/>
      <c r="B95" s="75"/>
      <c r="C95" s="76"/>
    </row>
    <row r="96" spans="1:3" ht="15">
      <c r="A96" s="74"/>
      <c r="B96" s="75"/>
      <c r="C96" s="76"/>
    </row>
    <row r="97" spans="1:3" ht="15">
      <c r="A97" s="74"/>
      <c r="B97" s="75"/>
      <c r="C97" s="76"/>
    </row>
    <row r="98" spans="1:3" ht="15">
      <c r="A98" s="74"/>
      <c r="B98" s="75"/>
      <c r="C98" s="76"/>
    </row>
    <row r="99" spans="1:3" ht="15">
      <c r="A99" s="74"/>
      <c r="B99" s="75"/>
      <c r="C99" s="76"/>
    </row>
    <row r="100" spans="1:3" ht="15">
      <c r="A100" s="74"/>
      <c r="B100" s="75"/>
      <c r="C100" s="76"/>
    </row>
    <row r="101" spans="1:3" ht="15">
      <c r="A101" s="74"/>
      <c r="B101" s="75"/>
      <c r="C101" s="76"/>
    </row>
    <row r="102" spans="1:3" ht="15">
      <c r="A102" s="74"/>
      <c r="B102" s="75"/>
      <c r="C102" s="76"/>
    </row>
    <row r="103" spans="1:3" ht="15">
      <c r="A103" s="74"/>
      <c r="B103" s="75"/>
      <c r="C103" s="76"/>
    </row>
    <row r="104" spans="1:3" ht="15">
      <c r="A104" s="74"/>
      <c r="B104" s="75"/>
      <c r="C104" s="76"/>
    </row>
    <row r="105" spans="1:3" ht="15">
      <c r="A105" s="74"/>
      <c r="B105" s="75"/>
      <c r="C105" s="76"/>
    </row>
    <row r="106" spans="1:3" ht="15">
      <c r="A106" s="74"/>
      <c r="B106" s="75"/>
      <c r="C106" s="76"/>
    </row>
    <row r="107" spans="1:3" ht="15">
      <c r="A107" s="74"/>
      <c r="B107" s="75"/>
      <c r="C107" s="76"/>
    </row>
    <row r="108" spans="1:3" ht="15">
      <c r="A108" s="74"/>
      <c r="B108" s="75"/>
      <c r="C108" s="76"/>
    </row>
    <row r="109" spans="1:3" ht="15">
      <c r="A109" s="74"/>
      <c r="B109" s="75"/>
      <c r="C109" s="76"/>
    </row>
    <row r="110" spans="1:3" ht="15">
      <c r="A110" s="74"/>
      <c r="B110" s="75"/>
      <c r="C110" s="76"/>
    </row>
    <row r="111" spans="1:3" ht="15">
      <c r="A111" s="74"/>
      <c r="B111" s="75"/>
      <c r="C111" s="76"/>
    </row>
    <row r="112" spans="1:3" ht="15">
      <c r="A112" s="74"/>
      <c r="B112" s="75"/>
      <c r="C112" s="76"/>
    </row>
    <row r="113" spans="1:3" ht="15">
      <c r="A113" s="74"/>
      <c r="B113" s="75"/>
      <c r="C113" s="76"/>
    </row>
    <row r="114" spans="1:3" ht="15">
      <c r="A114" s="74"/>
      <c r="B114" s="75"/>
      <c r="C114" s="76"/>
    </row>
    <row r="115" spans="1:3" ht="15">
      <c r="A115" s="74"/>
      <c r="B115" s="75"/>
      <c r="C115" s="76"/>
    </row>
    <row r="116" spans="1:3" ht="15">
      <c r="A116" s="74"/>
      <c r="B116" s="75"/>
      <c r="C116" s="76"/>
    </row>
    <row r="117" spans="1:3" ht="15">
      <c r="A117" s="74"/>
      <c r="B117" s="75"/>
      <c r="C117" s="76"/>
    </row>
    <row r="118" spans="1:3" ht="15">
      <c r="A118" s="74"/>
      <c r="B118" s="75"/>
      <c r="C118" s="76"/>
    </row>
    <row r="119" spans="1:3" ht="15">
      <c r="A119" s="74"/>
      <c r="B119" s="75"/>
      <c r="C119" s="76"/>
    </row>
    <row r="120" spans="1:3" ht="15">
      <c r="A120" s="74"/>
      <c r="B120" s="75"/>
      <c r="C120" s="76"/>
    </row>
    <row r="121" spans="1:3" ht="15">
      <c r="A121" s="74"/>
      <c r="B121" s="75"/>
      <c r="C121" s="76"/>
    </row>
    <row r="122" spans="1:3" ht="15">
      <c r="A122" s="74"/>
      <c r="B122" s="75"/>
      <c r="C122" s="76"/>
    </row>
    <row r="123" spans="1:3" ht="15">
      <c r="A123" s="74"/>
      <c r="B123" s="75"/>
      <c r="C123" s="76"/>
    </row>
    <row r="124" spans="1:3" ht="15">
      <c r="A124" s="74"/>
      <c r="B124" s="75"/>
      <c r="C124" s="76"/>
    </row>
    <row r="125" spans="1:3" ht="15">
      <c r="A125" s="74"/>
      <c r="B125" s="75"/>
      <c r="C125" s="76"/>
    </row>
    <row r="126" spans="1:3" ht="15">
      <c r="A126" s="74"/>
      <c r="B126" s="75"/>
      <c r="C126" s="76"/>
    </row>
    <row r="127" spans="1:3" ht="15">
      <c r="A127" s="74"/>
      <c r="B127" s="75"/>
      <c r="C127" s="76"/>
    </row>
    <row r="128" spans="1:3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</sheetData>
  <mergeCells count="7">
    <mergeCell ref="F1:G1"/>
    <mergeCell ref="D23:D24"/>
    <mergeCell ref="D3:D5"/>
    <mergeCell ref="D10:D13"/>
    <mergeCell ref="D14:D17"/>
    <mergeCell ref="D19:D22"/>
    <mergeCell ref="D6:D9"/>
  </mergeCells>
  <conditionalFormatting sqref="E5:F6 E10:F22 E3">
    <cfRule type="expression" dxfId="1319" priority="927">
      <formula>#REF!="-"</formula>
    </cfRule>
    <cfRule type="expression" dxfId="1318" priority="928">
      <formula>#REF!&gt;0</formula>
    </cfRule>
  </conditionalFormatting>
  <conditionalFormatting sqref="E7:F8">
    <cfRule type="expression" dxfId="1317" priority="935">
      <formula>#REF!="-"</formula>
    </cfRule>
    <cfRule type="expression" dxfId="1316" priority="936">
      <formula>#REF!&gt;0</formula>
    </cfRule>
  </conditionalFormatting>
  <conditionalFormatting sqref="E24:F24">
    <cfRule type="expression" dxfId="1315" priority="9">
      <formula>#REF!="-"</formula>
    </cfRule>
    <cfRule type="expression" dxfId="1314" priority="10">
      <formula>#REF!&gt;0</formula>
    </cfRule>
  </conditionalFormatting>
  <conditionalFormatting sqref="E23:F23">
    <cfRule type="expression" dxfId="1313" priority="7">
      <formula>#REF!="-"</formula>
    </cfRule>
    <cfRule type="expression" dxfId="1312" priority="8">
      <formula>#REF!&gt;0</formula>
    </cfRule>
  </conditionalFormatting>
  <conditionalFormatting sqref="F3">
    <cfRule type="expression" dxfId="1311" priority="5">
      <formula>#REF!="-"</formula>
    </cfRule>
    <cfRule type="expression" dxfId="1310" priority="6">
      <formula>#REF!&gt;0</formula>
    </cfRule>
  </conditionalFormatting>
  <conditionalFormatting sqref="E4:F4">
    <cfRule type="expression" dxfId="1309" priority="3">
      <formula>#REF!="-"</formula>
    </cfRule>
    <cfRule type="expression" dxfId="1308" priority="4">
      <formula>#REF!&gt;0</formula>
    </cfRule>
  </conditionalFormatting>
  <conditionalFormatting sqref="E9:F9">
    <cfRule type="expression" dxfId="1307" priority="1">
      <formula>#REF!="-"</formula>
    </cfRule>
    <cfRule type="expression" dxfId="1306" priority="2">
      <formula>#REF!&gt;0</formula>
    </cfRule>
  </conditionalFormatting>
  <pageMargins left="0.7" right="0.7" top="0.75" bottom="0.75" header="0.3" footer="0.3"/>
  <pageSetup paperSize="9" scale="4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13"/>
  <dimension ref="A1:N332"/>
  <sheetViews>
    <sheetView showGridLines="0" zoomScale="85" zoomScaleNormal="85" workbookViewId="0"/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12" customWidth="1"/>
    <col min="5" max="5" width="13.28515625" style="13" customWidth="1"/>
    <col min="6" max="6" width="70.7109375" style="14" customWidth="1"/>
    <col min="7" max="7" width="13.28515625" style="14" customWidth="1"/>
    <col min="8" max="8" width="13.28515625" style="15" customWidth="1"/>
    <col min="9" max="9" width="7.140625" style="15" hidden="1" customWidth="1"/>
    <col min="10" max="10" width="14.7109375" style="13" customWidth="1"/>
    <col min="11" max="11" width="24" style="7" customWidth="1"/>
    <col min="12" max="16384" width="9.140625" style="7"/>
  </cols>
  <sheetData>
    <row r="1" spans="1:14" s="94" customFormat="1" ht="30" customHeight="1">
      <c r="A1" s="88"/>
      <c r="B1" s="89"/>
      <c r="C1" s="90"/>
      <c r="D1" s="91"/>
      <c r="E1" s="91"/>
      <c r="F1" s="430" t="s">
        <v>17033</v>
      </c>
      <c r="G1" s="430"/>
      <c r="H1" s="153">
        <f>IF(Змiст!$K$5&gt;Змiст!$F$38,Змiст!$K$5,Змiст!$F$38)</f>
        <v>0</v>
      </c>
      <c r="I1" s="93"/>
      <c r="J1" s="93"/>
      <c r="K1" s="82"/>
      <c r="M1" s="99"/>
      <c r="N1" s="96"/>
    </row>
    <row r="2" spans="1:14" ht="29.25" customHeight="1">
      <c r="A2" s="88"/>
      <c r="B2" s="89"/>
      <c r="C2" s="90"/>
      <c r="D2" s="97" t="s">
        <v>8</v>
      </c>
      <c r="E2" s="97" t="s">
        <v>0</v>
      </c>
      <c r="F2" s="97" t="s">
        <v>1</v>
      </c>
      <c r="G2" s="97" t="s">
        <v>5</v>
      </c>
      <c r="H2" s="97" t="s">
        <v>6</v>
      </c>
      <c r="I2" s="97"/>
      <c r="J2" s="97" t="s">
        <v>2</v>
      </c>
      <c r="K2" s="97" t="s">
        <v>7</v>
      </c>
    </row>
    <row r="3" spans="1:14" ht="60" customHeight="1">
      <c r="A3" s="88"/>
      <c r="B3" s="89"/>
      <c r="C3" s="90"/>
      <c r="D3" s="473"/>
      <c r="E3" s="31" t="s">
        <v>3415</v>
      </c>
      <c r="F3" s="5" t="str">
        <f t="shared" ref="F3:F34" si="0">VLOOKUP(E3,Price,3,FALSE)</f>
        <v xml:space="preserve">Петля для двостороннього відкривання нержавіюча сталь матова 75 мм </v>
      </c>
      <c r="G3" s="124">
        <f>H3*Змiст!$K$4</f>
        <v>2285.4076559999999</v>
      </c>
      <c r="H3" s="125">
        <f>IF(Змiст!$K$5&gt;Змiст!$F$38,I3*(1-Змiст!$K$5),I3*(1-Змiст!$F$38))</f>
        <v>72.552623999999994</v>
      </c>
      <c r="I3" s="5">
        <f t="shared" ref="I3:I34" si="1">VLOOKUP(E3,Price,2,FALSE)*1.2</f>
        <v>72.552623999999994</v>
      </c>
      <c r="J3" s="10" t="s">
        <v>9286</v>
      </c>
      <c r="K3" s="19"/>
    </row>
    <row r="4" spans="1:14" ht="60" customHeight="1">
      <c r="A4" s="88"/>
      <c r="B4" s="89"/>
      <c r="C4" s="90"/>
      <c r="D4" s="473"/>
      <c r="E4" s="53" t="s">
        <v>3416</v>
      </c>
      <c r="F4" s="126" t="str">
        <f t="shared" si="0"/>
        <v>Петля для двостороннього відкривання сталева нікельована 75мм D22мм 180 градусів вага дверей: 15кг</v>
      </c>
      <c r="G4" s="124">
        <f>H4*Змiст!$K$4</f>
        <v>810.57072599999992</v>
      </c>
      <c r="H4" s="125">
        <f>IF(Змiст!$K$5&gt;Змiст!$F$38,I4*(1-Змiст!$K$5),I4*(1-Змiст!$F$38))</f>
        <v>25.732403999999999</v>
      </c>
      <c r="I4" s="5">
        <f t="shared" si="1"/>
        <v>25.732403999999999</v>
      </c>
      <c r="J4" s="10" t="s">
        <v>9286</v>
      </c>
      <c r="K4" s="19"/>
    </row>
    <row r="5" spans="1:14" ht="60" customHeight="1">
      <c r="A5" s="88"/>
      <c r="B5" s="89"/>
      <c r="C5" s="90"/>
      <c r="D5" s="473"/>
      <c r="E5" s="31" t="s">
        <v>3417</v>
      </c>
      <c r="F5" s="32" t="str">
        <f t="shared" si="0"/>
        <v>Петля для двостороннього відкривання сталева колір: полірована латунь 75мм D22мм 180 градусів вага дверей: 15кг</v>
      </c>
      <c r="G5" s="124">
        <f>H5*Змiст!$K$4</f>
        <v>864.83753999999999</v>
      </c>
      <c r="H5" s="125">
        <f>IF(Змiст!$K$5&gt;Змiст!$F$38,I5*(1-Змiст!$K$5),I5*(1-Змiст!$F$38))</f>
        <v>27.455159999999999</v>
      </c>
      <c r="I5" s="5">
        <f t="shared" si="1"/>
        <v>27.455159999999999</v>
      </c>
      <c r="J5" s="10" t="s">
        <v>9286</v>
      </c>
      <c r="K5" s="19"/>
      <c r="L5"/>
    </row>
    <row r="6" spans="1:14" ht="60" customHeight="1">
      <c r="A6" s="88"/>
      <c r="B6" s="89"/>
      <c r="C6" s="90"/>
      <c r="D6" s="473"/>
      <c r="E6" s="31" t="s">
        <v>3418</v>
      </c>
      <c r="F6" s="32" t="str">
        <f t="shared" si="0"/>
        <v xml:space="preserve">Петля для двостороннього відкривання нержавіюча сталь матова 100 мм </v>
      </c>
      <c r="G6" s="124">
        <f>H6*Змiст!$K$4</f>
        <v>3013.2905040000001</v>
      </c>
      <c r="H6" s="125">
        <f>IF(Змiст!$K$5&gt;Змiст!$F$38,I6*(1-Змiст!$K$5),I6*(1-Змiст!$F$38))</f>
        <v>95.660015999999999</v>
      </c>
      <c r="I6" s="5">
        <f t="shared" si="1"/>
        <v>95.660015999999999</v>
      </c>
      <c r="J6" s="10" t="s">
        <v>9286</v>
      </c>
      <c r="K6" s="19"/>
      <c r="L6"/>
      <c r="N6"/>
    </row>
    <row r="7" spans="1:14" ht="60" customHeight="1">
      <c r="A7" s="88"/>
      <c r="B7" s="89"/>
      <c r="C7" s="90"/>
      <c r="D7" s="473"/>
      <c r="E7" s="53" t="s">
        <v>3419</v>
      </c>
      <c r="F7" s="126" t="str">
        <f t="shared" si="0"/>
        <v>Петля для двостороннього відкривання сталева нікельована 100мм D22мм 180 градусів вага дверей: 22кг</v>
      </c>
      <c r="G7" s="124">
        <f>H7*Змiст!$K$4</f>
        <v>956.18161799999984</v>
      </c>
      <c r="H7" s="125">
        <f>IF(Змiст!$K$5&gt;Змiст!$F$38,I7*(1-Змiст!$K$5),I7*(1-Змiст!$F$38))</f>
        <v>30.354971999999997</v>
      </c>
      <c r="I7" s="5">
        <f t="shared" si="1"/>
        <v>30.354971999999997</v>
      </c>
      <c r="J7" s="10" t="s">
        <v>9286</v>
      </c>
      <c r="K7" s="19"/>
      <c r="N7"/>
    </row>
    <row r="8" spans="1:14" ht="60" customHeight="1">
      <c r="A8" s="88"/>
      <c r="B8" s="89"/>
      <c r="C8" s="90"/>
      <c r="D8" s="473"/>
      <c r="E8" s="31" t="s">
        <v>3420</v>
      </c>
      <c r="F8" s="32" t="str">
        <f t="shared" si="0"/>
        <v>Петля для двостороннього відкривання сталева колір: полірована латунь 100мм D22мм 180 градусів вага дверей: 22кг</v>
      </c>
      <c r="G8" s="124">
        <f>H8*Змiст!$K$4</f>
        <v>1050.6604499999999</v>
      </c>
      <c r="H8" s="125">
        <f>IF(Змiст!$K$5&gt;Змiст!$F$38,I8*(1-Змiст!$K$5),I8*(1-Змiст!$F$38))</f>
        <v>33.354299999999995</v>
      </c>
      <c r="I8" s="5">
        <f t="shared" si="1"/>
        <v>33.354299999999995</v>
      </c>
      <c r="J8" s="10" t="s">
        <v>9286</v>
      </c>
      <c r="K8" s="19"/>
      <c r="N8"/>
    </row>
    <row r="9" spans="1:14" ht="60" customHeight="1">
      <c r="A9" s="88"/>
      <c r="B9" s="89"/>
      <c r="C9" s="90"/>
      <c r="D9" s="474"/>
      <c r="E9" s="31" t="s">
        <v>3421</v>
      </c>
      <c r="F9" s="32" t="str">
        <f t="shared" si="0"/>
        <v xml:space="preserve">Петля для двосторон. дверей нержавіюч сталь колір </v>
      </c>
      <c r="G9" s="124">
        <f>H9*Змiст!$K$4</f>
        <v>4123.6462259999998</v>
      </c>
      <c r="H9" s="125">
        <f>IF(Змiст!$K$5&gt;Змiст!$F$38,I9*(1-Змiст!$K$5),I9*(1-Змiст!$F$38))</f>
        <v>130.90940399999999</v>
      </c>
      <c r="I9" s="5">
        <f t="shared" si="1"/>
        <v>130.90940399999999</v>
      </c>
      <c r="J9" s="10" t="s">
        <v>9286</v>
      </c>
      <c r="K9" s="252"/>
    </row>
    <row r="10" spans="1:14" ht="60" customHeight="1">
      <c r="A10" s="88"/>
      <c r="B10" s="89"/>
      <c r="C10" s="90"/>
      <c r="D10" s="475"/>
      <c r="E10" s="147" t="s">
        <v>3422</v>
      </c>
      <c r="F10" s="144" t="str">
        <f t="shared" si="0"/>
        <v>Петля для двостороннього відкривання сталева нікельована 125мм D22мм 180 градусів вага дверей: 27кг</v>
      </c>
      <c r="G10" s="124">
        <f>H10*Змiст!$K$4</f>
        <v>1360.3853340000001</v>
      </c>
      <c r="H10" s="125">
        <f>IF(Змiст!$K$5&gt;Змiст!$F$38,I10*(1-Змiст!$K$5),I10*(1-Змiст!$F$38))</f>
        <v>43.186836</v>
      </c>
      <c r="I10" s="5">
        <f t="shared" si="1"/>
        <v>43.186836</v>
      </c>
      <c r="J10" s="10" t="s">
        <v>9286</v>
      </c>
      <c r="K10" s="19"/>
      <c r="L10"/>
    </row>
    <row r="11" spans="1:14" ht="60" customHeight="1">
      <c r="A11" s="88"/>
      <c r="B11" s="89"/>
      <c r="C11" s="90"/>
      <c r="D11" s="476"/>
      <c r="E11" s="31" t="s">
        <v>3423</v>
      </c>
      <c r="F11" s="32" t="str">
        <f t="shared" si="0"/>
        <v>Петля для двостороннього відкривання сталева колір: полірована латунь 125мм D22мм 180 градусів вага дверей: 27кг</v>
      </c>
      <c r="G11" s="124">
        <f>H11*Змiст!$K$4</f>
        <v>1481.915358</v>
      </c>
      <c r="H11" s="125">
        <f>IF(Змiст!$K$5&gt;Змiст!$F$38,I11*(1-Змiст!$K$5),I11*(1-Змiст!$F$38))</f>
        <v>47.044931999999996</v>
      </c>
      <c r="I11" s="5">
        <f t="shared" si="1"/>
        <v>47.044931999999996</v>
      </c>
      <c r="J11" s="10" t="s">
        <v>9286</v>
      </c>
      <c r="K11" s="19"/>
      <c r="L11"/>
    </row>
    <row r="12" spans="1:14" ht="60" customHeight="1">
      <c r="A12" s="88"/>
      <c r="B12" s="89"/>
      <c r="C12" s="90"/>
      <c r="D12" s="473"/>
      <c r="E12" s="31" t="s">
        <v>3424</v>
      </c>
      <c r="F12" s="32" t="str">
        <f t="shared" si="0"/>
        <v>Петля для двостороннього відкривання дверей нержавіюча сталь матова 150мм</v>
      </c>
      <c r="G12" s="124">
        <f>H12*Змiст!$K$4</f>
        <v>6990.732</v>
      </c>
      <c r="H12" s="125">
        <f>IF(Змiст!$K$5&gt;Змiст!$F$38,I12*(1-Змiст!$K$5),I12*(1-Змiст!$F$38))</f>
        <v>221.928</v>
      </c>
      <c r="I12" s="5">
        <f t="shared" si="1"/>
        <v>221.928</v>
      </c>
      <c r="J12" s="10" t="s">
        <v>9286</v>
      </c>
      <c r="K12" s="21"/>
      <c r="L12"/>
    </row>
    <row r="13" spans="1:14" ht="60" customHeight="1">
      <c r="A13" s="88"/>
      <c r="B13" s="89"/>
      <c r="C13" s="90"/>
      <c r="D13" s="473"/>
      <c r="E13" s="147" t="s">
        <v>3425</v>
      </c>
      <c r="F13" s="144" t="str">
        <f t="shared" si="0"/>
        <v>Петля для двостороннього відкривання сталева нікельована 150мм D26мм 180 градусів вага дверей: 40кг</v>
      </c>
      <c r="G13" s="124">
        <f>H13*Змiст!$K$4</f>
        <v>1801.6674479999999</v>
      </c>
      <c r="H13" s="125">
        <f>IF(Змiст!$K$5&gt;Змiст!$F$38,I13*(1-Змiст!$K$5),I13*(1-Змiст!$F$38))</f>
        <v>57.195791999999997</v>
      </c>
      <c r="I13" s="5">
        <f t="shared" si="1"/>
        <v>57.195791999999997</v>
      </c>
      <c r="J13" s="10" t="s">
        <v>9286</v>
      </c>
      <c r="K13" s="21"/>
      <c r="L13"/>
    </row>
    <row r="14" spans="1:14" ht="60" customHeight="1">
      <c r="A14" s="77"/>
      <c r="B14" s="78"/>
      <c r="C14" s="79"/>
      <c r="D14" s="473"/>
      <c r="E14" s="147" t="s">
        <v>3426</v>
      </c>
      <c r="F14" s="144" t="str">
        <f t="shared" si="0"/>
        <v>Петля для двостороннього відкривання сталева колір: полірована латунь 150мм D26мм 180 градусів вага дверей: 40кг</v>
      </c>
      <c r="G14" s="124">
        <f>H14*Змiст!$K$4</f>
        <v>1965.6669059999999</v>
      </c>
      <c r="H14" s="125">
        <f>IF(Змiст!$K$5&gt;Змiст!$F$38,I14*(1-Змiст!$K$5),I14*(1-Змiст!$F$38))</f>
        <v>62.402124000000001</v>
      </c>
      <c r="I14" s="5">
        <f t="shared" si="1"/>
        <v>62.402124000000001</v>
      </c>
      <c r="J14" s="10" t="s">
        <v>9286</v>
      </c>
      <c r="K14" s="21"/>
    </row>
    <row r="15" spans="1:14" ht="60" customHeight="1">
      <c r="A15" s="77"/>
      <c r="B15" s="78"/>
      <c r="C15" s="79"/>
      <c r="D15" s="473"/>
      <c r="E15" s="31" t="s">
        <v>3429</v>
      </c>
      <c r="F15" s="32" t="str">
        <f t="shared" si="0"/>
        <v>Петля для двостороннього відкривання дверей нержавіюча сталь матова 175 мм</v>
      </c>
      <c r="G15" s="124">
        <f>H15*Змiст!$K$4</f>
        <v>13650.633863999999</v>
      </c>
      <c r="H15" s="125">
        <f>IF(Змiст!$K$5&gt;Змiст!$F$38,I15*(1-Змiст!$K$5),I15*(1-Змiст!$F$38))</f>
        <v>433.35345599999999</v>
      </c>
      <c r="I15" s="5">
        <f t="shared" si="1"/>
        <v>433.35345599999999</v>
      </c>
      <c r="J15" s="10" t="s">
        <v>9286</v>
      </c>
      <c r="K15" s="21"/>
    </row>
    <row r="16" spans="1:14" ht="60" customHeight="1">
      <c r="A16" s="77"/>
      <c r="B16" s="78"/>
      <c r="C16" s="79"/>
      <c r="D16" s="473"/>
      <c r="E16" s="31" t="s">
        <v>3430</v>
      </c>
      <c r="F16" s="32" t="str">
        <f t="shared" si="0"/>
        <v>Петля для двостороннього відкривання дверей сталева нікельована 175 мм</v>
      </c>
      <c r="G16" s="124">
        <f>H16*Змiст!$K$4</f>
        <v>8838.9036539999979</v>
      </c>
      <c r="H16" s="125">
        <f>IF(Змiст!$K$5&gt;Змiст!$F$38,I16*(1-Змiст!$K$5),I16*(1-Змiст!$F$38))</f>
        <v>280.60011599999996</v>
      </c>
      <c r="I16" s="5">
        <f t="shared" si="1"/>
        <v>280.60011599999996</v>
      </c>
      <c r="J16" s="10" t="s">
        <v>9286</v>
      </c>
      <c r="K16" s="21"/>
      <c r="L16"/>
    </row>
    <row r="17" spans="1:11" ht="60" customHeight="1">
      <c r="A17" s="77"/>
      <c r="B17" s="78"/>
      <c r="C17" s="79"/>
      <c r="D17" s="473"/>
      <c r="E17" s="31" t="s">
        <v>3431</v>
      </c>
      <c r="F17" s="32" t="str">
        <f t="shared" si="0"/>
        <v>Петля для двостороннього відкривання дверей сталева колір латунь полірована 175 мм</v>
      </c>
      <c r="G17" s="124">
        <f>H17*Змiст!$K$4</f>
        <v>9009.7331940000004</v>
      </c>
      <c r="H17" s="125">
        <f>IF(Змiст!$K$5&gt;Змiст!$F$38,I17*(1-Змiст!$K$5),I17*(1-Змiст!$F$38))</f>
        <v>286.02327600000001</v>
      </c>
      <c r="I17" s="5">
        <f t="shared" si="1"/>
        <v>286.02327600000001</v>
      </c>
      <c r="J17" s="10" t="s">
        <v>9286</v>
      </c>
      <c r="K17" s="21"/>
    </row>
    <row r="18" spans="1:11" ht="60" customHeight="1">
      <c r="A18" s="74"/>
      <c r="B18" s="75"/>
      <c r="C18" s="76"/>
      <c r="D18" s="473"/>
      <c r="E18" s="31" t="s">
        <v>3432</v>
      </c>
      <c r="F18" s="32" t="str">
        <f t="shared" si="0"/>
        <v>Петля для двостороннього відкривання дверей сталева оцинкована 175 мм</v>
      </c>
      <c r="G18" s="124">
        <f>H18*Змiст!$K$4</f>
        <v>5757.6260700000003</v>
      </c>
      <c r="H18" s="125">
        <f>IF(Змiст!$K$5&gt;Змiст!$F$38,I18*(1-Змiст!$K$5),I18*(1-Змiст!$F$38))</f>
        <v>182.78178</v>
      </c>
      <c r="I18" s="5">
        <f t="shared" si="1"/>
        <v>182.78178</v>
      </c>
      <c r="J18" s="10" t="s">
        <v>9286</v>
      </c>
      <c r="K18" s="21"/>
    </row>
    <row r="19" spans="1:11" ht="60" customHeight="1">
      <c r="A19" s="74"/>
      <c r="B19" s="75"/>
      <c r="C19" s="76"/>
      <c r="D19" s="473"/>
      <c r="E19" s="31" t="s">
        <v>3433</v>
      </c>
      <c r="F19" s="32" t="str">
        <f t="shared" si="0"/>
        <v>Петля для двостороннього відкривання дверей нержавіюча сталь матова 200мм</v>
      </c>
      <c r="G19" s="124">
        <f>H19*Змiст!$K$4</f>
        <v>22821.706151999999</v>
      </c>
      <c r="H19" s="125">
        <f>IF(Змiст!$K$5&gt;Змiст!$F$38,I19*(1-Змiст!$K$5),I19*(1-Змiст!$F$38))</f>
        <v>724.49860799999999</v>
      </c>
      <c r="I19" s="5">
        <f t="shared" si="1"/>
        <v>724.49860799999999</v>
      </c>
      <c r="J19" s="10" t="s">
        <v>9286</v>
      </c>
      <c r="K19" s="21"/>
    </row>
    <row r="20" spans="1:11" ht="60" customHeight="1">
      <c r="A20" s="77"/>
      <c r="B20" s="78"/>
      <c r="C20" s="79"/>
      <c r="D20" s="473"/>
      <c r="E20" s="31" t="s">
        <v>3434</v>
      </c>
      <c r="F20" s="32" t="str">
        <f t="shared" si="0"/>
        <v>Петля для двостороннього відкривання дверей сталева нікельована 200 мм</v>
      </c>
      <c r="G20" s="124">
        <f>H20*Змiст!$K$4</f>
        <v>12056.217012000001</v>
      </c>
      <c r="H20" s="125">
        <f>IF(Змiст!$K$5&gt;Змiст!$F$38,I20*(1-Змiст!$K$5),I20*(1-Змiст!$F$38))</f>
        <v>382.73704800000002</v>
      </c>
      <c r="I20" s="5">
        <f t="shared" si="1"/>
        <v>382.73704800000002</v>
      </c>
      <c r="J20" s="10" t="s">
        <v>9286</v>
      </c>
      <c r="K20" s="21"/>
    </row>
    <row r="21" spans="1:11" ht="60" customHeight="1">
      <c r="A21" s="77"/>
      <c r="B21" s="78"/>
      <c r="C21" s="79"/>
      <c r="D21" s="473"/>
      <c r="E21" s="31" t="s">
        <v>3435</v>
      </c>
      <c r="F21" s="32" t="str">
        <f t="shared" si="0"/>
        <v>Петля для двостороннього відкривання дверей сталева колір: латунь 200 мм</v>
      </c>
      <c r="G21" s="124">
        <f>H21*Змiст!$K$4</f>
        <v>12508.593804000002</v>
      </c>
      <c r="H21" s="125">
        <f>IF(Змiст!$K$5&gt;Змiст!$F$38,I21*(1-Змiст!$K$5),I21*(1-Змiст!$F$38))</f>
        <v>397.09821600000004</v>
      </c>
      <c r="I21" s="5">
        <f t="shared" si="1"/>
        <v>397.09821600000004</v>
      </c>
      <c r="J21" s="10" t="s">
        <v>9286</v>
      </c>
      <c r="K21" s="21"/>
    </row>
    <row r="22" spans="1:11" ht="60" customHeight="1">
      <c r="A22" s="77"/>
      <c r="B22" s="78"/>
      <c r="C22" s="79"/>
      <c r="D22" s="473"/>
      <c r="E22" s="31" t="s">
        <v>3436</v>
      </c>
      <c r="F22" s="32" t="str">
        <f t="shared" si="0"/>
        <v>Петля для двостороннього відкривання дверей сталева оцинкована 200 мм</v>
      </c>
      <c r="G22" s="124">
        <f>H22*Змiст!$K$4</f>
        <v>9110.9631059999992</v>
      </c>
      <c r="H22" s="125">
        <f>IF(Змiст!$K$5&gt;Змiст!$F$38,I22*(1-Змiст!$K$5),I22*(1-Змiст!$F$38))</f>
        <v>289.23692399999999</v>
      </c>
      <c r="I22" s="5">
        <f t="shared" si="1"/>
        <v>289.23692399999999</v>
      </c>
      <c r="J22" s="10" t="s">
        <v>9286</v>
      </c>
      <c r="K22" s="21"/>
    </row>
    <row r="23" spans="1:11" ht="60" customHeight="1">
      <c r="A23" s="77"/>
      <c r="B23" s="78"/>
      <c r="C23" s="79"/>
      <c r="D23" s="473"/>
      <c r="E23" s="31" t="s">
        <v>3437</v>
      </c>
      <c r="F23" s="32" t="str">
        <f t="shared" si="0"/>
        <v>Петля для 2-стороннього відкривання нержавіюча сталь матова 250мм 100кг</v>
      </c>
      <c r="G23" s="124">
        <f>H23*Змiст!$K$4</f>
        <v>32324.947073999996</v>
      </c>
      <c r="H23" s="125">
        <f>IF(Змiст!$K$5&gt;Змiст!$F$38,I23*(1-Змiст!$K$5),I23*(1-Змiст!$F$38))</f>
        <v>1026.1887959999999</v>
      </c>
      <c r="I23" s="5">
        <f t="shared" si="1"/>
        <v>1026.1887959999999</v>
      </c>
      <c r="J23" s="10" t="s">
        <v>9286</v>
      </c>
      <c r="K23" s="21"/>
    </row>
    <row r="24" spans="1:11" ht="60" customHeight="1">
      <c r="A24" s="77"/>
      <c r="B24" s="78"/>
      <c r="C24" s="79"/>
      <c r="D24" s="473"/>
      <c r="E24" s="31" t="s">
        <v>3438</v>
      </c>
      <c r="F24" s="32" t="str">
        <f t="shared" si="0"/>
        <v>Петля для двостороннього відкривання дверей сталева нікельована 250 мм</v>
      </c>
      <c r="G24" s="124">
        <f>H24*Змiст!$K$4</f>
        <v>20056.780548000002</v>
      </c>
      <c r="H24" s="125">
        <f>IF(Змiст!$K$5&gt;Змiст!$F$38,I24*(1-Змiст!$K$5),I24*(1-Змiст!$F$38))</f>
        <v>636.72319200000004</v>
      </c>
      <c r="I24" s="5">
        <f t="shared" si="1"/>
        <v>636.72319200000004</v>
      </c>
      <c r="J24" s="10" t="s">
        <v>9286</v>
      </c>
      <c r="K24" s="21"/>
    </row>
    <row r="25" spans="1:11" ht="60" customHeight="1">
      <c r="A25" s="74"/>
      <c r="B25" s="75"/>
      <c r="C25" s="76"/>
      <c r="D25" s="473"/>
      <c r="E25" s="31" t="s">
        <v>6579</v>
      </c>
      <c r="F25" s="32" t="str">
        <f t="shared" si="0"/>
        <v>Петля для 2-стороннього відкривання сталева оцинкована  250мм 100кг</v>
      </c>
      <c r="G25" s="124">
        <f>H25*Змiст!$K$4</f>
        <v>20328.768179999999</v>
      </c>
      <c r="H25" s="125">
        <f>IF(Змiст!$K$5&gt;Змiст!$F$38,I25*(1-Змiст!$K$5),I25*(1-Змiст!$F$38))</f>
        <v>645.35771999999997</v>
      </c>
      <c r="I25" s="5">
        <f t="shared" si="1"/>
        <v>645.35771999999997</v>
      </c>
      <c r="J25" s="10" t="s">
        <v>9286</v>
      </c>
      <c r="K25" s="21"/>
    </row>
    <row r="26" spans="1:11" ht="60" customHeight="1">
      <c r="A26" s="74"/>
      <c r="B26" s="75"/>
      <c r="C26" s="76"/>
      <c r="D26" s="473"/>
      <c r="E26" s="31" t="s">
        <v>3439</v>
      </c>
      <c r="F26" s="32" t="str">
        <f t="shared" si="0"/>
        <v>Петля для 2-стороннього відкривання сталь гальванізована 250мм 100кг</v>
      </c>
      <c r="G26" s="124">
        <f>H26*Змiст!$K$4</f>
        <v>16425.048024</v>
      </c>
      <c r="H26" s="125">
        <f>IF(Змiст!$K$5&gt;Змiст!$F$38,I26*(1-Змiст!$K$5),I26*(1-Змiст!$F$38))</f>
        <v>521.43009599999993</v>
      </c>
      <c r="I26" s="5">
        <f t="shared" si="1"/>
        <v>521.43009599999993</v>
      </c>
      <c r="J26" s="10" t="s">
        <v>9286</v>
      </c>
      <c r="K26" s="21"/>
    </row>
    <row r="27" spans="1:11" ht="60" customHeight="1">
      <c r="A27" s="74"/>
      <c r="B27" s="75"/>
      <c r="C27" s="76"/>
      <c r="D27" s="473"/>
      <c r="E27" s="31" t="s">
        <v>3440</v>
      </c>
      <c r="F27" s="32" t="str">
        <f t="shared" si="0"/>
        <v>Петля для двостороннього відкривання дверей нержавіюча сталь матова 300мм</v>
      </c>
      <c r="G27" s="124">
        <f>H27*Змiст!$K$4</f>
        <v>38689.963199999998</v>
      </c>
      <c r="H27" s="125">
        <f>IF(Змiст!$K$5&gt;Змiст!$F$38,I27*(1-Змiст!$K$5),I27*(1-Змiст!$F$38))</f>
        <v>1228.2528</v>
      </c>
      <c r="I27" s="5">
        <f t="shared" si="1"/>
        <v>1228.2528</v>
      </c>
      <c r="J27" s="10" t="s">
        <v>9286</v>
      </c>
      <c r="K27" s="21"/>
    </row>
    <row r="28" spans="1:11" ht="60" customHeight="1">
      <c r="A28" s="74"/>
      <c r="B28" s="75"/>
      <c r="C28" s="76"/>
      <c r="D28" s="473"/>
      <c r="E28" s="31" t="s">
        <v>3441</v>
      </c>
      <c r="F28" s="32" t="str">
        <f t="shared" si="0"/>
        <v>Петля для двостороннього відкривання сталева нікельована 300мм</v>
      </c>
      <c r="G28" s="124">
        <f>H28*Змiст!$K$4</f>
        <v>27687.208373999998</v>
      </c>
      <c r="H28" s="125">
        <f>IF(Змiст!$K$5&gt;Змiст!$F$38,I28*(1-Змiст!$K$5),I28*(1-Змiст!$F$38))</f>
        <v>878.95899599999996</v>
      </c>
      <c r="I28" s="5">
        <f t="shared" si="1"/>
        <v>878.95899599999996</v>
      </c>
      <c r="J28" s="10" t="s">
        <v>9286</v>
      </c>
      <c r="K28" s="21"/>
    </row>
    <row r="29" spans="1:11" ht="60" customHeight="1">
      <c r="A29" s="74"/>
      <c r="B29" s="75"/>
      <c r="C29" s="76"/>
      <c r="D29" s="473"/>
      <c r="E29" s="31" t="s">
        <v>3442</v>
      </c>
      <c r="F29" s="32" t="str">
        <f t="shared" si="0"/>
        <v xml:space="preserve">Петля для двостороннього відкривання сталева колір: латунь 300мм </v>
      </c>
      <c r="G29" s="124">
        <f>H29*Змiст!$K$4</f>
        <v>28408.492475999999</v>
      </c>
      <c r="H29" s="125">
        <f>IF(Змiст!$K$5&gt;Змiст!$F$38,I29*(1-Змiст!$K$5),I29*(1-Змiст!$F$38))</f>
        <v>901.85690399999999</v>
      </c>
      <c r="I29" s="5">
        <f t="shared" si="1"/>
        <v>901.85690399999999</v>
      </c>
      <c r="J29" s="10" t="s">
        <v>9286</v>
      </c>
      <c r="K29" s="21"/>
    </row>
    <row r="30" spans="1:11" ht="60" customHeight="1">
      <c r="A30" s="74"/>
      <c r="B30" s="75"/>
      <c r="C30" s="76"/>
      <c r="D30" s="473"/>
      <c r="E30" s="31" t="s">
        <v>3443</v>
      </c>
      <c r="F30" s="32" t="str">
        <f t="shared" si="0"/>
        <v>Петля для двостороннього відкривання сталева оцинкована 300мм</v>
      </c>
      <c r="G30" s="124">
        <f>H30*Змiст!$K$4</f>
        <v>25586.631377999998</v>
      </c>
      <c r="H30" s="125">
        <f>IF(Змiст!$K$5&gt;Змiст!$F$38,I30*(1-Змiст!$K$5),I30*(1-Змiст!$F$38))</f>
        <v>812.27401199999997</v>
      </c>
      <c r="I30" s="5">
        <f t="shared" si="1"/>
        <v>812.27401199999997</v>
      </c>
      <c r="J30" s="10" t="s">
        <v>9286</v>
      </c>
      <c r="K30" s="21"/>
    </row>
    <row r="31" spans="1:11" ht="60" customHeight="1">
      <c r="A31" s="74"/>
      <c r="B31" s="75"/>
      <c r="C31" s="76"/>
      <c r="D31" s="473"/>
      <c r="E31" s="31" t="s">
        <v>3375</v>
      </c>
      <c r="F31" s="32" t="str">
        <f t="shared" si="0"/>
        <v>Петля для двостороннього відкривання нержавіюча сталь матова 120мм D16мм</v>
      </c>
      <c r="G31" s="124">
        <f>H31*Змiст!$K$4</f>
        <v>5753.4714719999993</v>
      </c>
      <c r="H31" s="125">
        <f>IF(Змiст!$K$5&gt;Змiст!$F$38,I31*(1-Змiст!$K$5),I31*(1-Змiст!$F$38))</f>
        <v>182.64988799999998</v>
      </c>
      <c r="I31" s="5">
        <f t="shared" si="1"/>
        <v>182.64988799999998</v>
      </c>
      <c r="J31" s="10" t="s">
        <v>9286</v>
      </c>
      <c r="K31" s="21"/>
    </row>
    <row r="32" spans="1:11" ht="60" customHeight="1">
      <c r="A32" s="74"/>
      <c r="B32" s="75"/>
      <c r="C32" s="76"/>
      <c r="D32" s="473"/>
      <c r="E32" s="31" t="s">
        <v>6580</v>
      </c>
      <c r="F32" s="32" t="str">
        <f t="shared" si="0"/>
        <v>Петля для двостороннього відкривання алюміній сірий 120мм D16мм</v>
      </c>
      <c r="G32" s="124">
        <f>H32*Змiст!$K$4</f>
        <v>3001.038012</v>
      </c>
      <c r="H32" s="125">
        <f>IF(Змiст!$K$5&gt;Змiст!$F$38,I32*(1-Змiст!$K$5),I32*(1-Змiст!$F$38))</f>
        <v>95.271047999999993</v>
      </c>
      <c r="I32" s="5">
        <f t="shared" si="1"/>
        <v>95.271047999999993</v>
      </c>
      <c r="J32" s="10" t="s">
        <v>9286</v>
      </c>
      <c r="K32" s="21"/>
    </row>
    <row r="33" spans="1:11" ht="60" customHeight="1">
      <c r="A33" s="74"/>
      <c r="B33" s="75"/>
      <c r="C33" s="76"/>
      <c r="D33" s="473"/>
      <c r="E33" s="31" t="s">
        <v>3372</v>
      </c>
      <c r="F33" s="32" t="str">
        <f t="shared" si="0"/>
        <v>Петля для двостороннього відкривання нержавіюча сталь матова 180мм D16мм 180 градусів вага дверей: 29кг (2 петлі) - 58кг (3 петлі)</v>
      </c>
      <c r="G33" s="124">
        <f>H33*Змiст!$K$4</f>
        <v>7864.5213359999998</v>
      </c>
      <c r="H33" s="125">
        <f>IF(Змiст!$K$5&gt;Змiст!$F$38,I33*(1-Змiст!$K$5),I33*(1-Змiст!$F$38))</f>
        <v>249.66734399999999</v>
      </c>
      <c r="I33" s="5">
        <f t="shared" si="1"/>
        <v>249.66734399999999</v>
      </c>
      <c r="J33" s="10" t="s">
        <v>9286</v>
      </c>
      <c r="K33" s="21"/>
    </row>
    <row r="34" spans="1:11" ht="60" customHeight="1">
      <c r="A34" s="74"/>
      <c r="B34" s="75"/>
      <c r="C34" s="76"/>
      <c r="D34" s="473"/>
      <c r="E34" s="31" t="s">
        <v>6581</v>
      </c>
      <c r="F34" s="32" t="str">
        <f t="shared" si="0"/>
        <v>Петля для двостороннього відкривання алюм. колір: срібний 180мм D16мм 180 град. вага дверей: 29кг (2 петлі) - 58кг (3 петлі)</v>
      </c>
      <c r="G34" s="124">
        <f>H34*Змiст!$K$4</f>
        <v>4051.2909779999991</v>
      </c>
      <c r="H34" s="125">
        <f>IF(Змiст!$K$5&gt;Змiст!$F$38,I34*(1-Змiст!$K$5),I34*(1-Змiст!$F$38))</f>
        <v>128.61241199999998</v>
      </c>
      <c r="I34" s="5">
        <f t="shared" si="1"/>
        <v>128.61241199999998</v>
      </c>
      <c r="J34" s="10" t="s">
        <v>9286</v>
      </c>
      <c r="K34" s="21"/>
    </row>
    <row r="35" spans="1:11" ht="15">
      <c r="A35" s="74"/>
      <c r="B35" s="75"/>
      <c r="C35" s="76"/>
    </row>
    <row r="36" spans="1:11" ht="15">
      <c r="A36" s="74"/>
      <c r="B36" s="75"/>
      <c r="C36" s="76"/>
    </row>
    <row r="37" spans="1:11" ht="15">
      <c r="A37" s="74"/>
      <c r="B37" s="75"/>
      <c r="C37" s="76"/>
    </row>
    <row r="38" spans="1:11" ht="15">
      <c r="A38" s="74"/>
      <c r="B38" s="75"/>
      <c r="C38" s="76"/>
    </row>
    <row r="39" spans="1:11" ht="15">
      <c r="A39" s="74"/>
      <c r="B39" s="75"/>
      <c r="C39" s="76"/>
    </row>
    <row r="40" spans="1:11" ht="15">
      <c r="A40" s="74"/>
      <c r="B40" s="75"/>
      <c r="C40" s="76"/>
    </row>
    <row r="41" spans="1:11" ht="15">
      <c r="A41" s="74"/>
      <c r="B41" s="75"/>
      <c r="C41" s="76"/>
    </row>
    <row r="42" spans="1:11" ht="15">
      <c r="A42" s="74"/>
      <c r="B42" s="75"/>
      <c r="C42" s="76"/>
    </row>
    <row r="43" spans="1:11" ht="15">
      <c r="A43" s="74"/>
      <c r="B43" s="75"/>
      <c r="C43" s="76"/>
    </row>
    <row r="44" spans="1:11" ht="15">
      <c r="A44" s="74"/>
      <c r="B44" s="75"/>
      <c r="C44" s="76"/>
    </row>
    <row r="45" spans="1:11" ht="15">
      <c r="A45" s="74"/>
      <c r="B45" s="75"/>
      <c r="C45" s="76"/>
    </row>
    <row r="46" spans="1:11" ht="15">
      <c r="A46" s="74"/>
      <c r="B46" s="75"/>
      <c r="C46" s="76"/>
    </row>
    <row r="47" spans="1:11" ht="15">
      <c r="A47" s="74"/>
      <c r="B47" s="75"/>
      <c r="C47" s="76"/>
    </row>
    <row r="48" spans="1:11" ht="15">
      <c r="A48" s="74"/>
      <c r="B48" s="75"/>
      <c r="C48" s="76"/>
    </row>
    <row r="49" spans="1:3" ht="15">
      <c r="A49" s="74"/>
      <c r="B49" s="75"/>
      <c r="C49" s="76"/>
    </row>
    <row r="50" spans="1:3" ht="15">
      <c r="A50" s="74"/>
      <c r="B50" s="75"/>
      <c r="C50" s="76"/>
    </row>
    <row r="51" spans="1:3" ht="15">
      <c r="A51" s="74"/>
      <c r="B51" s="75"/>
      <c r="C51" s="76"/>
    </row>
    <row r="52" spans="1:3" ht="15">
      <c r="A52" s="74"/>
      <c r="B52" s="75"/>
      <c r="C52" s="76"/>
    </row>
    <row r="53" spans="1:3" ht="15">
      <c r="A53" s="74"/>
      <c r="B53" s="75"/>
      <c r="C53" s="76"/>
    </row>
    <row r="54" spans="1:3" ht="15">
      <c r="A54" s="74"/>
      <c r="B54" s="75"/>
      <c r="C54" s="76"/>
    </row>
    <row r="55" spans="1:3" ht="15">
      <c r="A55" s="74"/>
      <c r="B55" s="75"/>
      <c r="C55" s="76"/>
    </row>
    <row r="56" spans="1:3" ht="15">
      <c r="A56" s="74"/>
      <c r="B56" s="75"/>
      <c r="C56" s="76"/>
    </row>
    <row r="57" spans="1:3" ht="15">
      <c r="A57" s="74"/>
      <c r="B57" s="75"/>
      <c r="C57" s="76"/>
    </row>
    <row r="58" spans="1:3" ht="15">
      <c r="A58" s="74"/>
      <c r="B58" s="75"/>
      <c r="C58" s="76"/>
    </row>
    <row r="59" spans="1:3" ht="15">
      <c r="A59" s="74"/>
      <c r="B59" s="75"/>
      <c r="C59" s="76"/>
    </row>
    <row r="60" spans="1:3" ht="15">
      <c r="A60" s="74"/>
      <c r="B60" s="75"/>
      <c r="C60" s="76"/>
    </row>
    <row r="61" spans="1:3" ht="15">
      <c r="A61" s="74"/>
      <c r="B61" s="75"/>
      <c r="C61" s="76"/>
    </row>
    <row r="62" spans="1:3" ht="15">
      <c r="A62" s="74"/>
      <c r="B62" s="75"/>
      <c r="C62" s="76"/>
    </row>
    <row r="63" spans="1:3" ht="15">
      <c r="A63" s="74"/>
      <c r="B63" s="75"/>
      <c r="C63" s="76"/>
    </row>
    <row r="64" spans="1:3" ht="15">
      <c r="A64" s="74"/>
      <c r="B64" s="75"/>
      <c r="C64" s="76"/>
    </row>
    <row r="65" spans="1:3" ht="15">
      <c r="A65" s="74"/>
      <c r="B65" s="75"/>
      <c r="C65" s="76"/>
    </row>
    <row r="66" spans="1:3" ht="15">
      <c r="A66" s="74"/>
      <c r="B66" s="75"/>
      <c r="C66" s="76"/>
    </row>
    <row r="67" spans="1:3" ht="15">
      <c r="A67" s="74"/>
      <c r="B67" s="75"/>
      <c r="C67" s="76"/>
    </row>
    <row r="68" spans="1:3" ht="15">
      <c r="A68" s="74"/>
      <c r="B68" s="75"/>
      <c r="C68" s="76"/>
    </row>
    <row r="69" spans="1:3" ht="15">
      <c r="A69" s="74"/>
      <c r="B69" s="75"/>
      <c r="C69" s="76"/>
    </row>
    <row r="70" spans="1:3" ht="15">
      <c r="A70" s="74"/>
      <c r="B70" s="75"/>
      <c r="C70" s="76"/>
    </row>
    <row r="71" spans="1:3" ht="15">
      <c r="A71" s="74"/>
      <c r="B71" s="75"/>
      <c r="C71" s="76"/>
    </row>
    <row r="72" spans="1:3" ht="15">
      <c r="A72" s="74"/>
      <c r="B72" s="75"/>
      <c r="C72" s="76"/>
    </row>
    <row r="73" spans="1:3" ht="15">
      <c r="A73" s="74"/>
      <c r="B73" s="75"/>
      <c r="C73" s="76"/>
    </row>
    <row r="74" spans="1:3" ht="15">
      <c r="A74" s="74"/>
      <c r="B74" s="75"/>
      <c r="C74" s="76"/>
    </row>
    <row r="75" spans="1:3" ht="15">
      <c r="A75" s="74"/>
      <c r="B75" s="75"/>
      <c r="C75" s="76"/>
    </row>
    <row r="76" spans="1:3" ht="15">
      <c r="A76" s="74"/>
      <c r="B76" s="75"/>
      <c r="C76" s="76"/>
    </row>
    <row r="77" spans="1:3" ht="15">
      <c r="A77" s="74"/>
      <c r="B77" s="75"/>
      <c r="C77" s="76"/>
    </row>
    <row r="78" spans="1:3" ht="15">
      <c r="A78" s="74"/>
      <c r="B78" s="75"/>
      <c r="C78" s="76"/>
    </row>
    <row r="79" spans="1:3" ht="15">
      <c r="A79" s="74"/>
      <c r="B79" s="75"/>
      <c r="C79" s="76"/>
    </row>
    <row r="80" spans="1:3" ht="15">
      <c r="A80" s="74"/>
      <c r="B80" s="75"/>
      <c r="C80" s="76"/>
    </row>
    <row r="81" spans="1:3" ht="15">
      <c r="A81" s="74"/>
      <c r="B81" s="75"/>
      <c r="C81" s="76"/>
    </row>
    <row r="82" spans="1:3" ht="15">
      <c r="A82" s="74"/>
      <c r="B82" s="75"/>
      <c r="C82" s="76"/>
    </row>
    <row r="83" spans="1:3" ht="15">
      <c r="A83" s="74"/>
      <c r="B83" s="75"/>
      <c r="C83" s="76"/>
    </row>
    <row r="84" spans="1:3" ht="15">
      <c r="A84" s="74"/>
      <c r="B84" s="75"/>
      <c r="C84" s="76"/>
    </row>
    <row r="85" spans="1:3" ht="15">
      <c r="A85" s="74"/>
      <c r="B85" s="75"/>
      <c r="C85" s="76"/>
    </row>
    <row r="86" spans="1:3" ht="15">
      <c r="A86" s="74"/>
      <c r="B86" s="75"/>
      <c r="C86" s="76"/>
    </row>
    <row r="87" spans="1:3" ht="15">
      <c r="A87" s="74"/>
      <c r="B87" s="75"/>
      <c r="C87" s="76"/>
    </row>
    <row r="88" spans="1:3" ht="15">
      <c r="A88" s="74"/>
      <c r="B88" s="75"/>
      <c r="C88" s="76"/>
    </row>
    <row r="89" spans="1:3" ht="15">
      <c r="A89" s="74"/>
      <c r="B89" s="75"/>
      <c r="C89" s="76"/>
    </row>
    <row r="90" spans="1:3" ht="15">
      <c r="A90" s="74"/>
      <c r="B90" s="75"/>
      <c r="C90" s="76"/>
    </row>
    <row r="91" spans="1:3" ht="15">
      <c r="A91" s="74"/>
      <c r="B91" s="75"/>
      <c r="C91" s="76"/>
    </row>
    <row r="92" spans="1:3" ht="15">
      <c r="A92" s="74"/>
      <c r="B92" s="75"/>
      <c r="C92" s="76"/>
    </row>
    <row r="93" spans="1:3" ht="15">
      <c r="A93" s="74"/>
      <c r="B93" s="75"/>
      <c r="C93" s="76"/>
    </row>
    <row r="94" spans="1:3" ht="15">
      <c r="A94" s="74"/>
      <c r="B94" s="75"/>
      <c r="C94" s="76"/>
    </row>
    <row r="95" spans="1:3" ht="15">
      <c r="A95" s="74"/>
      <c r="B95" s="75"/>
      <c r="C95" s="76"/>
    </row>
    <row r="96" spans="1:3" ht="15">
      <c r="A96" s="74"/>
      <c r="B96" s="75"/>
      <c r="C96" s="76"/>
    </row>
    <row r="97" spans="1:3" ht="15">
      <c r="A97" s="74"/>
      <c r="B97" s="75"/>
      <c r="C97" s="76"/>
    </row>
    <row r="98" spans="1:3" ht="15">
      <c r="A98" s="74"/>
      <c r="B98" s="75"/>
      <c r="C98" s="76"/>
    </row>
    <row r="99" spans="1:3" ht="15">
      <c r="A99" s="74"/>
      <c r="B99" s="75"/>
      <c r="C99" s="76"/>
    </row>
    <row r="100" spans="1:3" ht="15">
      <c r="A100" s="74"/>
      <c r="B100" s="75"/>
      <c r="C100" s="76"/>
    </row>
    <row r="101" spans="1:3" ht="15">
      <c r="A101" s="74"/>
      <c r="B101" s="75"/>
      <c r="C101" s="76"/>
    </row>
    <row r="102" spans="1:3" ht="15">
      <c r="A102" s="74"/>
      <c r="B102" s="75"/>
      <c r="C102" s="76"/>
    </row>
    <row r="103" spans="1:3" ht="15">
      <c r="A103" s="74"/>
      <c r="B103" s="75"/>
      <c r="C103" s="76"/>
    </row>
    <row r="104" spans="1:3" ht="15">
      <c r="A104" s="74"/>
      <c r="B104" s="75"/>
      <c r="C104" s="76"/>
    </row>
    <row r="105" spans="1:3" ht="15">
      <c r="A105" s="74"/>
      <c r="B105" s="75"/>
      <c r="C105" s="76"/>
    </row>
    <row r="106" spans="1:3" ht="15">
      <c r="A106" s="74"/>
      <c r="B106" s="75"/>
      <c r="C106" s="76"/>
    </row>
    <row r="107" spans="1:3" ht="15">
      <c r="A107" s="74"/>
      <c r="B107" s="75"/>
      <c r="C107" s="76"/>
    </row>
    <row r="108" spans="1:3" ht="15">
      <c r="A108" s="74"/>
      <c r="B108" s="75"/>
      <c r="C108" s="76"/>
    </row>
    <row r="109" spans="1:3" ht="15">
      <c r="A109" s="74"/>
      <c r="B109" s="75"/>
      <c r="C109" s="76"/>
    </row>
    <row r="110" spans="1:3" ht="15">
      <c r="A110" s="74"/>
      <c r="B110" s="75"/>
      <c r="C110" s="76"/>
    </row>
    <row r="111" spans="1:3" ht="15">
      <c r="A111" s="74"/>
      <c r="B111" s="75"/>
      <c r="C111" s="76"/>
    </row>
    <row r="112" spans="1:3" ht="15">
      <c r="A112" s="74"/>
      <c r="B112" s="75"/>
      <c r="C112" s="76"/>
    </row>
    <row r="113" spans="1:3" ht="15">
      <c r="A113" s="74"/>
      <c r="B113" s="75"/>
      <c r="C113" s="76"/>
    </row>
    <row r="114" spans="1:3" ht="15">
      <c r="A114" s="74"/>
      <c r="B114" s="75"/>
      <c r="C114" s="76"/>
    </row>
    <row r="115" spans="1:3" ht="15">
      <c r="A115" s="74"/>
      <c r="B115" s="75"/>
      <c r="C115" s="76"/>
    </row>
    <row r="116" spans="1:3" ht="15">
      <c r="A116" s="74"/>
      <c r="B116" s="75"/>
      <c r="C116" s="76"/>
    </row>
    <row r="117" spans="1:3" ht="15">
      <c r="A117" s="74"/>
      <c r="B117" s="75"/>
      <c r="C117" s="76"/>
    </row>
    <row r="118" spans="1:3" ht="15">
      <c r="A118" s="74"/>
      <c r="B118" s="75"/>
      <c r="C118" s="76"/>
    </row>
    <row r="119" spans="1:3" ht="15">
      <c r="A119" s="74"/>
      <c r="B119" s="75"/>
      <c r="C119" s="76"/>
    </row>
    <row r="120" spans="1:3" ht="15">
      <c r="A120" s="74"/>
      <c r="B120" s="75"/>
      <c r="C120" s="76"/>
    </row>
    <row r="121" spans="1:3" ht="15">
      <c r="A121" s="74"/>
      <c r="B121" s="75"/>
      <c r="C121" s="76"/>
    </row>
    <row r="122" spans="1:3" ht="15">
      <c r="A122" s="74"/>
      <c r="B122" s="75"/>
      <c r="C122" s="76"/>
    </row>
    <row r="123" spans="1:3" ht="15">
      <c r="A123" s="74"/>
      <c r="B123" s="75"/>
      <c r="C123" s="76"/>
    </row>
    <row r="124" spans="1:3" ht="15">
      <c r="A124" s="74"/>
      <c r="B124" s="75"/>
      <c r="C124" s="76"/>
    </row>
    <row r="125" spans="1:3" ht="15">
      <c r="A125" s="74"/>
      <c r="B125" s="75"/>
      <c r="C125" s="76"/>
    </row>
    <row r="126" spans="1:3" ht="15">
      <c r="A126" s="74"/>
      <c r="B126" s="75"/>
      <c r="C126" s="76"/>
    </row>
    <row r="127" spans="1:3" ht="15">
      <c r="A127" s="74"/>
      <c r="B127" s="75"/>
      <c r="C127" s="76"/>
    </row>
    <row r="128" spans="1:3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  <row r="331" spans="1:3" ht="15">
      <c r="A331" s="74"/>
      <c r="B331" s="75"/>
      <c r="C331" s="76"/>
    </row>
    <row r="332" spans="1:3" ht="15">
      <c r="A332" s="74"/>
      <c r="B332" s="75"/>
      <c r="C332" s="76"/>
    </row>
  </sheetData>
  <mergeCells count="10">
    <mergeCell ref="F1:G1"/>
    <mergeCell ref="D3:D5"/>
    <mergeCell ref="D19:D22"/>
    <mergeCell ref="D27:D30"/>
    <mergeCell ref="D31:D34"/>
    <mergeCell ref="D15:D18"/>
    <mergeCell ref="D23:D26"/>
    <mergeCell ref="D6:D8"/>
    <mergeCell ref="D9:D11"/>
    <mergeCell ref="D12:D14"/>
  </mergeCells>
  <conditionalFormatting sqref="E15:F34 E8:F9 E11:F12 E5:F6 E3">
    <cfRule type="expression" dxfId="1305" priority="901">
      <formula>#REF!="-"</formula>
    </cfRule>
    <cfRule type="expression" dxfId="1304" priority="902">
      <formula>#REF!&gt;0</formula>
    </cfRule>
  </conditionalFormatting>
  <conditionalFormatting sqref="E4:F4 E7:F7 E10:F10 E13:F14">
    <cfRule type="expression" dxfId="1303" priority="915">
      <formula>#REF!="-"</formula>
    </cfRule>
    <cfRule type="expression" dxfId="1302" priority="916">
      <formula>#REF!&gt;0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6">
    <outlinePr applyStyles="1" summaryBelow="0"/>
  </sheetPr>
  <dimension ref="A1:N336"/>
  <sheetViews>
    <sheetView showGridLines="0" zoomScale="85" zoomScaleNormal="85" workbookViewId="0">
      <pane ySplit="2" topLeftCell="A3" activePane="bottomLeft" state="frozen"/>
      <selection activeCell="A2" sqref="A2:E2"/>
      <selection pane="bottomLeft" activeCell="G5" sqref="G5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12" customWidth="1"/>
    <col min="5" max="5" width="9.42578125" style="12" customWidth="1"/>
    <col min="6" max="6" width="13.28515625" style="13" customWidth="1"/>
    <col min="7" max="7" width="70.7109375" style="14" customWidth="1"/>
    <col min="8" max="8" width="14.140625" style="30" customWidth="1"/>
    <col min="9" max="9" width="14.140625" style="15" customWidth="1"/>
    <col min="10" max="10" width="11.7109375" style="15" hidden="1" customWidth="1"/>
    <col min="11" max="11" width="14.7109375" style="13" customWidth="1"/>
    <col min="12" max="12" width="24.28515625" style="7" customWidth="1"/>
    <col min="13" max="16384" width="9.140625" style="7"/>
  </cols>
  <sheetData>
    <row r="1" spans="1:14" s="94" customFormat="1" ht="30" customHeight="1">
      <c r="A1" s="88"/>
      <c r="B1" s="89"/>
      <c r="C1" s="90"/>
      <c r="D1" s="91"/>
      <c r="E1" s="91"/>
      <c r="F1" s="95"/>
      <c r="G1" s="430" t="s">
        <v>17033</v>
      </c>
      <c r="H1" s="430"/>
      <c r="I1" s="153">
        <f>IF(Змiст!$K$5&gt;Змiст!$X$38,Змiст!$K$5,Змiст!$X$38)</f>
        <v>0</v>
      </c>
      <c r="J1" s="93"/>
      <c r="K1" s="93"/>
      <c r="L1" s="82"/>
      <c r="M1" s="99"/>
      <c r="N1" s="96"/>
    </row>
    <row r="2" spans="1:14" ht="28.5" customHeight="1">
      <c r="A2" s="88"/>
      <c r="B2" s="89"/>
      <c r="C2" s="90"/>
      <c r="D2" s="97" t="s">
        <v>8</v>
      </c>
      <c r="E2" s="97" t="s">
        <v>6420</v>
      </c>
      <c r="F2" s="97" t="s">
        <v>0</v>
      </c>
      <c r="G2" s="97" t="s">
        <v>1</v>
      </c>
      <c r="H2" s="97" t="s">
        <v>5</v>
      </c>
      <c r="I2" s="97" t="s">
        <v>6</v>
      </c>
      <c r="J2" s="97"/>
      <c r="K2" s="97" t="s">
        <v>2</v>
      </c>
      <c r="L2" s="97" t="s">
        <v>7</v>
      </c>
    </row>
    <row r="3" spans="1:14" ht="50.1" customHeight="1">
      <c r="A3" s="88"/>
      <c r="B3" s="89"/>
      <c r="C3" s="90"/>
      <c r="D3" s="492"/>
      <c r="E3" s="26"/>
      <c r="F3" s="253" t="s">
        <v>7911</v>
      </c>
      <c r="G3" s="126" t="s">
        <v>7027</v>
      </c>
      <c r="H3" s="38">
        <f>IFERROR(I3*Змiст!$K$4,"")</f>
        <v>64.490202000000011</v>
      </c>
      <c r="I3" s="125">
        <f>IFERROR(IF(Змiст!$K$5&gt;Змiст!$X$38,J3*(1-Змiст!$K$5),J3*(1-Змiст!$X$38)),"")</f>
        <v>2.0473080000000001</v>
      </c>
      <c r="J3" s="5">
        <f t="shared" ref="J3:J8" si="0">VLOOKUP(F3,Price,2,FALSE)*1.2</f>
        <v>2.0473080000000001</v>
      </c>
      <c r="K3" s="9" t="s">
        <v>3</v>
      </c>
      <c r="L3" s="19"/>
    </row>
    <row r="4" spans="1:14" ht="50.1" customHeight="1">
      <c r="A4" s="88"/>
      <c r="B4" s="89"/>
      <c r="C4" s="90"/>
      <c r="D4" s="492"/>
      <c r="E4" s="26"/>
      <c r="F4" s="253" t="s">
        <v>17921</v>
      </c>
      <c r="G4" s="126" t="s">
        <v>7026</v>
      </c>
      <c r="H4" s="38">
        <f>IFERROR(I4*Змiст!$K$4,"")</f>
        <v>64.490202000000011</v>
      </c>
      <c r="I4" s="125">
        <f>IFERROR(IF(Змiст!$K$5&gt;Змiст!$X$38,J4*(1-Змiст!$K$5),J4*(1-Змiст!$X$38)),"")</f>
        <v>2.0473080000000001</v>
      </c>
      <c r="J4" s="5">
        <f t="shared" si="0"/>
        <v>2.0473080000000001</v>
      </c>
      <c r="K4" s="9" t="s">
        <v>3</v>
      </c>
      <c r="L4" s="19"/>
    </row>
    <row r="5" spans="1:14" ht="50.1" customHeight="1">
      <c r="A5" s="88"/>
      <c r="B5" s="89"/>
      <c r="C5" s="90"/>
      <c r="D5" s="492"/>
      <c r="E5" s="26"/>
      <c r="F5" s="253" t="s">
        <v>3117</v>
      </c>
      <c r="G5" s="126" t="s">
        <v>6632</v>
      </c>
      <c r="H5" s="38">
        <f>IFERROR(I5*Змiст!$K$4,"")</f>
        <v>107.69597999999999</v>
      </c>
      <c r="I5" s="125">
        <f>IFERROR(IF(Змiст!$K$5&gt;Змiст!$X$38,J5*(1-Змiст!$K$5),J5*(1-Змiст!$X$38)),"")</f>
        <v>3.41892</v>
      </c>
      <c r="J5" s="5">
        <f t="shared" si="0"/>
        <v>3.41892</v>
      </c>
      <c r="K5" s="9" t="s">
        <v>3</v>
      </c>
      <c r="L5" s="19"/>
    </row>
    <row r="6" spans="1:14" ht="50.1" customHeight="1">
      <c r="A6" s="88"/>
      <c r="B6" s="89"/>
      <c r="C6" s="90"/>
      <c r="D6" s="492"/>
      <c r="E6" s="26"/>
      <c r="F6" s="253" t="s">
        <v>3118</v>
      </c>
      <c r="G6" s="126" t="s">
        <v>6633</v>
      </c>
      <c r="H6" s="38">
        <f>IFERROR(I6*Змiст!$K$4,"")</f>
        <v>107.69597999999999</v>
      </c>
      <c r="I6" s="125">
        <f>IFERROR(IF(Змiст!$K$5&gt;Змiст!$X$38,J6*(1-Змiст!$K$5),J6*(1-Змiст!$X$38)),"")</f>
        <v>3.41892</v>
      </c>
      <c r="J6" s="5">
        <f t="shared" si="0"/>
        <v>3.41892</v>
      </c>
      <c r="K6" s="9" t="s">
        <v>3</v>
      </c>
      <c r="L6" s="19"/>
    </row>
    <row r="7" spans="1:14" ht="50.1" customHeight="1">
      <c r="A7" s="88"/>
      <c r="B7" s="89"/>
      <c r="C7" s="90"/>
      <c r="D7" s="492"/>
      <c r="E7" s="26"/>
      <c r="F7" s="253" t="s">
        <v>3119</v>
      </c>
      <c r="G7" s="126" t="s">
        <v>7025</v>
      </c>
      <c r="H7" s="38">
        <f>IFERROR(I7*Змiст!$K$4,"")</f>
        <v>166.92857999999998</v>
      </c>
      <c r="I7" s="125">
        <f>IFERROR(IF(Змiст!$K$5&gt;Змiст!$X$38,J7*(1-Змiст!$K$5),J7*(1-Змiст!$X$38)),"")</f>
        <v>5.2993199999999998</v>
      </c>
      <c r="J7" s="5">
        <f t="shared" si="0"/>
        <v>5.2993199999999998</v>
      </c>
      <c r="K7" s="9" t="s">
        <v>3</v>
      </c>
      <c r="L7" s="19"/>
    </row>
    <row r="8" spans="1:14" ht="50.1" customHeight="1">
      <c r="A8" s="88"/>
      <c r="B8" s="89"/>
      <c r="C8" s="90"/>
      <c r="D8" s="492"/>
      <c r="E8" s="26"/>
      <c r="F8" s="253" t="s">
        <v>3120</v>
      </c>
      <c r="G8" s="126" t="s">
        <v>7024</v>
      </c>
      <c r="H8" s="38">
        <f>IFERROR(I8*Змiст!$K$4,"")</f>
        <v>166.92857999999998</v>
      </c>
      <c r="I8" s="125">
        <f>IFERROR(IF(Змiст!$K$5&gt;Змiст!$X$38,J8*(1-Змiст!$K$5),J8*(1-Змiст!$X$38)),"")</f>
        <v>5.2993199999999998</v>
      </c>
      <c r="J8" s="5">
        <f t="shared" si="0"/>
        <v>5.2993199999999998</v>
      </c>
      <c r="K8" s="9" t="s">
        <v>3</v>
      </c>
      <c r="L8" s="19"/>
    </row>
    <row r="9" spans="1:14" ht="50.1" customHeight="1">
      <c r="A9" s="88"/>
      <c r="B9" s="89"/>
      <c r="C9" s="90"/>
      <c r="D9" s="473"/>
      <c r="E9" s="8"/>
      <c r="F9" s="254" t="s">
        <v>3111</v>
      </c>
      <c r="G9" s="32" t="s">
        <v>6451</v>
      </c>
      <c r="H9" s="38">
        <f>IFERROR(I9*Змiст!$K$4,"")</f>
        <v>12.613103999999998</v>
      </c>
      <c r="I9" s="125">
        <f>IFERROR(IF(Змiст!$K$5&gt;Змiст!$X$38,J9*(1-Змiст!$K$5),J9*(1-Змiст!$X$38)),"")</f>
        <v>0.40041599999999994</v>
      </c>
      <c r="J9" s="5">
        <f t="shared" ref="J9:J14" si="1">VLOOKUP(F9,Price,2,FALSE)*1.2</f>
        <v>0.40041599999999994</v>
      </c>
      <c r="K9" s="10" t="s">
        <v>3</v>
      </c>
      <c r="L9" s="19"/>
    </row>
    <row r="10" spans="1:14" ht="50.1" customHeight="1">
      <c r="A10" s="88"/>
      <c r="B10" s="89"/>
      <c r="C10" s="90"/>
      <c r="D10" s="473"/>
      <c r="E10" s="8"/>
      <c r="F10" s="254" t="s">
        <v>3112</v>
      </c>
      <c r="G10" s="32" t="s">
        <v>6627</v>
      </c>
      <c r="H10" s="38">
        <f>IFERROR(I10*Змiст!$K$4,"")</f>
        <v>12.735576</v>
      </c>
      <c r="I10" s="125">
        <f>IFERROR(IF(Змiст!$K$5&gt;Змiст!$X$38,J10*(1-Змiст!$K$5),J10*(1-Змiст!$X$38)),"")</f>
        <v>0.404304</v>
      </c>
      <c r="J10" s="5">
        <f t="shared" si="1"/>
        <v>0.404304</v>
      </c>
      <c r="K10" s="10" t="s">
        <v>3</v>
      </c>
      <c r="L10" s="252"/>
    </row>
    <row r="11" spans="1:14" ht="50.1" customHeight="1">
      <c r="A11" s="88"/>
      <c r="B11" s="89"/>
      <c r="C11" s="90"/>
      <c r="D11" s="473"/>
      <c r="E11" s="25"/>
      <c r="F11" s="254" t="s">
        <v>3113</v>
      </c>
      <c r="G11" s="32" t="s">
        <v>6628</v>
      </c>
      <c r="H11" s="38">
        <f>IFERROR(I11*Змiст!$K$4,"")</f>
        <v>3.2613839999999996</v>
      </c>
      <c r="I11" s="125">
        <f>IFERROR(IF(Змiст!$K$5&gt;Змiст!$X$38,J11*(1-Змiст!$K$5),J11*(1-Змiст!$X$38)),"")</f>
        <v>0.10353599999999999</v>
      </c>
      <c r="J11" s="5">
        <f t="shared" si="1"/>
        <v>0.10353599999999999</v>
      </c>
      <c r="K11" s="9" t="s">
        <v>3</v>
      </c>
      <c r="L11" s="252"/>
    </row>
    <row r="12" spans="1:14" ht="50.1" customHeight="1">
      <c r="A12" s="88"/>
      <c r="B12" s="89"/>
      <c r="C12" s="90"/>
      <c r="D12" s="473"/>
      <c r="E12" s="25"/>
      <c r="F12" s="254" t="s">
        <v>3114</v>
      </c>
      <c r="G12" s="32" t="s">
        <v>6629</v>
      </c>
      <c r="H12" s="38">
        <f>IFERROR(I12*Змiст!$K$4,"")</f>
        <v>3.26214</v>
      </c>
      <c r="I12" s="125">
        <f>IFERROR(IF(Змiст!$K$5&gt;Змiст!$X$38,J12*(1-Змiст!$K$5),J12*(1-Змiст!$X$38)),"")</f>
        <v>0.10356</v>
      </c>
      <c r="J12" s="5">
        <f t="shared" si="1"/>
        <v>0.10356</v>
      </c>
      <c r="K12" s="9" t="s">
        <v>3</v>
      </c>
      <c r="L12" s="19"/>
    </row>
    <row r="13" spans="1:14" ht="50.1" customHeight="1">
      <c r="A13" s="88"/>
      <c r="B13" s="89"/>
      <c r="C13" s="90"/>
      <c r="D13" s="473"/>
      <c r="E13" s="25"/>
      <c r="F13" s="254" t="s">
        <v>3115</v>
      </c>
      <c r="G13" s="32" t="s">
        <v>6630</v>
      </c>
      <c r="H13" s="38">
        <f>IFERROR(I13*Змiст!$K$4,"")</f>
        <v>65.282111999999984</v>
      </c>
      <c r="I13" s="125">
        <f>IFERROR(IF(Змiст!$K$5&gt;Змiст!$X$38,J13*(1-Змiст!$K$5),J13*(1-Змiст!$X$38)),"")</f>
        <v>2.0724479999999996</v>
      </c>
      <c r="J13" s="5">
        <f t="shared" si="1"/>
        <v>2.0724479999999996</v>
      </c>
      <c r="K13" s="9" t="s">
        <v>3</v>
      </c>
      <c r="L13" s="19"/>
    </row>
    <row r="14" spans="1:14" ht="50.1" customHeight="1">
      <c r="A14" s="88"/>
      <c r="B14" s="89"/>
      <c r="C14" s="90"/>
      <c r="D14" s="473"/>
      <c r="E14" s="25"/>
      <c r="F14" s="254" t="s">
        <v>3116</v>
      </c>
      <c r="G14" s="32" t="s">
        <v>6631</v>
      </c>
      <c r="H14" s="38">
        <f>IFERROR(I14*Змiст!$K$4,"")</f>
        <v>6.2192340000000002</v>
      </c>
      <c r="I14" s="125">
        <f>IFERROR(IF(Змiст!$K$5&gt;Змiст!$X$38,J14*(1-Змiст!$K$5),J14*(1-Змiст!$X$38)),"")</f>
        <v>0.197436</v>
      </c>
      <c r="J14" s="5">
        <f t="shared" si="1"/>
        <v>0.197436</v>
      </c>
      <c r="K14" s="9" t="s">
        <v>3</v>
      </c>
      <c r="L14" s="19"/>
    </row>
    <row r="15" spans="1:14" ht="50.1" customHeight="1">
      <c r="A15" s="88"/>
      <c r="B15" s="89"/>
      <c r="C15" s="90"/>
      <c r="D15" s="473"/>
      <c r="E15" s="477"/>
      <c r="F15" s="494" t="s">
        <v>3032</v>
      </c>
      <c r="G15" s="493" t="s">
        <v>7011</v>
      </c>
      <c r="H15" s="483">
        <f>I15*Змiст!$K$4</f>
        <v>1594.0086119999999</v>
      </c>
      <c r="I15" s="456">
        <f>IF(Змiст!$K$5&gt;Змiст!$X$38,J15*(1-Змiст!$K$5),J15*(1-Змiст!$X$38))</f>
        <v>50.603447999999993</v>
      </c>
      <c r="J15" s="485">
        <f>VLOOKUP(F15,Price,2,FALSE)*1.2</f>
        <v>50.603447999999993</v>
      </c>
      <c r="K15" s="490" t="s">
        <v>3</v>
      </c>
      <c r="L15" s="488"/>
    </row>
    <row r="16" spans="1:14" ht="50.1" customHeight="1">
      <c r="A16" s="88"/>
      <c r="B16" s="89"/>
      <c r="C16" s="90"/>
      <c r="D16" s="473"/>
      <c r="E16" s="477"/>
      <c r="F16" s="494"/>
      <c r="G16" s="493"/>
      <c r="H16" s="489">
        <f>I16*Змiст!$K$4</f>
        <v>0</v>
      </c>
      <c r="I16" s="457">
        <f>IF(Змiст!$K$5&gt;Змiст!$X$38,J16*(1-Змiст!$K$5),J16*(1-Змiст!$X$38))</f>
        <v>0</v>
      </c>
      <c r="J16" s="486"/>
      <c r="K16" s="490"/>
      <c r="L16" s="488"/>
    </row>
    <row r="17" spans="1:12" ht="50.1" customHeight="1">
      <c r="A17" s="88"/>
      <c r="B17" s="89"/>
      <c r="C17" s="90"/>
      <c r="D17" s="473"/>
      <c r="E17" s="477"/>
      <c r="F17" s="494"/>
      <c r="G17" s="493"/>
      <c r="H17" s="484">
        <f>I17*Змiст!$K$4</f>
        <v>0</v>
      </c>
      <c r="I17" s="458">
        <f>IF(Змiст!$K$5&gt;Змiст!$X$38,J17*(1-Змiст!$K$5),J17*(1-Змiст!$X$38))</f>
        <v>0</v>
      </c>
      <c r="J17" s="487"/>
      <c r="K17" s="490"/>
      <c r="L17" s="488"/>
    </row>
    <row r="18" spans="1:12" ht="50.1" customHeight="1">
      <c r="A18" s="77"/>
      <c r="B18" s="78"/>
      <c r="C18" s="79"/>
      <c r="D18" s="477"/>
      <c r="E18" s="477"/>
      <c r="F18" s="473" t="s">
        <v>6888</v>
      </c>
      <c r="G18" s="488" t="s">
        <v>7006</v>
      </c>
      <c r="H18" s="483">
        <f>I18*Змiст!$K$4</f>
        <v>2425.4139419999997</v>
      </c>
      <c r="I18" s="456">
        <f>IF(Змiст!$K$5&gt;Змiст!$X$38,J18*(1-Змiст!$K$5),J18*(1-Змiст!$X$38))</f>
        <v>76.997267999999991</v>
      </c>
      <c r="J18" s="485">
        <f>VLOOKUP(F18,Price,2,FALSE)*1.2</f>
        <v>76.997267999999991</v>
      </c>
      <c r="K18" s="473" t="s">
        <v>3</v>
      </c>
      <c r="L18" s="481"/>
    </row>
    <row r="19" spans="1:12" ht="50.1" customHeight="1">
      <c r="A19" s="77"/>
      <c r="B19" s="78"/>
      <c r="C19" s="79"/>
      <c r="D19" s="477"/>
      <c r="E19" s="477"/>
      <c r="F19" s="473"/>
      <c r="G19" s="488"/>
      <c r="H19" s="489">
        <f>I19*Змiст!$K$4</f>
        <v>0</v>
      </c>
      <c r="I19" s="457">
        <f>IF(Змiст!$K$5&gt;Змiст!$X$38,J19*(1-Змiст!$K$5),J19*(1-Змiст!$X$38))</f>
        <v>0</v>
      </c>
      <c r="J19" s="486"/>
      <c r="K19" s="473"/>
      <c r="L19" s="491"/>
    </row>
    <row r="20" spans="1:12" ht="50.1" customHeight="1">
      <c r="A20" s="77"/>
      <c r="B20" s="78"/>
      <c r="C20" s="79"/>
      <c r="D20" s="477"/>
      <c r="E20" s="477"/>
      <c r="F20" s="473"/>
      <c r="G20" s="488"/>
      <c r="H20" s="484">
        <f>I20*Змiст!$K$4</f>
        <v>0</v>
      </c>
      <c r="I20" s="458">
        <f>IF(Змiст!$K$5&gt;Змiст!$X$38,J20*(1-Змiст!$K$5),J20*(1-Змiст!$X$38))</f>
        <v>0</v>
      </c>
      <c r="J20" s="487"/>
      <c r="K20" s="473"/>
      <c r="L20" s="482"/>
    </row>
    <row r="21" spans="1:12" ht="50.1" customHeight="1">
      <c r="A21" s="77"/>
      <c r="B21" s="78"/>
      <c r="C21" s="79"/>
      <c r="D21" s="477"/>
      <c r="E21" s="11"/>
      <c r="F21" s="254" t="s">
        <v>3037</v>
      </c>
      <c r="G21" s="32" t="s">
        <v>7009</v>
      </c>
      <c r="H21" s="38">
        <f>I21*Змiст!$K$4</f>
        <v>1585.623816</v>
      </c>
      <c r="I21" s="125">
        <f>IF(Змiст!$K$5&gt;Змiст!$X$38,J21*(1-Змiст!$K$5),J21*(1-Змiст!$X$38))</f>
        <v>50.337263999999998</v>
      </c>
      <c r="J21" s="5">
        <f t="shared" ref="J21:J29" si="2">VLOOKUP(F21,Price,2,FALSE)*1.2</f>
        <v>50.337263999999998</v>
      </c>
      <c r="K21" s="9" t="s">
        <v>3</v>
      </c>
      <c r="L21" s="19"/>
    </row>
    <row r="22" spans="1:12" ht="50.1" customHeight="1">
      <c r="A22" s="74"/>
      <c r="B22" s="75"/>
      <c r="C22" s="76"/>
      <c r="D22" s="477"/>
      <c r="E22" s="11"/>
      <c r="F22" s="254" t="s">
        <v>3038</v>
      </c>
      <c r="G22" s="32" t="s">
        <v>7010</v>
      </c>
      <c r="H22" s="38">
        <f>I22*Змiст!$K$4</f>
        <v>739.56644999999992</v>
      </c>
      <c r="I22" s="125">
        <f>IF(Змiст!$K$5&gt;Змiст!$X$38,J22*(1-Змiст!$K$5),J22*(1-Змiст!$X$38))</f>
        <v>23.478299999999997</v>
      </c>
      <c r="J22" s="5">
        <f t="shared" si="2"/>
        <v>23.478299999999997</v>
      </c>
      <c r="K22" s="9" t="s">
        <v>3</v>
      </c>
      <c r="L22" s="19"/>
    </row>
    <row r="23" spans="1:12" ht="50.1" customHeight="1">
      <c r="A23" s="74"/>
      <c r="B23" s="75"/>
      <c r="C23" s="76"/>
      <c r="D23" s="477"/>
      <c r="E23" s="11"/>
      <c r="F23" s="254" t="s">
        <v>3035</v>
      </c>
      <c r="G23" s="32" t="s">
        <v>7008</v>
      </c>
      <c r="H23" s="38">
        <f>I23*Змiст!$K$4</f>
        <v>1489.3434360000001</v>
      </c>
      <c r="I23" s="125">
        <f>IF(Змiст!$K$5&gt;Змiст!$X$38,J23*(1-Змiст!$K$5),J23*(1-Змiст!$X$38))</f>
        <v>47.280744000000006</v>
      </c>
      <c r="J23" s="5">
        <f t="shared" si="2"/>
        <v>47.280744000000006</v>
      </c>
      <c r="K23" s="9" t="s">
        <v>3</v>
      </c>
      <c r="L23" s="19"/>
    </row>
    <row r="24" spans="1:12" ht="50.1" customHeight="1">
      <c r="A24" s="77"/>
      <c r="B24" s="78"/>
      <c r="C24" s="79"/>
      <c r="D24" s="477"/>
      <c r="E24" s="11"/>
      <c r="F24" s="254" t="s">
        <v>3036</v>
      </c>
      <c r="G24" s="32" t="s">
        <v>7007</v>
      </c>
      <c r="H24" s="38">
        <f>I24*Змiст!$K$4</f>
        <v>600.001668</v>
      </c>
      <c r="I24" s="125">
        <f>IF(Змiст!$K$5&gt;Змiст!$X$38,J24*(1-Змiст!$K$5),J24*(1-Змiст!$X$38))</f>
        <v>19.047671999999999</v>
      </c>
      <c r="J24" s="5">
        <f t="shared" si="2"/>
        <v>19.047671999999999</v>
      </c>
      <c r="K24" s="9" t="s">
        <v>3</v>
      </c>
      <c r="L24" s="19"/>
    </row>
    <row r="25" spans="1:12" ht="50.1" customHeight="1">
      <c r="A25" s="77"/>
      <c r="B25" s="78"/>
      <c r="C25" s="79"/>
      <c r="D25" s="477"/>
      <c r="E25" s="11"/>
      <c r="F25" s="254" t="s">
        <v>8462</v>
      </c>
      <c r="G25" s="32" t="s">
        <v>7056</v>
      </c>
      <c r="H25" s="38">
        <f>I25*Змiст!$K$4</f>
        <v>880.38052199999993</v>
      </c>
      <c r="I25" s="125">
        <f>IF(Змiст!$K$5&gt;Змiст!$X$38,J25*(1-Змiст!$K$5),J25*(1-Змiст!$X$38))</f>
        <v>27.948587999999997</v>
      </c>
      <c r="J25" s="5">
        <f t="shared" si="2"/>
        <v>27.948587999999997</v>
      </c>
      <c r="K25" s="9" t="s">
        <v>3</v>
      </c>
      <c r="L25" s="19"/>
    </row>
    <row r="26" spans="1:12" ht="50.1" customHeight="1">
      <c r="A26" s="77"/>
      <c r="B26" s="78"/>
      <c r="C26" s="79"/>
      <c r="D26" s="477"/>
      <c r="E26" s="11"/>
      <c r="F26" s="254" t="s">
        <v>8463</v>
      </c>
      <c r="G26" s="32" t="s">
        <v>7057</v>
      </c>
      <c r="H26" s="38">
        <f>I26*Змiст!$K$4</f>
        <v>880.38052199999993</v>
      </c>
      <c r="I26" s="125">
        <f>IF(Змiст!$K$5&gt;Змiст!$X$38,J26*(1-Змiст!$K$5),J26*(1-Змiст!$X$38))</f>
        <v>27.948587999999997</v>
      </c>
      <c r="J26" s="5">
        <f t="shared" si="2"/>
        <v>27.948587999999997</v>
      </c>
      <c r="K26" s="9" t="s">
        <v>3</v>
      </c>
      <c r="L26" s="19"/>
    </row>
    <row r="27" spans="1:12" ht="50.1" customHeight="1">
      <c r="A27" s="77"/>
      <c r="B27" s="78"/>
      <c r="C27" s="79"/>
      <c r="D27" s="477"/>
      <c r="E27" s="11"/>
      <c r="F27" s="254" t="s">
        <v>8464</v>
      </c>
      <c r="G27" s="32" t="s">
        <v>7058</v>
      </c>
      <c r="H27" s="38">
        <f>I27*Змiст!$K$4</f>
        <v>880.38052199999993</v>
      </c>
      <c r="I27" s="125">
        <f>IF(Змiст!$K$5&gt;Змiст!$X$38,J27*(1-Змiст!$K$5),J27*(1-Змiст!$X$38))</f>
        <v>27.948587999999997</v>
      </c>
      <c r="J27" s="5">
        <f t="shared" si="2"/>
        <v>27.948587999999997</v>
      </c>
      <c r="K27" s="9" t="s">
        <v>3</v>
      </c>
      <c r="L27" s="19"/>
    </row>
    <row r="28" spans="1:12" ht="50.1" customHeight="1">
      <c r="A28" s="77"/>
      <c r="B28" s="78"/>
      <c r="C28" s="79"/>
      <c r="D28" s="477"/>
      <c r="E28" s="11"/>
      <c r="F28" s="254" t="s">
        <v>8465</v>
      </c>
      <c r="G28" s="32" t="s">
        <v>7059</v>
      </c>
      <c r="H28" s="38">
        <f>I28*Змiст!$K$4</f>
        <v>880.38052199999993</v>
      </c>
      <c r="I28" s="125">
        <f>IF(Змiст!$K$5&gt;Змiст!$X$38,J28*(1-Змiст!$K$5),J28*(1-Змiст!$X$38))</f>
        <v>27.948587999999997</v>
      </c>
      <c r="J28" s="5">
        <f t="shared" si="2"/>
        <v>27.948587999999997</v>
      </c>
      <c r="K28" s="9" t="s">
        <v>3</v>
      </c>
      <c r="L28" s="19"/>
    </row>
    <row r="29" spans="1:12" ht="50.1" customHeight="1">
      <c r="A29" s="74"/>
      <c r="B29" s="75"/>
      <c r="C29" s="76"/>
      <c r="D29" s="477"/>
      <c r="E29" s="11"/>
      <c r="F29" s="254" t="s">
        <v>8466</v>
      </c>
      <c r="G29" s="32" t="s">
        <v>9263</v>
      </c>
      <c r="H29" s="38">
        <f>I29*Змiст!$K$4</f>
        <v>573.65166599999998</v>
      </c>
      <c r="I29" s="125">
        <f>IF(Змiст!$K$5&gt;Змiст!$X$38,J29*(1-Змiст!$K$5),J29*(1-Змiст!$X$38))</f>
        <v>18.211164</v>
      </c>
      <c r="J29" s="5">
        <f t="shared" si="2"/>
        <v>18.211164</v>
      </c>
      <c r="K29" s="9" t="s">
        <v>3</v>
      </c>
      <c r="L29" s="19"/>
    </row>
    <row r="30" spans="1:12" ht="50.1" customHeight="1">
      <c r="A30" s="74"/>
      <c r="B30" s="75"/>
      <c r="C30" s="76"/>
      <c r="D30" s="478"/>
      <c r="E30" s="11"/>
      <c r="F30" s="254" t="s">
        <v>8406</v>
      </c>
      <c r="G30" s="32" t="s">
        <v>8812</v>
      </c>
      <c r="H30" s="38">
        <f>I30*Змiст!$K$4</f>
        <v>4124.8104659999999</v>
      </c>
      <c r="I30" s="125">
        <f>IF(Змiст!$K$5&gt;Змiст!$X$38,J30*(1-Змiст!$K$5),J30*(1-Змiст!$X$38))</f>
        <v>130.94636399999999</v>
      </c>
      <c r="J30" s="5">
        <f t="shared" ref="J30:J38" si="3">VLOOKUP(F30,Price,2,FALSE)*1.2</f>
        <v>130.94636399999999</v>
      </c>
      <c r="K30" s="9" t="s">
        <v>6574</v>
      </c>
      <c r="L30" s="19"/>
    </row>
    <row r="31" spans="1:12" ht="50.1" customHeight="1">
      <c r="A31" s="74"/>
      <c r="B31" s="75"/>
      <c r="C31" s="76"/>
      <c r="D31" s="478"/>
      <c r="E31" s="11"/>
      <c r="F31" s="254" t="s">
        <v>8407</v>
      </c>
      <c r="G31" s="32" t="s">
        <v>8811</v>
      </c>
      <c r="H31" s="38">
        <f>I31*Змiст!$K$4</f>
        <v>7663.4744759999994</v>
      </c>
      <c r="I31" s="125">
        <f>IF(Змiст!$K$5&gt;Змiст!$X$38,J31*(1-Змiст!$K$5),J31*(1-Змiст!$X$38))</f>
        <v>243.28490399999998</v>
      </c>
      <c r="J31" s="5">
        <f t="shared" si="3"/>
        <v>243.28490399999998</v>
      </c>
      <c r="K31" s="9" t="s">
        <v>6574</v>
      </c>
      <c r="L31" s="19"/>
    </row>
    <row r="32" spans="1:12" ht="50.1" customHeight="1">
      <c r="A32" s="74"/>
      <c r="B32" s="75"/>
      <c r="C32" s="76"/>
      <c r="D32" s="478"/>
      <c r="E32" s="11"/>
      <c r="F32" s="254" t="s">
        <v>8408</v>
      </c>
      <c r="G32" s="32" t="s">
        <v>8810</v>
      </c>
      <c r="H32" s="38">
        <f>I32*Змiст!$K$4</f>
        <v>4673.9133000000002</v>
      </c>
      <c r="I32" s="125">
        <f>IF(Змiст!$K$5&gt;Змiст!$X$38,J32*(1-Змiст!$K$5),J32*(1-Змiст!$X$38))</f>
        <v>148.37819999999999</v>
      </c>
      <c r="J32" s="5">
        <f t="shared" si="3"/>
        <v>148.37819999999999</v>
      </c>
      <c r="K32" s="9" t="s">
        <v>6574</v>
      </c>
      <c r="L32" s="19"/>
    </row>
    <row r="33" spans="1:12" ht="50.1" customHeight="1">
      <c r="A33" s="74"/>
      <c r="B33" s="75"/>
      <c r="C33" s="76"/>
      <c r="D33" s="478"/>
      <c r="E33" s="11"/>
      <c r="F33" s="254" t="s">
        <v>7907</v>
      </c>
      <c r="G33" s="32" t="s">
        <v>8809</v>
      </c>
      <c r="H33" s="38">
        <f>I33*Змiст!$K$4</f>
        <v>4640.2871759999998</v>
      </c>
      <c r="I33" s="125">
        <f>IF(Змiст!$K$5&gt;Змiст!$X$38,J33*(1-Змiст!$K$5),J33*(1-Змiст!$X$38))</f>
        <v>147.31070399999999</v>
      </c>
      <c r="J33" s="5">
        <f t="shared" si="3"/>
        <v>147.31070399999999</v>
      </c>
      <c r="K33" s="9" t="s">
        <v>6574</v>
      </c>
      <c r="L33" s="19"/>
    </row>
    <row r="34" spans="1:12" ht="50.1" customHeight="1">
      <c r="A34" s="74"/>
      <c r="B34" s="75"/>
      <c r="C34" s="76"/>
      <c r="D34" s="478"/>
      <c r="E34" s="11"/>
      <c r="F34" s="254" t="s">
        <v>8409</v>
      </c>
      <c r="G34" s="32" t="s">
        <v>8808</v>
      </c>
      <c r="H34" s="38">
        <f>I34*Змiст!$K$4</f>
        <v>7663.4744759999994</v>
      </c>
      <c r="I34" s="125">
        <f>IF(Змiст!$K$5&gt;Змiст!$X$38,J34*(1-Змiст!$K$5),J34*(1-Змiст!$X$38))</f>
        <v>243.28490399999998</v>
      </c>
      <c r="J34" s="5">
        <f t="shared" si="3"/>
        <v>243.28490399999998</v>
      </c>
      <c r="K34" s="9" t="s">
        <v>6574</v>
      </c>
      <c r="L34" s="19"/>
    </row>
    <row r="35" spans="1:12" ht="50.1" customHeight="1">
      <c r="A35" s="74"/>
      <c r="B35" s="75"/>
      <c r="C35" s="76"/>
      <c r="D35" s="478"/>
      <c r="E35" s="11"/>
      <c r="F35" s="254" t="s">
        <v>8410</v>
      </c>
      <c r="G35" s="32" t="s">
        <v>8807</v>
      </c>
      <c r="H35" s="38">
        <f>I35*Змiст!$K$4</f>
        <v>5425.1384039999994</v>
      </c>
      <c r="I35" s="125">
        <f>IF(Змiст!$K$5&gt;Змiст!$X$38,J35*(1-Змiст!$K$5),J35*(1-Змiст!$X$38))</f>
        <v>172.22661599999998</v>
      </c>
      <c r="J35" s="5">
        <f t="shared" si="3"/>
        <v>172.22661599999998</v>
      </c>
      <c r="K35" s="9" t="s">
        <v>6574</v>
      </c>
      <c r="L35" s="19"/>
    </row>
    <row r="36" spans="1:12" ht="50.1" customHeight="1">
      <c r="A36" s="74"/>
      <c r="B36" s="75"/>
      <c r="C36" s="76"/>
      <c r="D36" s="478"/>
      <c r="E36" s="11"/>
      <c r="F36" s="254" t="s">
        <v>6994</v>
      </c>
      <c r="G36" s="32" t="s">
        <v>8806</v>
      </c>
      <c r="H36" s="38">
        <f>I36*Змiст!$K$4</f>
        <v>3367.8322020000001</v>
      </c>
      <c r="I36" s="125">
        <f>IF(Змiст!$K$5&gt;Змiст!$X$38,J36*(1-Змiст!$K$5),J36*(1-Змiст!$X$38))</f>
        <v>106.915308</v>
      </c>
      <c r="J36" s="5">
        <f t="shared" si="3"/>
        <v>106.915308</v>
      </c>
      <c r="K36" s="9" t="s">
        <v>6574</v>
      </c>
      <c r="L36" s="19"/>
    </row>
    <row r="37" spans="1:12" ht="50.1" customHeight="1">
      <c r="A37" s="74"/>
      <c r="B37" s="75"/>
      <c r="C37" s="76"/>
      <c r="D37" s="478"/>
      <c r="E37" s="11"/>
      <c r="F37" s="254" t="s">
        <v>6993</v>
      </c>
      <c r="G37" s="32" t="s">
        <v>8805</v>
      </c>
      <c r="H37" s="38">
        <f>I37*Змiст!$K$4</f>
        <v>6126.712074</v>
      </c>
      <c r="I37" s="125">
        <f>IF(Змiст!$K$5&gt;Змiст!$X$38,J37*(1-Змiст!$K$5),J37*(1-Змiст!$X$38))</f>
        <v>194.498796</v>
      </c>
      <c r="J37" s="5">
        <f t="shared" si="3"/>
        <v>194.498796</v>
      </c>
      <c r="K37" s="9" t="s">
        <v>6574</v>
      </c>
      <c r="L37" s="19"/>
    </row>
    <row r="38" spans="1:12" ht="50.1" customHeight="1">
      <c r="A38" s="74"/>
      <c r="B38" s="75"/>
      <c r="C38" s="76"/>
      <c r="D38" s="478"/>
      <c r="E38" s="11"/>
      <c r="F38" s="254" t="s">
        <v>8411</v>
      </c>
      <c r="G38" s="32" t="s">
        <v>8804</v>
      </c>
      <c r="H38" s="38">
        <f>I38*Змiст!$K$4</f>
        <v>5395.8528540000007</v>
      </c>
      <c r="I38" s="125">
        <f>IF(Змiст!$K$5&gt;Змiст!$X$38,J38*(1-Змiст!$K$5),J38*(1-Змiст!$X$38))</f>
        <v>171.29691600000001</v>
      </c>
      <c r="J38" s="5">
        <f t="shared" si="3"/>
        <v>171.29691600000001</v>
      </c>
      <c r="K38" s="9" t="s">
        <v>6574</v>
      </c>
      <c r="L38" s="19"/>
    </row>
    <row r="39" spans="1:12" ht="50.1" customHeight="1">
      <c r="A39" s="74"/>
      <c r="B39" s="75"/>
      <c r="C39" s="76"/>
      <c r="D39" s="477"/>
      <c r="E39" s="477"/>
      <c r="F39" s="494" t="s">
        <v>8467</v>
      </c>
      <c r="G39" s="488" t="s">
        <v>8802</v>
      </c>
      <c r="H39" s="483">
        <f>I39*Змiст!$K$4</f>
        <v>4801.1654879999996</v>
      </c>
      <c r="I39" s="483">
        <f>IF(Змiст!$K$5&gt;Змiст!$X$38,J39*(1-Змiст!$K$5),J39*(1-Змiст!$X$38))</f>
        <v>152.41795199999999</v>
      </c>
      <c r="J39" s="483">
        <f t="shared" ref="J39:J53" si="4">VLOOKUP(F39,Price,2,FALSE)*1.2</f>
        <v>152.41795199999999</v>
      </c>
      <c r="K39" s="483" t="s">
        <v>6574</v>
      </c>
      <c r="L39" s="481"/>
    </row>
    <row r="40" spans="1:12" ht="50.1" customHeight="1">
      <c r="A40" s="74"/>
      <c r="B40" s="75"/>
      <c r="C40" s="76"/>
      <c r="D40" s="477"/>
      <c r="E40" s="477"/>
      <c r="F40" s="494"/>
      <c r="G40" s="488"/>
      <c r="H40" s="484" t="e">
        <f>I40*Змiст!$K$4</f>
        <v>#N/A</v>
      </c>
      <c r="I40" s="484" t="e">
        <f>IF(Змiст!$K$5&gt;Змiст!$X$38,J40*(1-Змiст!$K$5),J40*(1-Змiст!$X$38))</f>
        <v>#N/A</v>
      </c>
      <c r="J40" s="484" t="e">
        <f t="shared" si="4"/>
        <v>#N/A</v>
      </c>
      <c r="K40" s="484"/>
      <c r="L40" s="482"/>
    </row>
    <row r="41" spans="1:12" ht="50.1" customHeight="1">
      <c r="A41" s="74"/>
      <c r="B41" s="75"/>
      <c r="C41" s="76"/>
      <c r="D41" s="477"/>
      <c r="E41" s="477"/>
      <c r="F41" s="473" t="s">
        <v>8468</v>
      </c>
      <c r="G41" s="488" t="s">
        <v>8803</v>
      </c>
      <c r="H41" s="483">
        <f>I41*Змiст!$K$4</f>
        <v>5618.9012039999998</v>
      </c>
      <c r="I41" s="483">
        <f>IF(Змiст!$K$5&gt;Змiст!$X$38,J41*(1-Змiст!$K$5),J41*(1-Змiст!$X$38))</f>
        <v>178.377816</v>
      </c>
      <c r="J41" s="483">
        <f t="shared" si="4"/>
        <v>178.377816</v>
      </c>
      <c r="K41" s="483" t="s">
        <v>6574</v>
      </c>
      <c r="L41" s="481"/>
    </row>
    <row r="42" spans="1:12" ht="50.1" customHeight="1">
      <c r="A42" s="74"/>
      <c r="B42" s="75"/>
      <c r="C42" s="76"/>
      <c r="D42" s="477"/>
      <c r="E42" s="477"/>
      <c r="F42" s="473"/>
      <c r="G42" s="488"/>
      <c r="H42" s="484" t="e">
        <f>I42*Змiст!$K$4</f>
        <v>#N/A</v>
      </c>
      <c r="I42" s="484" t="e">
        <f>IF(Змiст!$K$5&gt;Змiст!$X$38,J42*(1-Змiст!$K$5),J42*(1-Змiст!$X$38))</f>
        <v>#N/A</v>
      </c>
      <c r="J42" s="484" t="e">
        <f t="shared" si="4"/>
        <v>#N/A</v>
      </c>
      <c r="K42" s="484"/>
      <c r="L42" s="482"/>
    </row>
    <row r="43" spans="1:12" ht="50.1" customHeight="1">
      <c r="A43" s="74"/>
      <c r="B43" s="75"/>
      <c r="C43" s="76"/>
      <c r="D43" s="477"/>
      <c r="E43" s="11"/>
      <c r="F43" s="254" t="s">
        <v>7061</v>
      </c>
      <c r="G43" s="32" t="s">
        <v>7069</v>
      </c>
      <c r="H43" s="38">
        <f>IFERROR(I43*Змiст!$K$4,"")</f>
        <v>384.17992199999998</v>
      </c>
      <c r="I43" s="125">
        <f>IFERROR(IF(Змiст!$K$5&gt;Змiст!$X$38,J43*(1-Змiст!$K$5),J43*(1-Змiст!$X$38)),"")</f>
        <v>12.196187999999999</v>
      </c>
      <c r="J43" s="5">
        <f t="shared" si="4"/>
        <v>12.196187999999999</v>
      </c>
      <c r="K43" s="9" t="s">
        <v>3</v>
      </c>
      <c r="L43" s="19"/>
    </row>
    <row r="44" spans="1:12" ht="50.1" customHeight="1">
      <c r="A44" s="74"/>
      <c r="B44" s="75"/>
      <c r="C44" s="76"/>
      <c r="D44" s="477"/>
      <c r="E44" s="11"/>
      <c r="F44" s="254" t="s">
        <v>7060</v>
      </c>
      <c r="G44" s="32" t="s">
        <v>7072</v>
      </c>
      <c r="H44" s="38" t="str">
        <f>IFERROR(I44*Змiст!$K$4,"")</f>
        <v/>
      </c>
      <c r="I44" s="125" t="str">
        <f>IFERROR(IF(Змiст!$K$5&gt;Змiст!$X$38,J44*(1-Змiст!$K$5),J44*(1-Змiст!$X$38)),"")</f>
        <v/>
      </c>
      <c r="J44" s="5" t="e">
        <f t="shared" si="4"/>
        <v>#N/A</v>
      </c>
      <c r="K44" s="9" t="s">
        <v>3</v>
      </c>
      <c r="L44" s="19"/>
    </row>
    <row r="45" spans="1:12" ht="50.1" customHeight="1">
      <c r="A45" s="74"/>
      <c r="B45" s="75"/>
      <c r="C45" s="76"/>
      <c r="D45" s="477"/>
      <c r="E45" s="11"/>
      <c r="F45" s="254" t="s">
        <v>7062</v>
      </c>
      <c r="G45" s="32" t="s">
        <v>7073</v>
      </c>
      <c r="H45" s="38" t="str">
        <f>IFERROR(I45*Змiст!$K$4,"")</f>
        <v/>
      </c>
      <c r="I45" s="125" t="str">
        <f>IFERROR(IF(Змiст!$K$5&gt;Змiст!$X$38,J45*(1-Змiст!$K$5),J45*(1-Змiст!$X$38)),"")</f>
        <v/>
      </c>
      <c r="J45" s="5" t="e">
        <f t="shared" si="4"/>
        <v>#N/A</v>
      </c>
      <c r="K45" s="9" t="s">
        <v>3</v>
      </c>
      <c r="L45" s="19"/>
    </row>
    <row r="46" spans="1:12" ht="50.1" customHeight="1">
      <c r="A46" s="74"/>
      <c r="B46" s="75"/>
      <c r="C46" s="76"/>
      <c r="D46" s="477"/>
      <c r="E46" s="11"/>
      <c r="F46" s="254" t="s">
        <v>7063</v>
      </c>
      <c r="G46" s="32" t="s">
        <v>7074</v>
      </c>
      <c r="H46" s="38">
        <f>IFERROR(I46*Змiст!$K$4,"")</f>
        <v>304.32742200000001</v>
      </c>
      <c r="I46" s="125">
        <f>IFERROR(IF(Змiст!$K$5&gt;Змiст!$X$38,J46*(1-Змiст!$K$5),J46*(1-Змiст!$X$38)),"")</f>
        <v>9.661188000000001</v>
      </c>
      <c r="J46" s="5">
        <f t="shared" si="4"/>
        <v>9.661188000000001</v>
      </c>
      <c r="K46" s="9" t="s">
        <v>3</v>
      </c>
      <c r="L46" s="19"/>
    </row>
    <row r="47" spans="1:12" ht="50.1" customHeight="1">
      <c r="A47" s="74"/>
      <c r="B47" s="75"/>
      <c r="C47" s="76"/>
      <c r="D47" s="477"/>
      <c r="E47" s="11"/>
      <c r="F47" s="254" t="s">
        <v>7060</v>
      </c>
      <c r="G47" s="32" t="s">
        <v>7075</v>
      </c>
      <c r="H47" s="38" t="str">
        <f>IFERROR(I47*Змiст!$K$4,"")</f>
        <v/>
      </c>
      <c r="I47" s="125" t="str">
        <f>IFERROR(IF(Змiст!$K$5&gt;Змiст!$X$38,J47*(1-Змiст!$K$5),J47*(1-Змiст!$X$38)),"")</f>
        <v/>
      </c>
      <c r="J47" s="5" t="e">
        <f t="shared" si="4"/>
        <v>#N/A</v>
      </c>
      <c r="K47" s="9" t="s">
        <v>3</v>
      </c>
      <c r="L47" s="19"/>
    </row>
    <row r="48" spans="1:12" ht="50.1" customHeight="1">
      <c r="A48" s="74"/>
      <c r="B48" s="75"/>
      <c r="C48" s="76"/>
      <c r="D48" s="477"/>
      <c r="E48" s="11"/>
      <c r="F48" s="254" t="s">
        <v>7064</v>
      </c>
      <c r="G48" s="32" t="s">
        <v>7070</v>
      </c>
      <c r="H48" s="38">
        <f>IFERROR(I48*Змiст!$K$4,"")</f>
        <v>346.78173599999997</v>
      </c>
      <c r="I48" s="125">
        <f>IFERROR(IF(Змiст!$K$5&gt;Змiст!$X$38,J48*(1-Змiст!$K$5),J48*(1-Змiст!$X$38)),"")</f>
        <v>11.008944</v>
      </c>
      <c r="J48" s="5">
        <f t="shared" si="4"/>
        <v>11.008944</v>
      </c>
      <c r="K48" s="9" t="s">
        <v>3</v>
      </c>
      <c r="L48" s="19"/>
    </row>
    <row r="49" spans="1:12" ht="50.1" customHeight="1">
      <c r="A49" s="74"/>
      <c r="B49" s="75"/>
      <c r="C49" s="76"/>
      <c r="D49" s="477"/>
      <c r="E49" s="11"/>
      <c r="F49" s="254" t="s">
        <v>7060</v>
      </c>
      <c r="G49" s="32" t="s">
        <v>7071</v>
      </c>
      <c r="H49" s="38" t="str">
        <f>IFERROR(I49*Змiст!$K$4,"")</f>
        <v/>
      </c>
      <c r="I49" s="125" t="str">
        <f>IFERROR(IF(Змiст!$K$5&gt;Змiст!$X$38,J49*(1-Змiст!$K$5),J49*(1-Змiст!$X$38)),"")</f>
        <v/>
      </c>
      <c r="J49" s="5" t="e">
        <f t="shared" si="4"/>
        <v>#N/A</v>
      </c>
      <c r="K49" s="9" t="s">
        <v>3</v>
      </c>
      <c r="L49" s="19"/>
    </row>
    <row r="50" spans="1:12" ht="50.1" customHeight="1">
      <c r="A50" s="74"/>
      <c r="B50" s="75"/>
      <c r="C50" s="76"/>
      <c r="D50" s="477"/>
      <c r="E50" s="11"/>
      <c r="F50" s="254" t="s">
        <v>7060</v>
      </c>
      <c r="G50" s="32" t="s">
        <v>7068</v>
      </c>
      <c r="H50" s="38" t="str">
        <f>IFERROR(I50*Змiст!$K$4,"")</f>
        <v/>
      </c>
      <c r="I50" s="125" t="str">
        <f>IFERROR(IF(Змiст!$K$5&gt;Змiст!$X$38,J50*(1-Змiст!$K$5),J50*(1-Змiст!$X$38)),"")</f>
        <v/>
      </c>
      <c r="J50" s="5" t="e">
        <f t="shared" si="4"/>
        <v>#N/A</v>
      </c>
      <c r="K50" s="9" t="s">
        <v>3</v>
      </c>
      <c r="L50" s="19"/>
    </row>
    <row r="51" spans="1:12" ht="50.1" customHeight="1">
      <c r="A51" s="74"/>
      <c r="B51" s="75"/>
      <c r="C51" s="76"/>
      <c r="D51" s="477"/>
      <c r="E51" s="11"/>
      <c r="F51" s="254" t="s">
        <v>7060</v>
      </c>
      <c r="G51" s="32" t="s">
        <v>7065</v>
      </c>
      <c r="H51" s="38" t="str">
        <f>IFERROR(I51*Змiст!$K$4,"")</f>
        <v/>
      </c>
      <c r="I51" s="125" t="str">
        <f>IFERROR(IF(Змiст!$K$5&gt;Змiст!$X$38,J51*(1-Змiст!$K$5),J51*(1-Змiст!$X$38)),"")</f>
        <v/>
      </c>
      <c r="J51" s="5" t="e">
        <f t="shared" si="4"/>
        <v>#N/A</v>
      </c>
      <c r="K51" s="9" t="s">
        <v>3</v>
      </c>
      <c r="L51" s="19"/>
    </row>
    <row r="52" spans="1:12" ht="50.1" customHeight="1">
      <c r="A52" s="74"/>
      <c r="B52" s="75"/>
      <c r="C52" s="76"/>
      <c r="D52" s="477"/>
      <c r="E52" s="11"/>
      <c r="F52" s="254" t="s">
        <v>7060</v>
      </c>
      <c r="G52" s="32" t="s">
        <v>7066</v>
      </c>
      <c r="H52" s="38" t="str">
        <f>IFERROR(I52*Змiст!$K$4,"")</f>
        <v/>
      </c>
      <c r="I52" s="125" t="str">
        <f>IFERROR(IF(Змiст!$K$5&gt;Змiст!$X$38,J52*(1-Змiст!$K$5),J52*(1-Змiст!$X$38)),"")</f>
        <v/>
      </c>
      <c r="J52" s="5" t="e">
        <f t="shared" si="4"/>
        <v>#N/A</v>
      </c>
      <c r="K52" s="9" t="s">
        <v>3</v>
      </c>
      <c r="L52" s="19"/>
    </row>
    <row r="53" spans="1:12" ht="50.1" customHeight="1">
      <c r="A53" s="74"/>
      <c r="B53" s="75"/>
      <c r="C53" s="76"/>
      <c r="D53" s="477"/>
      <c r="E53" s="11"/>
      <c r="F53" s="254" t="s">
        <v>7060</v>
      </c>
      <c r="G53" s="32" t="s">
        <v>7067</v>
      </c>
      <c r="H53" s="38" t="str">
        <f>IFERROR(I53*Змiст!$K$4,"")</f>
        <v/>
      </c>
      <c r="I53" s="125" t="str">
        <f>IFERROR(IF(Змiст!$K$5&gt;Змiст!$X$38,J53*(1-Змiст!$K$5),J53*(1-Змiст!$X$38)),"")</f>
        <v/>
      </c>
      <c r="J53" s="5" t="e">
        <f t="shared" si="4"/>
        <v>#N/A</v>
      </c>
      <c r="K53" s="9" t="s">
        <v>3</v>
      </c>
      <c r="L53" s="19"/>
    </row>
    <row r="54" spans="1:12" ht="15">
      <c r="A54" s="74"/>
      <c r="B54" s="75"/>
      <c r="C54" s="76"/>
    </row>
    <row r="55" spans="1:12" ht="15">
      <c r="A55" s="74"/>
      <c r="B55" s="75"/>
      <c r="C55" s="76"/>
    </row>
    <row r="56" spans="1:12" ht="15">
      <c r="A56" s="74"/>
      <c r="B56" s="75"/>
      <c r="C56" s="76"/>
    </row>
    <row r="57" spans="1:12" ht="15">
      <c r="A57" s="74"/>
      <c r="B57" s="75"/>
      <c r="C57" s="76"/>
    </row>
    <row r="58" spans="1:12" ht="15">
      <c r="A58" s="74"/>
      <c r="B58" s="75"/>
      <c r="C58" s="76"/>
    </row>
    <row r="59" spans="1:12" ht="15">
      <c r="A59" s="74"/>
      <c r="B59" s="75"/>
      <c r="C59" s="76"/>
    </row>
    <row r="60" spans="1:12" ht="15">
      <c r="A60" s="74"/>
      <c r="B60" s="75"/>
      <c r="C60" s="76"/>
    </row>
    <row r="61" spans="1:12" ht="15">
      <c r="A61" s="74"/>
      <c r="B61" s="75"/>
      <c r="C61" s="76"/>
    </row>
    <row r="62" spans="1:12" ht="15">
      <c r="A62" s="74"/>
      <c r="B62" s="75"/>
      <c r="C62" s="76"/>
    </row>
    <row r="63" spans="1:12" ht="15">
      <c r="A63" s="74"/>
      <c r="B63" s="75"/>
      <c r="C63" s="76"/>
    </row>
    <row r="64" spans="1:12" ht="15">
      <c r="A64" s="74"/>
      <c r="B64" s="75"/>
      <c r="C64" s="76"/>
    </row>
    <row r="65" spans="1:3" ht="15">
      <c r="A65" s="74"/>
      <c r="B65" s="75"/>
      <c r="C65" s="76"/>
    </row>
    <row r="66" spans="1:3" ht="15">
      <c r="A66" s="74"/>
      <c r="B66" s="75"/>
      <c r="C66" s="76"/>
    </row>
    <row r="67" spans="1:3" ht="15">
      <c r="A67" s="74"/>
      <c r="B67" s="75"/>
      <c r="C67" s="76"/>
    </row>
    <row r="68" spans="1:3" ht="15">
      <c r="A68" s="74"/>
      <c r="B68" s="75"/>
      <c r="C68" s="76"/>
    </row>
    <row r="69" spans="1:3" ht="15">
      <c r="A69" s="74"/>
      <c r="B69" s="75"/>
      <c r="C69" s="76"/>
    </row>
    <row r="70" spans="1:3" ht="15">
      <c r="A70" s="74"/>
      <c r="B70" s="75"/>
      <c r="C70" s="76"/>
    </row>
    <row r="71" spans="1:3" ht="15">
      <c r="A71" s="74"/>
      <c r="B71" s="75"/>
      <c r="C71" s="76"/>
    </row>
    <row r="72" spans="1:3" ht="15">
      <c r="A72" s="74"/>
      <c r="B72" s="75"/>
      <c r="C72" s="76"/>
    </row>
    <row r="73" spans="1:3" ht="15">
      <c r="A73" s="74"/>
      <c r="B73" s="75"/>
      <c r="C73" s="76"/>
    </row>
    <row r="74" spans="1:3" ht="15">
      <c r="A74" s="74"/>
      <c r="B74" s="75"/>
      <c r="C74" s="76"/>
    </row>
    <row r="75" spans="1:3" ht="15">
      <c r="A75" s="74"/>
      <c r="B75" s="75"/>
      <c r="C75" s="76"/>
    </row>
    <row r="76" spans="1:3" ht="15">
      <c r="A76" s="74"/>
      <c r="B76" s="75"/>
      <c r="C76" s="76"/>
    </row>
    <row r="77" spans="1:3" ht="15">
      <c r="A77" s="74"/>
      <c r="B77" s="75"/>
      <c r="C77" s="76"/>
    </row>
    <row r="78" spans="1:3" ht="15">
      <c r="A78" s="74"/>
      <c r="B78" s="75"/>
      <c r="C78" s="76"/>
    </row>
    <row r="79" spans="1:3" ht="15">
      <c r="A79" s="74"/>
      <c r="B79" s="75"/>
      <c r="C79" s="76"/>
    </row>
    <row r="80" spans="1:3" ht="15">
      <c r="A80" s="74"/>
      <c r="B80" s="75"/>
      <c r="C80" s="76"/>
    </row>
    <row r="81" spans="1:3" ht="15">
      <c r="A81" s="74"/>
      <c r="B81" s="75"/>
      <c r="C81" s="76"/>
    </row>
    <row r="82" spans="1:3" ht="15">
      <c r="A82" s="74"/>
      <c r="B82" s="75"/>
      <c r="C82" s="76"/>
    </row>
    <row r="83" spans="1:3" ht="15">
      <c r="A83" s="74"/>
      <c r="B83" s="75"/>
      <c r="C83" s="76"/>
    </row>
    <row r="84" spans="1:3" ht="15">
      <c r="A84" s="74"/>
      <c r="B84" s="75"/>
      <c r="C84" s="76"/>
    </row>
    <row r="85" spans="1:3" ht="15">
      <c r="A85" s="74"/>
      <c r="B85" s="75"/>
      <c r="C85" s="76"/>
    </row>
    <row r="86" spans="1:3" ht="15">
      <c r="A86" s="74"/>
      <c r="B86" s="75"/>
      <c r="C86" s="76"/>
    </row>
    <row r="87" spans="1:3" ht="15">
      <c r="A87" s="74"/>
      <c r="B87" s="75"/>
      <c r="C87" s="76"/>
    </row>
    <row r="88" spans="1:3" ht="15">
      <c r="A88" s="74"/>
      <c r="B88" s="75"/>
      <c r="C88" s="76"/>
    </row>
    <row r="89" spans="1:3" ht="15">
      <c r="A89" s="74"/>
      <c r="B89" s="75"/>
      <c r="C89" s="76"/>
    </row>
    <row r="90" spans="1:3" ht="15">
      <c r="A90" s="74"/>
      <c r="B90" s="75"/>
      <c r="C90" s="76"/>
    </row>
    <row r="91" spans="1:3" ht="15">
      <c r="A91" s="74"/>
      <c r="B91" s="75"/>
      <c r="C91" s="76"/>
    </row>
    <row r="92" spans="1:3" ht="15">
      <c r="A92" s="74"/>
      <c r="B92" s="75"/>
      <c r="C92" s="76"/>
    </row>
    <row r="93" spans="1:3" ht="15">
      <c r="A93" s="74"/>
      <c r="B93" s="75"/>
      <c r="C93" s="76"/>
    </row>
    <row r="94" spans="1:3" ht="15">
      <c r="A94" s="74"/>
      <c r="B94" s="75"/>
      <c r="C94" s="76"/>
    </row>
    <row r="95" spans="1:3" ht="15">
      <c r="A95" s="74"/>
      <c r="B95" s="75"/>
      <c r="C95" s="76"/>
    </row>
    <row r="96" spans="1:3" ht="15">
      <c r="A96" s="74"/>
      <c r="B96" s="75"/>
      <c r="C96" s="76"/>
    </row>
    <row r="97" spans="1:3" ht="15">
      <c r="A97" s="74"/>
      <c r="B97" s="75"/>
      <c r="C97" s="76"/>
    </row>
    <row r="98" spans="1:3" ht="15">
      <c r="A98" s="74"/>
      <c r="B98" s="75"/>
      <c r="C98" s="76"/>
    </row>
    <row r="99" spans="1:3" ht="15">
      <c r="A99" s="74"/>
      <c r="B99" s="75"/>
      <c r="C99" s="76"/>
    </row>
    <row r="100" spans="1:3" ht="15">
      <c r="A100" s="74"/>
      <c r="B100" s="75"/>
      <c r="C100" s="76"/>
    </row>
    <row r="101" spans="1:3" ht="15">
      <c r="A101" s="74"/>
      <c r="B101" s="75"/>
      <c r="C101" s="76"/>
    </row>
    <row r="102" spans="1:3" ht="15">
      <c r="A102" s="74"/>
      <c r="B102" s="75"/>
      <c r="C102" s="76"/>
    </row>
    <row r="103" spans="1:3" ht="15">
      <c r="A103" s="74"/>
      <c r="B103" s="75"/>
      <c r="C103" s="76"/>
    </row>
    <row r="104" spans="1:3" ht="15">
      <c r="A104" s="74"/>
      <c r="B104" s="75"/>
      <c r="C104" s="76"/>
    </row>
    <row r="105" spans="1:3" ht="15">
      <c r="A105" s="74"/>
      <c r="B105" s="75"/>
      <c r="C105" s="76"/>
    </row>
    <row r="106" spans="1:3" ht="15">
      <c r="A106" s="74"/>
      <c r="B106" s="75"/>
      <c r="C106" s="76"/>
    </row>
    <row r="107" spans="1:3" ht="15">
      <c r="A107" s="74"/>
      <c r="B107" s="75"/>
      <c r="C107" s="76"/>
    </row>
    <row r="108" spans="1:3" ht="15">
      <c r="A108" s="74"/>
      <c r="B108" s="75"/>
      <c r="C108" s="76"/>
    </row>
    <row r="109" spans="1:3" ht="15">
      <c r="A109" s="74"/>
      <c r="B109" s="75"/>
      <c r="C109" s="76"/>
    </row>
    <row r="110" spans="1:3" ht="15">
      <c r="A110" s="74"/>
      <c r="B110" s="75"/>
      <c r="C110" s="76"/>
    </row>
    <row r="111" spans="1:3" ht="15">
      <c r="A111" s="74"/>
      <c r="B111" s="75"/>
      <c r="C111" s="76"/>
    </row>
    <row r="112" spans="1:3" ht="15">
      <c r="A112" s="74"/>
      <c r="B112" s="75"/>
      <c r="C112" s="76"/>
    </row>
    <row r="113" spans="1:3" ht="15">
      <c r="A113" s="74"/>
      <c r="B113" s="75"/>
      <c r="C113" s="76"/>
    </row>
    <row r="114" spans="1:3" ht="15">
      <c r="A114" s="74"/>
      <c r="B114" s="75"/>
      <c r="C114" s="76"/>
    </row>
    <row r="115" spans="1:3" ht="15">
      <c r="A115" s="74"/>
      <c r="B115" s="75"/>
      <c r="C115" s="76"/>
    </row>
    <row r="116" spans="1:3" ht="15">
      <c r="A116" s="74"/>
      <c r="B116" s="75"/>
      <c r="C116" s="76"/>
    </row>
    <row r="117" spans="1:3" ht="15">
      <c r="A117" s="74"/>
      <c r="B117" s="75"/>
      <c r="C117" s="76"/>
    </row>
    <row r="118" spans="1:3" ht="15">
      <c r="A118" s="74"/>
      <c r="B118" s="75"/>
      <c r="C118" s="76"/>
    </row>
    <row r="119" spans="1:3" ht="15">
      <c r="A119" s="74"/>
      <c r="B119" s="75"/>
      <c r="C119" s="76"/>
    </row>
    <row r="120" spans="1:3" ht="15">
      <c r="A120" s="74"/>
      <c r="B120" s="75"/>
      <c r="C120" s="76"/>
    </row>
    <row r="121" spans="1:3" ht="15">
      <c r="A121" s="74"/>
      <c r="B121" s="75"/>
      <c r="C121" s="76"/>
    </row>
    <row r="122" spans="1:3" ht="15">
      <c r="A122" s="74"/>
      <c r="B122" s="75"/>
      <c r="C122" s="76"/>
    </row>
    <row r="123" spans="1:3" ht="15">
      <c r="A123" s="74"/>
      <c r="B123" s="75"/>
      <c r="C123" s="76"/>
    </row>
    <row r="124" spans="1:3" ht="15">
      <c r="A124" s="74"/>
      <c r="B124" s="75"/>
      <c r="C124" s="76"/>
    </row>
    <row r="125" spans="1:3" ht="15">
      <c r="A125" s="74"/>
      <c r="B125" s="75"/>
      <c r="C125" s="76"/>
    </row>
    <row r="126" spans="1:3" ht="15">
      <c r="A126" s="74"/>
      <c r="B126" s="75"/>
      <c r="C126" s="76"/>
    </row>
    <row r="127" spans="1:3" ht="15">
      <c r="A127" s="74"/>
      <c r="B127" s="75"/>
      <c r="C127" s="76"/>
    </row>
    <row r="128" spans="1:3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  <row r="331" spans="1:3" ht="15">
      <c r="A331" s="74"/>
      <c r="B331" s="75"/>
      <c r="C331" s="76"/>
    </row>
    <row r="332" spans="1:3" ht="15">
      <c r="A332" s="74"/>
      <c r="B332" s="75"/>
      <c r="C332" s="76"/>
    </row>
    <row r="333" spans="1:3" ht="15">
      <c r="A333" s="74"/>
      <c r="B333" s="75"/>
      <c r="C333" s="76"/>
    </row>
    <row r="334" spans="1:3" ht="15">
      <c r="A334" s="74"/>
      <c r="B334" s="75"/>
      <c r="C334" s="76"/>
    </row>
    <row r="335" spans="1:3" ht="15">
      <c r="A335" s="74"/>
      <c r="B335" s="75"/>
      <c r="C335" s="76"/>
    </row>
    <row r="336" spans="1:3" ht="15">
      <c r="A336" s="74"/>
      <c r="B336" s="75"/>
      <c r="C336" s="76"/>
    </row>
  </sheetData>
  <dataConsolidate>
    <dataRefs count="1">
      <dataRef ref="D37:D40" sheet="Врізні петлі"/>
    </dataRefs>
  </dataConsolidate>
  <customSheetViews>
    <customSheetView guid="{20D19EA3-0B3D-4661-BC55-5B45FE4CE1B9}" showAutoFilter="1" showRuler="0">
      <selection activeCell="A7" sqref="A7"/>
      <pageMargins left="0.75" right="0.75" top="1" bottom="1" header="0.5" footer="0.5"/>
      <pageSetup paperSize="9" orientation="landscape" r:id="rId1"/>
      <headerFooter alignWithMargins="0"/>
      <autoFilter ref="B1:F1"/>
    </customSheetView>
  </customSheetViews>
  <mergeCells count="49">
    <mergeCell ref="G1:H1"/>
    <mergeCell ref="D49:D53"/>
    <mergeCell ref="D30:D32"/>
    <mergeCell ref="D33:D35"/>
    <mergeCell ref="D36:D38"/>
    <mergeCell ref="D39:D42"/>
    <mergeCell ref="D43:D48"/>
    <mergeCell ref="D21:D24"/>
    <mergeCell ref="F15:F17"/>
    <mergeCell ref="D25:D29"/>
    <mergeCell ref="H39:H40"/>
    <mergeCell ref="E39:E40"/>
    <mergeCell ref="F39:F40"/>
    <mergeCell ref="G39:G40"/>
    <mergeCell ref="J15:J17"/>
    <mergeCell ref="K15:K17"/>
    <mergeCell ref="L15:L17"/>
    <mergeCell ref="L18:L20"/>
    <mergeCell ref="D3:D4"/>
    <mergeCell ref="D5:D6"/>
    <mergeCell ref="D7:D8"/>
    <mergeCell ref="E18:E20"/>
    <mergeCell ref="D9:D10"/>
    <mergeCell ref="D11:D12"/>
    <mergeCell ref="D13:D14"/>
    <mergeCell ref="E15:E17"/>
    <mergeCell ref="D15:D17"/>
    <mergeCell ref="G15:G17"/>
    <mergeCell ref="H15:H17"/>
    <mergeCell ref="I15:I17"/>
    <mergeCell ref="J18:J20"/>
    <mergeCell ref="I18:I20"/>
    <mergeCell ref="H41:H42"/>
    <mergeCell ref="K18:K20"/>
    <mergeCell ref="D18:D20"/>
    <mergeCell ref="F18:F20"/>
    <mergeCell ref="G18:G20"/>
    <mergeCell ref="H18:H20"/>
    <mergeCell ref="K41:K42"/>
    <mergeCell ref="I41:I42"/>
    <mergeCell ref="E41:E42"/>
    <mergeCell ref="J41:J42"/>
    <mergeCell ref="F41:F42"/>
    <mergeCell ref="G41:G42"/>
    <mergeCell ref="L39:L40"/>
    <mergeCell ref="L41:L42"/>
    <mergeCell ref="I39:I40"/>
    <mergeCell ref="J39:J40"/>
    <mergeCell ref="K39:K40"/>
  </mergeCells>
  <phoneticPr fontId="3" type="noConversion"/>
  <pageMargins left="0.75" right="0.75" top="1" bottom="1" header="0.5" footer="0.5"/>
  <pageSetup paperSize="9" scale="55" orientation="portrait" r:id="rId2"/>
  <headerFooter alignWithMargins="0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7">
    <outlinePr applyStyles="1" summaryBelow="0"/>
    <pageSetUpPr fitToPage="1"/>
  </sheetPr>
  <dimension ref="A1:O347"/>
  <sheetViews>
    <sheetView showGridLines="0" zoomScale="84" zoomScaleNormal="84" zoomScaleSheetLayoutView="85" workbookViewId="0">
      <pane ySplit="2" topLeftCell="A3" activePane="bottomLeft" state="frozen"/>
      <selection activeCell="A2" sqref="A2:E2"/>
      <selection pane="bottomLeft" activeCell="N7" sqref="N7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12" customWidth="1"/>
    <col min="5" max="5" width="9.42578125" style="12" customWidth="1"/>
    <col min="6" max="6" width="13.28515625" style="13" customWidth="1"/>
    <col min="7" max="7" width="70.7109375" style="14" customWidth="1"/>
    <col min="8" max="8" width="14.28515625" style="62" bestFit="1" customWidth="1"/>
    <col min="9" max="9" width="14.28515625" style="63" customWidth="1"/>
    <col min="10" max="10" width="15.42578125" style="63" hidden="1" customWidth="1"/>
    <col min="11" max="11" width="14.7109375" style="61" customWidth="1"/>
    <col min="12" max="12" width="25" style="127" customWidth="1"/>
    <col min="13" max="13" width="2.85546875" style="7" customWidth="1"/>
    <col min="14" max="16384" width="9.140625" style="7"/>
  </cols>
  <sheetData>
    <row r="1" spans="1:15" s="94" customFormat="1" ht="30" customHeight="1">
      <c r="A1" s="88"/>
      <c r="B1" s="89"/>
      <c r="C1" s="90"/>
      <c r="D1" s="91"/>
      <c r="E1" s="91"/>
      <c r="F1" s="95"/>
      <c r="G1" s="730" t="s">
        <v>17033</v>
      </c>
      <c r="H1" s="730"/>
      <c r="I1" s="153">
        <f>IF(Змiст!$K$5&gt;Змiст!$AP$38,Змiст!$K$5,Змiст!$AP$38)</f>
        <v>0</v>
      </c>
      <c r="J1" s="93"/>
      <c r="K1" s="93"/>
      <c r="L1" s="82"/>
      <c r="M1" s="99"/>
      <c r="N1" s="96"/>
    </row>
    <row r="2" spans="1:15" ht="27.75" customHeight="1">
      <c r="A2" s="88"/>
      <c r="B2" s="89"/>
      <c r="C2" s="90"/>
      <c r="D2" s="97" t="s">
        <v>8</v>
      </c>
      <c r="E2" s="97" t="s">
        <v>6420</v>
      </c>
      <c r="F2" s="97" t="s">
        <v>0</v>
      </c>
      <c r="G2" s="97" t="s">
        <v>1</v>
      </c>
      <c r="H2" s="97" t="s">
        <v>5</v>
      </c>
      <c r="I2" s="97" t="s">
        <v>6</v>
      </c>
      <c r="J2" s="97"/>
      <c r="K2" s="97" t="s">
        <v>2</v>
      </c>
      <c r="L2" s="97" t="s">
        <v>7</v>
      </c>
    </row>
    <row r="3" spans="1:15" ht="36.950000000000003" customHeight="1">
      <c r="A3" s="88"/>
      <c r="B3" s="89"/>
      <c r="C3" s="90"/>
      <c r="D3" s="501"/>
      <c r="E3" s="492"/>
      <c r="F3" s="502" t="s">
        <v>8725</v>
      </c>
      <c r="G3" s="502" t="s">
        <v>17566</v>
      </c>
      <c r="H3" s="503">
        <f>I3*Змiст!$K$4</f>
        <v>445.658976</v>
      </c>
      <c r="I3" s="504">
        <f>IF(Змiст!$K$5&gt;Змiст!$AP$38,J3*(1-Змiст!$K$5),J3*(1-Змiст!$AP$38))</f>
        <v>14.147904</v>
      </c>
      <c r="J3" s="505">
        <f>VLOOKUP(F3,Price,2,FALSE)*1.2</f>
        <v>14.147904</v>
      </c>
      <c r="K3" s="499" t="s">
        <v>3</v>
      </c>
      <c r="L3" s="500" t="s">
        <v>9282</v>
      </c>
      <c r="O3" s="498"/>
    </row>
    <row r="4" spans="1:15" ht="36.950000000000003" customHeight="1">
      <c r="A4" s="88"/>
      <c r="B4" s="89"/>
      <c r="C4" s="90"/>
      <c r="D4" s="479"/>
      <c r="E4" s="492"/>
      <c r="F4" s="502"/>
      <c r="G4" s="502"/>
      <c r="H4" s="503"/>
      <c r="I4" s="504">
        <f>IF(Змiст!$K$5&gt;Змiст!$X$38,J4*(1-Змiст!$K$5),J4*(1-Змiст!$X$38))</f>
        <v>0</v>
      </c>
      <c r="J4" s="505"/>
      <c r="K4" s="499"/>
      <c r="L4" s="500"/>
      <c r="O4" s="498"/>
    </row>
    <row r="5" spans="1:15" ht="36.950000000000003" customHeight="1">
      <c r="A5" s="88"/>
      <c r="B5" s="89"/>
      <c r="C5" s="90"/>
      <c r="D5" s="479"/>
      <c r="E5" s="492"/>
      <c r="F5" s="502" t="s">
        <v>7004</v>
      </c>
      <c r="G5" s="502" t="s">
        <v>17565</v>
      </c>
      <c r="H5" s="503">
        <f>I5*Змiст!$K$4</f>
        <v>445.66199999999992</v>
      </c>
      <c r="I5" s="504">
        <f>IF(Змiст!$K$5&gt;Змiст!$AP$38,J5*(1-Змiст!$K$5),J5*(1-Змiст!$AP$38))</f>
        <v>14.147999999999998</v>
      </c>
      <c r="J5" s="505">
        <f>VLOOKUP(F5,Price,2,FALSE)*1.2</f>
        <v>14.147999999999998</v>
      </c>
      <c r="K5" s="499" t="s">
        <v>3</v>
      </c>
      <c r="L5" s="500"/>
    </row>
    <row r="6" spans="1:15" ht="36.950000000000003" customHeight="1">
      <c r="A6" s="88"/>
      <c r="B6" s="89"/>
      <c r="C6" s="90"/>
      <c r="D6" s="479"/>
      <c r="E6" s="492"/>
      <c r="F6" s="502"/>
      <c r="G6" s="502"/>
      <c r="H6" s="503"/>
      <c r="I6" s="504">
        <f>IF(Змiст!$K$5&gt;Змiст!$X$38,J6*(1-Змiст!$K$5),J6*(1-Змiст!$X$38))</f>
        <v>0</v>
      </c>
      <c r="J6" s="505"/>
      <c r="K6" s="499"/>
      <c r="L6" s="500"/>
    </row>
    <row r="7" spans="1:15" ht="36.950000000000003" customHeight="1">
      <c r="A7" s="88"/>
      <c r="B7" s="89"/>
      <c r="C7" s="90"/>
      <c r="D7" s="479"/>
      <c r="E7" s="492"/>
      <c r="F7" s="502" t="s">
        <v>8710</v>
      </c>
      <c r="G7" s="523" t="s">
        <v>17564</v>
      </c>
      <c r="H7" s="453">
        <f>I7*Змiст!$K$4</f>
        <v>456.62399999999997</v>
      </c>
      <c r="I7" s="456">
        <f>IF(Змiст!$K$5&gt;Змiст!$AP$38,J7*(1-Змiст!$K$5),J7*(1-Змiст!$AP$38))</f>
        <v>14.495999999999999</v>
      </c>
      <c r="J7" s="506">
        <f>VLOOKUP(F7,Price,2,FALSE)*1.2</f>
        <v>14.495999999999999</v>
      </c>
      <c r="K7" s="459" t="s">
        <v>3</v>
      </c>
      <c r="L7" s="459"/>
    </row>
    <row r="8" spans="1:15" ht="36.950000000000003" customHeight="1">
      <c r="A8" s="88"/>
      <c r="B8" s="89"/>
      <c r="C8" s="90"/>
      <c r="D8" s="479"/>
      <c r="E8" s="492"/>
      <c r="F8" s="502"/>
      <c r="G8" s="525"/>
      <c r="H8" s="454"/>
      <c r="I8" s="457"/>
      <c r="J8" s="526"/>
      <c r="K8" s="460"/>
      <c r="L8" s="460"/>
    </row>
    <row r="9" spans="1:15" ht="36.950000000000003" customHeight="1">
      <c r="A9" s="88"/>
      <c r="B9" s="89"/>
      <c r="C9" s="90"/>
      <c r="D9" s="479"/>
      <c r="E9" s="492"/>
      <c r="F9" s="502" t="s">
        <v>9770</v>
      </c>
      <c r="G9" s="523" t="s">
        <v>17563</v>
      </c>
      <c r="H9" s="453">
        <f>I9*Змiст!$K$4</f>
        <v>456.62399999999997</v>
      </c>
      <c r="I9" s="456">
        <f>IF(Змiст!$K$5&gt;Змiст!$AP$38,J9*(1-Змiст!$K$5),J9*(1-Змiст!$AP$38))</f>
        <v>14.495999999999999</v>
      </c>
      <c r="J9" s="506">
        <f t="shared" ref="J9:J19" si="0">VLOOKUP(F9,Price,2,FALSE)*1.2</f>
        <v>14.495999999999999</v>
      </c>
      <c r="K9" s="459" t="s">
        <v>3</v>
      </c>
      <c r="L9" s="459"/>
    </row>
    <row r="10" spans="1:15" ht="36.950000000000003" customHeight="1">
      <c r="A10" s="88"/>
      <c r="B10" s="89"/>
      <c r="C10" s="90"/>
      <c r="D10" s="480"/>
      <c r="E10" s="492"/>
      <c r="F10" s="502"/>
      <c r="G10" s="524"/>
      <c r="H10" s="455"/>
      <c r="I10" s="458"/>
      <c r="J10" s="507"/>
      <c r="K10" s="461"/>
      <c r="L10" s="461"/>
    </row>
    <row r="11" spans="1:15" ht="72.599999999999994" customHeight="1">
      <c r="A11" s="88"/>
      <c r="B11" s="89"/>
      <c r="C11" s="90"/>
      <c r="D11" s="501"/>
      <c r="E11" s="410"/>
      <c r="F11" s="413" t="s">
        <v>19838</v>
      </c>
      <c r="G11" s="413" t="s">
        <v>19839</v>
      </c>
      <c r="H11" s="415">
        <f>I11*Змiст!$K$4</f>
        <v>619.41423600000007</v>
      </c>
      <c r="I11" s="416">
        <f>IF(Змiст!$K$5&gt;Змiст!$AP$38,J11*(1-Змiст!$K$5),J11*(1-Змiст!$AP$38))</f>
        <v>19.663944000000001</v>
      </c>
      <c r="J11" s="414">
        <f t="shared" si="0"/>
        <v>19.663944000000001</v>
      </c>
      <c r="K11" s="417" t="s">
        <v>3</v>
      </c>
      <c r="L11" s="417"/>
    </row>
    <row r="12" spans="1:15" ht="72.599999999999994" customHeight="1">
      <c r="A12" s="88"/>
      <c r="B12" s="89"/>
      <c r="C12" s="90"/>
      <c r="D12" s="479"/>
      <c r="E12" s="411"/>
      <c r="F12" s="412" t="s">
        <v>19836</v>
      </c>
      <c r="G12" s="412" t="s">
        <v>19837</v>
      </c>
      <c r="H12" s="415">
        <f>I12*Змiст!$K$4</f>
        <v>704.26540799999998</v>
      </c>
      <c r="I12" s="416">
        <f>IF(Змiст!$K$5&gt;Змiст!$AP$38,J12*(1-Змiст!$K$5),J12*(1-Змiст!$AP$38))</f>
        <v>22.357631999999999</v>
      </c>
      <c r="J12" s="414">
        <f t="shared" si="0"/>
        <v>22.357631999999999</v>
      </c>
      <c r="K12" s="417" t="s">
        <v>3</v>
      </c>
      <c r="L12" s="417"/>
      <c r="N12"/>
    </row>
    <row r="13" spans="1:15" ht="72.599999999999994" customHeight="1">
      <c r="A13" s="88"/>
      <c r="B13" s="89"/>
      <c r="C13" s="90"/>
      <c r="D13" s="480"/>
      <c r="E13" s="411"/>
      <c r="F13" s="412" t="s">
        <v>19840</v>
      </c>
      <c r="G13" s="412" t="s">
        <v>19841</v>
      </c>
      <c r="H13" s="415">
        <f>I13*Змiст!$K$4</f>
        <v>619.41423600000007</v>
      </c>
      <c r="I13" s="416">
        <f>IF(Змiст!$K$5&gt;Змiст!$AP$38,J13*(1-Змiст!$K$5),J13*(1-Змiст!$AP$38))</f>
        <v>19.663944000000001</v>
      </c>
      <c r="J13" s="414">
        <f t="shared" si="0"/>
        <v>19.663944000000001</v>
      </c>
      <c r="K13" s="417" t="s">
        <v>3</v>
      </c>
      <c r="L13" s="417"/>
    </row>
    <row r="14" spans="1:15" ht="36.950000000000003" customHeight="1">
      <c r="A14" s="88"/>
      <c r="B14" s="89"/>
      <c r="C14" s="90"/>
      <c r="D14" s="501"/>
      <c r="E14" s="492"/>
      <c r="F14" s="502" t="s">
        <v>9081</v>
      </c>
      <c r="G14" s="521" t="s">
        <v>8711</v>
      </c>
      <c r="H14" s="453">
        <f>I14*Змiст!$K$4</f>
        <v>536.44512599999996</v>
      </c>
      <c r="I14" s="456">
        <f>IF(Змiст!$K$5&gt;Змiст!$AP$38,J14*(1-Змiст!$K$5),J14*(1-Змiст!$AP$38))</f>
        <v>17.030003999999998</v>
      </c>
      <c r="J14" s="506">
        <f>VLOOKUP(F14,Price,2,FALSE)*1.2</f>
        <v>17.030003999999998</v>
      </c>
      <c r="K14" s="459" t="s">
        <v>3</v>
      </c>
      <c r="L14" s="531" t="s">
        <v>9281</v>
      </c>
    </row>
    <row r="15" spans="1:15" ht="36.950000000000003" customHeight="1">
      <c r="A15" s="88"/>
      <c r="B15" s="89"/>
      <c r="C15" s="90"/>
      <c r="D15" s="479"/>
      <c r="E15" s="492"/>
      <c r="F15" s="502"/>
      <c r="G15" s="522"/>
      <c r="H15" s="455"/>
      <c r="I15" s="458" t="e">
        <f>IF(Змiст!$K$5&gt;Змiст!$X$38,J15*(1-Змiст!$K$5),J15*(1-Змiст!$X$38))</f>
        <v>#N/A</v>
      </c>
      <c r="J15" s="507" t="e">
        <f>VLOOKUP(F15,Price,2,FALSE)*1.2</f>
        <v>#N/A</v>
      </c>
      <c r="K15" s="460"/>
      <c r="L15" s="532"/>
    </row>
    <row r="16" spans="1:15" ht="36.950000000000003" customHeight="1">
      <c r="A16" s="88"/>
      <c r="B16" s="89"/>
      <c r="C16" s="90"/>
      <c r="D16" s="479"/>
      <c r="E16" s="492"/>
      <c r="F16" s="502" t="s">
        <v>9082</v>
      </c>
      <c r="G16" s="521" t="s">
        <v>8712</v>
      </c>
      <c r="H16" s="453">
        <f>I16*Змiст!$K$4</f>
        <v>536.44512599999996</v>
      </c>
      <c r="I16" s="456">
        <f>IF(Змiст!$K$5&gt;Змiст!$AP$38,J16*(1-Змiст!$K$5),J16*(1-Змiст!$AP$38))</f>
        <v>17.030003999999998</v>
      </c>
      <c r="J16" s="506">
        <f>VLOOKUP(F14,Price,2,FALSE)*1.2</f>
        <v>17.030003999999998</v>
      </c>
      <c r="K16" s="459" t="s">
        <v>3</v>
      </c>
      <c r="L16" s="459"/>
    </row>
    <row r="17" spans="1:12" ht="36.950000000000003" customHeight="1">
      <c r="A17" s="88"/>
      <c r="B17" s="89"/>
      <c r="C17" s="90"/>
      <c r="D17" s="479"/>
      <c r="E17" s="492"/>
      <c r="F17" s="502"/>
      <c r="G17" s="522"/>
      <c r="H17" s="455"/>
      <c r="I17" s="458" t="e">
        <f>IF(Змiст!$K$5&gt;Змiст!$X$38,J17*(1-Змiст!$K$5),J17*(1-Змiст!$X$38))</f>
        <v>#N/A</v>
      </c>
      <c r="J17" s="507" t="e">
        <f t="shared" si="0"/>
        <v>#N/A</v>
      </c>
      <c r="K17" s="460"/>
      <c r="L17" s="460"/>
    </row>
    <row r="18" spans="1:12" ht="36.950000000000003" customHeight="1">
      <c r="A18" s="88"/>
      <c r="B18" s="89"/>
      <c r="C18" s="90"/>
      <c r="D18" s="479"/>
      <c r="E18" s="492"/>
      <c r="F18" s="502" t="s">
        <v>9083</v>
      </c>
      <c r="G18" s="521" t="s">
        <v>8713</v>
      </c>
      <c r="H18" s="453">
        <f>I18*Змiст!$K$4</f>
        <v>668.11500000000001</v>
      </c>
      <c r="I18" s="456">
        <f>IF(Змiст!$K$5&gt;Змiст!$AP$38,J18*(1-Змiст!$K$5),J18*(1-Змiст!$AP$38))</f>
        <v>21.21</v>
      </c>
      <c r="J18" s="506">
        <f t="shared" si="0"/>
        <v>21.21</v>
      </c>
      <c r="K18" s="459" t="s">
        <v>3</v>
      </c>
      <c r="L18" s="459"/>
    </row>
    <row r="19" spans="1:12" ht="36.950000000000003" customHeight="1">
      <c r="A19" s="88"/>
      <c r="B19" s="89"/>
      <c r="C19" s="90"/>
      <c r="D19" s="480"/>
      <c r="E19" s="492"/>
      <c r="F19" s="502"/>
      <c r="G19" s="522"/>
      <c r="H19" s="455"/>
      <c r="I19" s="458" t="e">
        <f>IF(Змiст!$K$5&gt;Змiст!$X$38,J19*(1-Змiст!$K$5),J19*(1-Змiст!$X$38))</f>
        <v>#N/A</v>
      </c>
      <c r="J19" s="507" t="e">
        <f t="shared" si="0"/>
        <v>#N/A</v>
      </c>
      <c r="K19" s="460"/>
      <c r="L19" s="460"/>
    </row>
    <row r="20" spans="1:12" ht="36.950000000000003" customHeight="1">
      <c r="A20" s="88"/>
      <c r="B20" s="89"/>
      <c r="C20" s="90"/>
      <c r="D20" s="492"/>
      <c r="E20" s="492"/>
      <c r="F20" s="501" t="s">
        <v>3479</v>
      </c>
      <c r="G20" s="501" t="s">
        <v>7086</v>
      </c>
      <c r="H20" s="453">
        <f>I20*Змiст!$K$4</f>
        <v>3298.9057919999996</v>
      </c>
      <c r="I20" s="456">
        <f>IF(Змiст!$K$5&gt;Змiст!$AP$38,J20*(1-Змiст!$K$5),J20*(1-Змiст!$AP$38))</f>
        <v>104.72716799999999</v>
      </c>
      <c r="J20" s="506">
        <f t="shared" ref="J20:J28" si="1">VLOOKUP(F20,Price,2,FALSE)*1.2</f>
        <v>104.72716799999999</v>
      </c>
      <c r="K20" s="459" t="s">
        <v>3</v>
      </c>
      <c r="L20" s="459"/>
    </row>
    <row r="21" spans="1:12" ht="36.950000000000003" customHeight="1">
      <c r="A21" s="88"/>
      <c r="B21" s="89"/>
      <c r="C21" s="90"/>
      <c r="D21" s="492"/>
      <c r="E21" s="492"/>
      <c r="F21" s="480"/>
      <c r="G21" s="480"/>
      <c r="H21" s="455"/>
      <c r="I21" s="458" t="e">
        <f>IF(Змiст!$K$5&gt;Змiст!$X$38,J21*(1-Змiст!$K$5),J21*(1-Змiст!$X$38))</f>
        <v>#N/A</v>
      </c>
      <c r="J21" s="507" t="e">
        <f t="shared" si="1"/>
        <v>#N/A</v>
      </c>
      <c r="K21" s="461"/>
      <c r="L21" s="461"/>
    </row>
    <row r="22" spans="1:12" ht="36.950000000000003" customHeight="1">
      <c r="A22" s="88"/>
      <c r="B22" s="89"/>
      <c r="C22" s="90"/>
      <c r="D22" s="492"/>
      <c r="E22" s="492"/>
      <c r="F22" s="501" t="s">
        <v>3480</v>
      </c>
      <c r="G22" s="501" t="s">
        <v>7087</v>
      </c>
      <c r="H22" s="453">
        <f>I22*Змiст!$K$4</f>
        <v>3298.9057919999996</v>
      </c>
      <c r="I22" s="456">
        <f>IF(Змiст!$K$5&gt;Змiст!$AP$38,J22*(1-Змiст!$K$5),J22*(1-Змiст!$AP$38))</f>
        <v>104.72716799999999</v>
      </c>
      <c r="J22" s="506">
        <f t="shared" si="1"/>
        <v>104.72716799999999</v>
      </c>
      <c r="K22" s="459" t="s">
        <v>3</v>
      </c>
      <c r="L22" s="459"/>
    </row>
    <row r="23" spans="1:12" ht="36.950000000000003" customHeight="1">
      <c r="A23" s="88"/>
      <c r="B23" s="89"/>
      <c r="C23" s="90"/>
      <c r="D23" s="492"/>
      <c r="E23" s="492"/>
      <c r="F23" s="480"/>
      <c r="G23" s="480"/>
      <c r="H23" s="455"/>
      <c r="I23" s="458" t="e">
        <f>IF(Змiст!$K$5&gt;Змiст!$X$38,J23*(1-Змiст!$K$5),J23*(1-Змiст!$X$38))</f>
        <v>#N/A</v>
      </c>
      <c r="J23" s="507" t="e">
        <f t="shared" si="1"/>
        <v>#N/A</v>
      </c>
      <c r="K23" s="461"/>
      <c r="L23" s="461"/>
    </row>
    <row r="24" spans="1:12" ht="36.950000000000003" customHeight="1">
      <c r="A24" s="88"/>
      <c r="B24" s="89"/>
      <c r="C24" s="90"/>
      <c r="D24" s="492"/>
      <c r="E24" s="492"/>
      <c r="F24" s="501" t="s">
        <v>7088</v>
      </c>
      <c r="G24" s="501" t="s">
        <v>7091</v>
      </c>
      <c r="H24" s="453">
        <f>I24*Змiст!$K$4</f>
        <v>1512.0495179999998</v>
      </c>
      <c r="I24" s="456">
        <f>IF(Змiст!$K$5&gt;Змiст!$AP$38,J24*(1-Змiст!$K$5),J24*(1-Змiст!$AP$38))</f>
        <v>48.001571999999996</v>
      </c>
      <c r="J24" s="506">
        <f t="shared" si="1"/>
        <v>48.001571999999996</v>
      </c>
      <c r="K24" s="459" t="s">
        <v>3</v>
      </c>
      <c r="L24" s="459"/>
    </row>
    <row r="25" spans="1:12" ht="36.950000000000003" customHeight="1">
      <c r="A25" s="88"/>
      <c r="B25" s="89"/>
      <c r="C25" s="90"/>
      <c r="D25" s="492"/>
      <c r="E25" s="492"/>
      <c r="F25" s="480"/>
      <c r="G25" s="480"/>
      <c r="H25" s="455"/>
      <c r="I25" s="458" t="e">
        <f>IF(Змiст!$K$5&gt;Змiст!$X$38,J25*(1-Змiст!$K$5),J25*(1-Змiст!$X$38))</f>
        <v>#N/A</v>
      </c>
      <c r="J25" s="507" t="e">
        <f t="shared" si="1"/>
        <v>#N/A</v>
      </c>
      <c r="K25" s="461"/>
      <c r="L25" s="461"/>
    </row>
    <row r="26" spans="1:12" ht="36.950000000000003" customHeight="1">
      <c r="A26" s="88"/>
      <c r="B26" s="89"/>
      <c r="C26" s="90"/>
      <c r="D26" s="492"/>
      <c r="E26" s="492"/>
      <c r="F26" s="501" t="s">
        <v>7089</v>
      </c>
      <c r="G26" s="501" t="s">
        <v>7090</v>
      </c>
      <c r="H26" s="453">
        <f>I26*Змiст!$K$4</f>
        <v>1624.0531860000001</v>
      </c>
      <c r="I26" s="456">
        <f>IF(Змiст!$K$5&gt;Змiст!$AP$38,J26*(1-Змiст!$K$5),J26*(1-Змiст!$AP$38))</f>
        <v>51.557244000000004</v>
      </c>
      <c r="J26" s="506">
        <f t="shared" si="1"/>
        <v>51.557244000000004</v>
      </c>
      <c r="K26" s="459" t="s">
        <v>3</v>
      </c>
      <c r="L26" s="459"/>
    </row>
    <row r="27" spans="1:12" ht="36.950000000000003" customHeight="1">
      <c r="A27" s="77"/>
      <c r="B27" s="78"/>
      <c r="C27" s="79"/>
      <c r="D27" s="492"/>
      <c r="E27" s="492"/>
      <c r="F27" s="480"/>
      <c r="G27" s="480"/>
      <c r="H27" s="455"/>
      <c r="I27" s="458" t="e">
        <f>IF(Змiст!$K$5&gt;Змiст!$X$38,J27*(1-Змiст!$K$5),J27*(1-Змiст!$X$38))</f>
        <v>#N/A</v>
      </c>
      <c r="J27" s="507" t="e">
        <f t="shared" si="1"/>
        <v>#N/A</v>
      </c>
      <c r="K27" s="461"/>
      <c r="L27" s="461"/>
    </row>
    <row r="28" spans="1:12" ht="36.950000000000003" customHeight="1">
      <c r="A28" s="77"/>
      <c r="B28" s="78"/>
      <c r="C28" s="79"/>
      <c r="D28" s="492"/>
      <c r="E28" s="492"/>
      <c r="F28" s="459" t="s">
        <v>7076</v>
      </c>
      <c r="G28" s="459" t="s">
        <v>7014</v>
      </c>
      <c r="H28" s="453">
        <f>I28*Змiст!$K$4</f>
        <v>1100.3428799999999</v>
      </c>
      <c r="I28" s="456">
        <f>IF(Змiст!$K$5&gt;Змiст!$AP$38,J28*(1-Змiст!$K$5),J28*(1-Змiст!$AP$38))</f>
        <v>34.931519999999999</v>
      </c>
      <c r="J28" s="519">
        <f t="shared" si="1"/>
        <v>34.931519999999999</v>
      </c>
      <c r="K28" s="459" t="s">
        <v>3</v>
      </c>
      <c r="L28" s="459"/>
    </row>
    <row r="29" spans="1:12" ht="36.950000000000003" customHeight="1">
      <c r="A29" s="77"/>
      <c r="B29" s="78"/>
      <c r="C29" s="79"/>
      <c r="D29" s="492"/>
      <c r="E29" s="492"/>
      <c r="F29" s="461"/>
      <c r="G29" s="461"/>
      <c r="H29" s="455"/>
      <c r="I29" s="458">
        <f>IF(Змiст!$K$5&gt;Змiст!$X$38,J29*(1-Змiст!$K$5),J29*(1-Змiст!$X$38))</f>
        <v>0</v>
      </c>
      <c r="J29" s="520"/>
      <c r="K29" s="461"/>
      <c r="L29" s="461"/>
    </row>
    <row r="30" spans="1:12" ht="36.950000000000003" customHeight="1">
      <c r="A30" s="77"/>
      <c r="B30" s="78"/>
      <c r="C30" s="79"/>
      <c r="D30" s="492"/>
      <c r="E30" s="492"/>
      <c r="F30" s="501" t="s">
        <v>7015</v>
      </c>
      <c r="G30" s="501" t="s">
        <v>7013</v>
      </c>
      <c r="H30" s="453">
        <f>I30*Змiст!$K$4</f>
        <v>1287.4483439999999</v>
      </c>
      <c r="I30" s="456">
        <f>IF(Змiст!$K$5&gt;Змiст!$AP$38,J30*(1-Змiст!$K$5),J30*(1-Змiст!$AP$38))</f>
        <v>40.871375999999998</v>
      </c>
      <c r="J30" s="519">
        <f>VLOOKUP(F30,Price,2,FALSE)*1.2</f>
        <v>40.871375999999998</v>
      </c>
      <c r="K30" s="459" t="s">
        <v>3</v>
      </c>
      <c r="L30" s="459"/>
    </row>
    <row r="31" spans="1:12" ht="36.950000000000003" customHeight="1">
      <c r="A31" s="74"/>
      <c r="B31" s="75"/>
      <c r="C31" s="76"/>
      <c r="D31" s="492"/>
      <c r="E31" s="492"/>
      <c r="F31" s="480"/>
      <c r="G31" s="480"/>
      <c r="H31" s="455"/>
      <c r="I31" s="458">
        <f>IF(Змiст!$K$5&gt;Змiст!$X$38,J31*(1-Змiст!$K$5),J31*(1-Змiст!$X$38))</f>
        <v>0</v>
      </c>
      <c r="J31" s="520"/>
      <c r="K31" s="461"/>
      <c r="L31" s="461"/>
    </row>
    <row r="32" spans="1:12" ht="36.950000000000003" customHeight="1">
      <c r="A32" s="74"/>
      <c r="B32" s="75"/>
      <c r="C32" s="76"/>
      <c r="D32" s="492"/>
      <c r="E32" s="501"/>
      <c r="F32" s="501" t="s">
        <v>8502</v>
      </c>
      <c r="G32" s="501" t="s">
        <v>8544</v>
      </c>
      <c r="H32" s="453">
        <f>I32*Змiст!$K$4</f>
        <v>1767.9196079999997</v>
      </c>
      <c r="I32" s="456">
        <f>IF(Змiст!$K$5&gt;Змiст!$AP$38,J32*(1-Змiст!$K$5),J32*(1-Змiст!$AP$38))</f>
        <v>56.124431999999992</v>
      </c>
      <c r="J32" s="459">
        <f>VLOOKUP(F32,Price,2,FALSE)*1.2</f>
        <v>56.124431999999992</v>
      </c>
      <c r="K32" s="459" t="s">
        <v>3</v>
      </c>
      <c r="L32" s="459"/>
    </row>
    <row r="33" spans="1:13" ht="36.950000000000003" customHeight="1">
      <c r="A33" s="77"/>
      <c r="B33" s="78"/>
      <c r="C33" s="79"/>
      <c r="D33" s="492"/>
      <c r="E33" s="479"/>
      <c r="F33" s="479"/>
      <c r="G33" s="479"/>
      <c r="H33" s="454"/>
      <c r="I33" s="457">
        <f>IF(Змiст!$K$5&gt;Змiст!$X$38,J33*(1-Змiст!$K$5),J33*(1-Змiст!$X$38))</f>
        <v>0</v>
      </c>
      <c r="J33" s="460"/>
      <c r="K33" s="460"/>
      <c r="L33" s="460"/>
    </row>
    <row r="34" spans="1:13" ht="36.950000000000003" customHeight="1">
      <c r="A34" s="77"/>
      <c r="B34" s="78"/>
      <c r="C34" s="79"/>
      <c r="D34" s="492"/>
      <c r="E34" s="479"/>
      <c r="F34" s="479"/>
      <c r="G34" s="479"/>
      <c r="H34" s="454" t="e">
        <f>I34*Змiст!$K$4</f>
        <v>#N/A</v>
      </c>
      <c r="I34" s="457" t="e">
        <f>IF(Змiст!$K$5&gt;Змiст!$AP$38,J34*(1-Змiст!$K$5),J34*(1-Змiст!$AP$38))</f>
        <v>#N/A</v>
      </c>
      <c r="J34" s="460" t="e">
        <f>VLOOKUP(F34,Price,2,FALSE)*1.2</f>
        <v>#N/A</v>
      </c>
      <c r="K34" s="460"/>
      <c r="L34" s="460"/>
    </row>
    <row r="35" spans="1:13" ht="36.950000000000003" customHeight="1">
      <c r="A35" s="77"/>
      <c r="B35" s="78"/>
      <c r="C35" s="79"/>
      <c r="D35" s="492"/>
      <c r="E35" s="480"/>
      <c r="F35" s="480"/>
      <c r="G35" s="480"/>
      <c r="H35" s="455"/>
      <c r="I35" s="458">
        <f>IF(Змiст!$K$5&gt;Змiст!$X$38,J35*(1-Змiст!$K$5),J35*(1-Змiст!$X$38))</f>
        <v>0</v>
      </c>
      <c r="J35" s="461"/>
      <c r="K35" s="461"/>
      <c r="L35" s="461"/>
    </row>
    <row r="36" spans="1:13" ht="36.950000000000003" customHeight="1">
      <c r="A36" s="77"/>
      <c r="B36" s="78"/>
      <c r="C36" s="79"/>
      <c r="D36" s="492"/>
      <c r="E36" s="492"/>
      <c r="F36" s="502" t="s">
        <v>7082</v>
      </c>
      <c r="G36" s="523" t="s">
        <v>8723</v>
      </c>
      <c r="H36" s="453">
        <f>I36*Змiст!$K$4</f>
        <v>1264.6670399999998</v>
      </c>
      <c r="I36" s="456">
        <f>IF(Змiст!$K$5&gt;Змiст!$AP$38,J36*(1-Змiст!$K$5),J36*(1-Змiст!$AP$38))</f>
        <v>40.148159999999997</v>
      </c>
      <c r="J36" s="506">
        <f t="shared" ref="J36:J44" si="2">VLOOKUP(F36,Price,2,FALSE)*1.2</f>
        <v>40.148159999999997</v>
      </c>
      <c r="K36" s="459" t="s">
        <v>3</v>
      </c>
      <c r="L36" s="459"/>
    </row>
    <row r="37" spans="1:13" ht="36.950000000000003" customHeight="1">
      <c r="A37" s="77"/>
      <c r="B37" s="78"/>
      <c r="C37" s="79"/>
      <c r="D37" s="492"/>
      <c r="E37" s="492"/>
      <c r="F37" s="502"/>
      <c r="G37" s="524"/>
      <c r="H37" s="455"/>
      <c r="I37" s="458" t="e">
        <f>IF(Змiст!$K$5&gt;Змiст!$X$38,J37*(1-Змiст!$K$5),J37*(1-Змiст!$X$38))</f>
        <v>#N/A</v>
      </c>
      <c r="J37" s="507" t="e">
        <f t="shared" si="2"/>
        <v>#N/A</v>
      </c>
      <c r="K37" s="460"/>
      <c r="L37" s="460"/>
    </row>
    <row r="38" spans="1:13" ht="36.950000000000003" customHeight="1">
      <c r="A38" s="74"/>
      <c r="B38" s="75"/>
      <c r="C38" s="76"/>
      <c r="D38" s="492"/>
      <c r="E38" s="492"/>
      <c r="F38" s="492" t="s">
        <v>7083</v>
      </c>
      <c r="G38" s="501" t="s">
        <v>8724</v>
      </c>
      <c r="H38" s="453">
        <f>I38*Змiст!$K$4</f>
        <v>1274.6522879999998</v>
      </c>
      <c r="I38" s="456">
        <f>IF(Змiст!$K$5&gt;Змiст!$AP$38,J38*(1-Змiст!$K$5),J38*(1-Змiст!$AP$38))</f>
        <v>40.465151999999996</v>
      </c>
      <c r="J38" s="506">
        <f t="shared" si="2"/>
        <v>40.465151999999996</v>
      </c>
      <c r="K38" s="459" t="s">
        <v>3</v>
      </c>
      <c r="L38" s="459"/>
    </row>
    <row r="39" spans="1:13" ht="36.950000000000003" customHeight="1">
      <c r="A39" s="74"/>
      <c r="B39" s="75"/>
      <c r="C39" s="76"/>
      <c r="D39" s="492"/>
      <c r="E39" s="492"/>
      <c r="F39" s="492"/>
      <c r="G39" s="480"/>
      <c r="H39" s="455"/>
      <c r="I39" s="458" t="e">
        <f>IF(Змiст!$K$5&gt;Змiст!$X$38,J39*(1-Змiст!$K$5),J39*(1-Змiст!$X$38))</f>
        <v>#N/A</v>
      </c>
      <c r="J39" s="507" t="e">
        <f t="shared" si="2"/>
        <v>#N/A</v>
      </c>
      <c r="K39" s="460"/>
      <c r="L39" s="460"/>
    </row>
    <row r="40" spans="1:13" ht="50.1" customHeight="1">
      <c r="A40" s="74"/>
      <c r="B40" s="75"/>
      <c r="C40" s="76"/>
      <c r="D40" s="474"/>
      <c r="E40" s="25"/>
      <c r="F40" s="53" t="s">
        <v>3470</v>
      </c>
      <c r="G40" s="126" t="s">
        <v>8714</v>
      </c>
      <c r="H40" s="338">
        <f>I40*Змiст!$K$4</f>
        <v>815.72399999999993</v>
      </c>
      <c r="I40" s="339">
        <f>IF(Змiст!$K$5&gt;Змiст!$AP$38,J40*(1-Змiст!$K$5),J40*(1-Змiст!$AP$38))</f>
        <v>25.895999999999997</v>
      </c>
      <c r="J40" s="133">
        <f t="shared" si="2"/>
        <v>25.895999999999997</v>
      </c>
      <c r="K40" s="128" t="s">
        <v>3</v>
      </c>
      <c r="L40" s="129"/>
    </row>
    <row r="41" spans="1:13" ht="50.1" customHeight="1">
      <c r="A41" s="74"/>
      <c r="B41" s="75"/>
      <c r="C41" s="76"/>
      <c r="D41" s="475"/>
      <c r="E41" s="25"/>
      <c r="F41" s="31" t="s">
        <v>3471</v>
      </c>
      <c r="G41" s="32" t="s">
        <v>8715</v>
      </c>
      <c r="H41" s="338">
        <f>I41*Змiст!$K$4</f>
        <v>855.03600000000006</v>
      </c>
      <c r="I41" s="339">
        <f>IF(Змiст!$K$5&gt;Змiст!$AP$38,J41*(1-Змiст!$K$5),J41*(1-Змiст!$AP$38))</f>
        <v>27.144000000000002</v>
      </c>
      <c r="J41" s="133">
        <f t="shared" si="2"/>
        <v>27.144000000000002</v>
      </c>
      <c r="K41" s="128" t="s">
        <v>3</v>
      </c>
      <c r="L41" s="129"/>
    </row>
    <row r="42" spans="1:13" ht="50.1" customHeight="1">
      <c r="A42" s="74"/>
      <c r="B42" s="75"/>
      <c r="C42" s="76"/>
      <c r="D42" s="476"/>
      <c r="E42" s="25"/>
      <c r="F42" s="53" t="s">
        <v>3472</v>
      </c>
      <c r="G42" s="126" t="s">
        <v>8716</v>
      </c>
      <c r="H42" s="338">
        <f>I42*Змiст!$K$4</f>
        <v>995.27399999999989</v>
      </c>
      <c r="I42" s="339">
        <f>IF(Змiст!$K$5&gt;Змiст!$AP$38,J42*(1-Змiст!$K$5),J42*(1-Змiст!$AP$38))</f>
        <v>31.595999999999997</v>
      </c>
      <c r="J42" s="133">
        <f t="shared" si="2"/>
        <v>31.595999999999997</v>
      </c>
      <c r="K42" s="128" t="s">
        <v>3</v>
      </c>
      <c r="L42" s="129"/>
    </row>
    <row r="43" spans="1:13" ht="75" customHeight="1">
      <c r="A43" s="74"/>
      <c r="B43" s="75"/>
      <c r="C43" s="76"/>
      <c r="D43" s="508"/>
      <c r="E43" s="25"/>
      <c r="F43" s="53" t="s">
        <v>7005</v>
      </c>
      <c r="G43" s="126" t="s">
        <v>8717</v>
      </c>
      <c r="H43" s="338">
        <f>I43*Змiст!$K$4</f>
        <v>1151.3879999999999</v>
      </c>
      <c r="I43" s="339">
        <f>IF(Змiст!$K$5&gt;Змiст!$AP$38,J43*(1-Змiст!$K$5),J43*(1-Змiст!$AP$38))</f>
        <v>36.552</v>
      </c>
      <c r="J43" s="133">
        <f t="shared" si="2"/>
        <v>36.552</v>
      </c>
      <c r="K43" s="128" t="s">
        <v>3</v>
      </c>
      <c r="L43" s="129"/>
    </row>
    <row r="44" spans="1:13" ht="75" customHeight="1">
      <c r="A44" s="74"/>
      <c r="B44" s="75"/>
      <c r="C44" s="76"/>
      <c r="D44" s="509"/>
      <c r="E44" s="25"/>
      <c r="F44" s="31" t="s">
        <v>7012</v>
      </c>
      <c r="G44" s="32" t="s">
        <v>8718</v>
      </c>
      <c r="H44" s="338">
        <f>I44*Змiст!$K$4</f>
        <v>1736.0568539999999</v>
      </c>
      <c r="I44" s="339">
        <f>IF(Змiст!$K$5&gt;Змiст!$AP$38,J44*(1-Змiст!$K$5),J44*(1-Змiст!$AP$38))</f>
        <v>55.112915999999998</v>
      </c>
      <c r="J44" s="133">
        <f t="shared" si="2"/>
        <v>55.112915999999998</v>
      </c>
      <c r="K44" s="128" t="s">
        <v>3</v>
      </c>
      <c r="L44" s="129"/>
    </row>
    <row r="45" spans="1:13" ht="50.1" customHeight="1">
      <c r="A45" s="74"/>
      <c r="B45" s="75"/>
      <c r="C45" s="76"/>
      <c r="D45" s="501"/>
      <c r="E45" s="10"/>
      <c r="F45" s="53" t="s">
        <v>3473</v>
      </c>
      <c r="G45" s="126" t="s">
        <v>8719</v>
      </c>
      <c r="H45" s="338">
        <f>I45*Змiст!$K$4</f>
        <v>970.32600000000002</v>
      </c>
      <c r="I45" s="339">
        <f>IF(Змiст!$K$5&gt;Змiст!$AP$38,J45*(1-Змiст!$K$5),J45*(1-Змiст!$AP$38))</f>
        <v>30.804000000000002</v>
      </c>
      <c r="J45" s="133">
        <f t="shared" ref="J45:J52" si="3">VLOOKUP(F45,Price,2,FALSE)*1.2</f>
        <v>30.804000000000002</v>
      </c>
      <c r="K45" s="128" t="s">
        <v>3</v>
      </c>
      <c r="L45" s="129"/>
      <c r="M45"/>
    </row>
    <row r="46" spans="1:13" ht="50.1" customHeight="1">
      <c r="A46" s="74"/>
      <c r="B46" s="75"/>
      <c r="C46" s="76"/>
      <c r="D46" s="479"/>
      <c r="E46" s="10"/>
      <c r="F46" s="53" t="s">
        <v>6450</v>
      </c>
      <c r="G46" s="126" t="s">
        <v>8720</v>
      </c>
      <c r="H46" s="338">
        <f>I46*Змiст!$K$4</f>
        <v>970.32600000000002</v>
      </c>
      <c r="I46" s="339">
        <f>IF(Змiст!$K$5&gt;Змiст!$AP$38,J46*(1-Змiст!$K$5),J46*(1-Змiст!$AP$38))</f>
        <v>30.804000000000002</v>
      </c>
      <c r="J46" s="133">
        <f t="shared" si="3"/>
        <v>30.804000000000002</v>
      </c>
      <c r="K46" s="128" t="s">
        <v>3</v>
      </c>
      <c r="L46" s="129"/>
    </row>
    <row r="47" spans="1:13" ht="50.1" customHeight="1">
      <c r="A47" s="74"/>
      <c r="B47" s="75"/>
      <c r="C47" s="76"/>
      <c r="D47" s="480"/>
      <c r="E47" s="8"/>
      <c r="F47" s="53" t="s">
        <v>3474</v>
      </c>
      <c r="G47" s="126" t="s">
        <v>8721</v>
      </c>
      <c r="H47" s="338">
        <f>I47*Змiст!$K$4</f>
        <v>1143.4499999999998</v>
      </c>
      <c r="I47" s="339">
        <f>IF(Змiст!$K$5&gt;Змiст!$AP$38,J47*(1-Змiст!$K$5),J47*(1-Змiст!$AP$38))</f>
        <v>36.299999999999997</v>
      </c>
      <c r="J47" s="133">
        <f t="shared" si="3"/>
        <v>36.299999999999997</v>
      </c>
      <c r="K47" s="128" t="s">
        <v>3</v>
      </c>
      <c r="L47" s="129"/>
    </row>
    <row r="48" spans="1:13" ht="75" customHeight="1">
      <c r="A48" s="74"/>
      <c r="B48" s="75"/>
      <c r="C48" s="76"/>
      <c r="D48" s="508"/>
      <c r="E48" s="25"/>
      <c r="F48" s="31" t="s">
        <v>3477</v>
      </c>
      <c r="G48" s="32" t="s">
        <v>8722</v>
      </c>
      <c r="H48" s="338">
        <f>I48*Змiст!$K$4</f>
        <v>1195.8120719999999</v>
      </c>
      <c r="I48" s="339">
        <f>IF(Змiст!$K$5&gt;Змiст!$AP$38,J48*(1-Змiст!$K$5),J48*(1-Змiст!$AP$38))</f>
        <v>37.962288000000001</v>
      </c>
      <c r="J48" s="133">
        <f t="shared" si="3"/>
        <v>37.962288000000001</v>
      </c>
      <c r="K48" s="128" t="s">
        <v>3</v>
      </c>
      <c r="L48" s="342"/>
    </row>
    <row r="49" spans="1:12" ht="75" customHeight="1">
      <c r="A49" s="74"/>
      <c r="B49" s="75"/>
      <c r="C49" s="76"/>
      <c r="D49" s="509"/>
      <c r="E49" s="25"/>
      <c r="F49" s="31" t="s">
        <v>3478</v>
      </c>
      <c r="G49" s="32" t="s">
        <v>7908</v>
      </c>
      <c r="H49" s="338">
        <f>I49*Змiст!$K$4</f>
        <v>1745.2244880000001</v>
      </c>
      <c r="I49" s="339">
        <f>IF(Змiст!$K$5&gt;Змiст!$AP$38,J49*(1-Змiст!$K$5),J49*(1-Змiст!$AP$38))</f>
        <v>55.403952000000004</v>
      </c>
      <c r="J49" s="133">
        <f t="shared" si="3"/>
        <v>55.403952000000004</v>
      </c>
      <c r="K49" s="128" t="s">
        <v>3</v>
      </c>
      <c r="L49" s="129"/>
    </row>
    <row r="50" spans="1:12" ht="50.1" customHeight="1">
      <c r="A50" s="74"/>
      <c r="B50" s="75"/>
      <c r="C50" s="76"/>
      <c r="D50" s="501"/>
      <c r="E50" s="10"/>
      <c r="F50" s="31" t="s">
        <v>3483</v>
      </c>
      <c r="G50" s="32" t="s">
        <v>7021</v>
      </c>
      <c r="H50" s="338">
        <f>I50*Змiст!$K$4</f>
        <v>1919.4084</v>
      </c>
      <c r="I50" s="339">
        <f>IF(Змiст!$K$5&gt;Змiст!$AP$38,J50*(1-Змiст!$K$5),J50*(1-Змiст!$AP$38))</f>
        <v>60.933599999999998</v>
      </c>
      <c r="J50" s="133">
        <f t="shared" si="3"/>
        <v>60.933599999999998</v>
      </c>
      <c r="K50" s="128" t="s">
        <v>3</v>
      </c>
      <c r="L50" s="129"/>
    </row>
    <row r="51" spans="1:12" ht="50.1" customHeight="1">
      <c r="A51" s="74"/>
      <c r="B51" s="75"/>
      <c r="C51" s="76"/>
      <c r="D51" s="479"/>
      <c r="E51" s="10"/>
      <c r="F51" s="31" t="s">
        <v>3484</v>
      </c>
      <c r="G51" s="32" t="s">
        <v>7676</v>
      </c>
      <c r="H51" s="338">
        <f>I51*Змiст!$K$4</f>
        <v>2779.4305979999999</v>
      </c>
      <c r="I51" s="339">
        <f>IF(Змiст!$K$5&gt;Змiст!$AP$38,J51*(1-Змiст!$K$5),J51*(1-Змiст!$AP$38))</f>
        <v>88.235891999999993</v>
      </c>
      <c r="J51" s="133">
        <f t="shared" si="3"/>
        <v>88.235891999999993</v>
      </c>
      <c r="K51" s="128" t="s">
        <v>3</v>
      </c>
      <c r="L51" s="129"/>
    </row>
    <row r="52" spans="1:12" ht="50.1" customHeight="1">
      <c r="A52" s="74"/>
      <c r="B52" s="75"/>
      <c r="C52" s="76"/>
      <c r="D52" s="480"/>
      <c r="E52" s="8"/>
      <c r="F52" s="31" t="s">
        <v>7020</v>
      </c>
      <c r="G52" s="32" t="s">
        <v>7081</v>
      </c>
      <c r="H52" s="338">
        <f>I52*Змiст!$K$4</f>
        <v>3152.903292</v>
      </c>
      <c r="I52" s="339">
        <f>IF(Змiст!$K$5&gt;Змiст!$AP$38,J52*(1-Змiст!$K$5),J52*(1-Змiст!$AP$38))</f>
        <v>100.092168</v>
      </c>
      <c r="J52" s="133">
        <f t="shared" si="3"/>
        <v>100.092168</v>
      </c>
      <c r="K52" s="128" t="s">
        <v>3</v>
      </c>
      <c r="L52" s="129"/>
    </row>
    <row r="53" spans="1:12" ht="75" customHeight="1">
      <c r="A53" s="74"/>
      <c r="B53" s="75"/>
      <c r="C53" s="76"/>
      <c r="D53" s="508"/>
      <c r="E53" s="25"/>
      <c r="F53" s="31" t="s">
        <v>3481</v>
      </c>
      <c r="G53" s="32" t="s">
        <v>7022</v>
      </c>
      <c r="H53" s="338">
        <f>I53*Змiст!$K$4</f>
        <v>2207.4285239999999</v>
      </c>
      <c r="I53" s="339">
        <f>IF(Змiст!$K$5&gt;Змiст!$AP$38,J53*(1-Змiст!$K$5),J53*(1-Змiст!$AP$38))</f>
        <v>70.077095999999997</v>
      </c>
      <c r="J53" s="133">
        <f t="shared" ref="J53:J71" si="4">VLOOKUP(F53,Price,2,FALSE)*1.2</f>
        <v>70.077095999999997</v>
      </c>
      <c r="K53" s="128" t="s">
        <v>3</v>
      </c>
      <c r="L53" s="342"/>
    </row>
    <row r="54" spans="1:12" ht="75" customHeight="1">
      <c r="A54" s="74"/>
      <c r="B54" s="75"/>
      <c r="C54" s="76"/>
      <c r="D54" s="509"/>
      <c r="E54" s="25"/>
      <c r="F54" s="31" t="s">
        <v>3482</v>
      </c>
      <c r="G54" s="32" t="s">
        <v>7023</v>
      </c>
      <c r="H54" s="338">
        <f>I54*Змiст!$K$4</f>
        <v>4395.3790859999999</v>
      </c>
      <c r="I54" s="339">
        <f>IF(Змiст!$K$5&gt;Змiст!$AP$38,J54*(1-Змiст!$K$5),J54*(1-Змiст!$AP$38))</f>
        <v>139.535844</v>
      </c>
      <c r="J54" s="133">
        <f t="shared" si="4"/>
        <v>139.535844</v>
      </c>
      <c r="K54" s="128" t="s">
        <v>3</v>
      </c>
      <c r="L54" s="129"/>
    </row>
    <row r="55" spans="1:12" ht="75" customHeight="1">
      <c r="A55" s="74"/>
      <c r="B55" s="75"/>
      <c r="C55" s="76"/>
      <c r="D55" s="508"/>
      <c r="E55" s="25"/>
      <c r="F55" s="31" t="s">
        <v>3485</v>
      </c>
      <c r="G55" s="32" t="s">
        <v>7084</v>
      </c>
      <c r="H55" s="338">
        <f>I55*Змiст!$K$4</f>
        <v>6379.7664420000001</v>
      </c>
      <c r="I55" s="339">
        <f>IF(Змiст!$K$5&gt;Змiст!$AP$38,J55*(1-Змiст!$K$5),J55*(1-Змiст!$AP$38))</f>
        <v>202.53226800000002</v>
      </c>
      <c r="J55" s="133">
        <f t="shared" si="4"/>
        <v>202.53226800000002</v>
      </c>
      <c r="K55" s="128" t="s">
        <v>3</v>
      </c>
      <c r="L55" s="342"/>
    </row>
    <row r="56" spans="1:12" ht="75" customHeight="1">
      <c r="A56" s="74"/>
      <c r="B56" s="75"/>
      <c r="C56" s="76"/>
      <c r="D56" s="509"/>
      <c r="E56" s="54"/>
      <c r="F56" s="55" t="s">
        <v>3486</v>
      </c>
      <c r="G56" s="52" t="s">
        <v>7085</v>
      </c>
      <c r="H56" s="338">
        <f>I56*Змiст!$K$4</f>
        <v>7120.5160319999995</v>
      </c>
      <c r="I56" s="339">
        <f>IF(Змiст!$K$5&gt;Змiст!$AP$38,J56*(1-Змiст!$K$5),J56*(1-Змiст!$AP$38))</f>
        <v>226.04812799999999</v>
      </c>
      <c r="J56" s="343">
        <f t="shared" si="4"/>
        <v>226.04812799999999</v>
      </c>
      <c r="K56" s="337" t="s">
        <v>3</v>
      </c>
      <c r="L56" s="123"/>
    </row>
    <row r="57" spans="1:12" ht="153.75" customHeight="1">
      <c r="A57" s="74"/>
      <c r="B57" s="75"/>
      <c r="C57" s="76"/>
      <c r="D57" s="510"/>
      <c r="E57" s="511"/>
      <c r="F57" s="55" t="s">
        <v>8374</v>
      </c>
      <c r="G57" s="52" t="s">
        <v>9268</v>
      </c>
      <c r="H57" s="338">
        <f>I57*Змiст!$K$4</f>
        <v>12417.798203999999</v>
      </c>
      <c r="I57" s="339">
        <f>IF(Змiст!$K$5&gt;Змiст!$AP$38,J57*(1-Змiст!$K$5),J57*(1-Змiст!$AP$38))</f>
        <v>394.21581599999996</v>
      </c>
      <c r="J57" s="343">
        <f>VLOOKUP(F57,Price,2,FALSE)*1.2</f>
        <v>394.21581599999996</v>
      </c>
      <c r="K57" s="128" t="s">
        <v>3</v>
      </c>
      <c r="L57" s="129"/>
    </row>
    <row r="58" spans="1:12" ht="20.100000000000001" customHeight="1">
      <c r="A58" s="74"/>
      <c r="B58" s="75"/>
      <c r="C58" s="76"/>
      <c r="D58" s="513"/>
      <c r="E58" s="514"/>
      <c r="F58" s="53" t="s">
        <v>8375</v>
      </c>
      <c r="G58" s="126" t="s">
        <v>9251</v>
      </c>
      <c r="H58" s="338">
        <f>I58*Змiст!$K$4</f>
        <v>457.38982800000002</v>
      </c>
      <c r="I58" s="339">
        <f>IF(Змiст!$K$5&gt;Змiст!$AP$38,J58*(1-Змiст!$K$5),J58*(1-Змiст!$AP$38))</f>
        <v>14.520312000000001</v>
      </c>
      <c r="J58" s="133">
        <f t="shared" si="4"/>
        <v>14.520312000000001</v>
      </c>
      <c r="K58" s="128" t="s">
        <v>3</v>
      </c>
      <c r="L58" s="495" t="s">
        <v>9812</v>
      </c>
    </row>
    <row r="59" spans="1:12" ht="20.100000000000001" customHeight="1">
      <c r="A59" s="74"/>
      <c r="B59" s="75"/>
      <c r="C59" s="76"/>
      <c r="D59" s="515"/>
      <c r="E59" s="516"/>
      <c r="F59" s="53" t="s">
        <v>8545</v>
      </c>
      <c r="G59" s="126" t="s">
        <v>9252</v>
      </c>
      <c r="H59" s="338">
        <f>I59*Змiст!$K$4</f>
        <v>242.47754999999998</v>
      </c>
      <c r="I59" s="339">
        <f>IF(Змiст!$K$5&gt;Змiст!$AP$38,J59*(1-Змiст!$K$5),J59*(1-Змiст!$AP$38))</f>
        <v>7.6976999999999993</v>
      </c>
      <c r="J59" s="133">
        <f t="shared" si="4"/>
        <v>7.6976999999999993</v>
      </c>
      <c r="K59" s="128" t="s">
        <v>3</v>
      </c>
      <c r="L59" s="496"/>
    </row>
    <row r="60" spans="1:12" ht="20.100000000000001" customHeight="1">
      <c r="A60" s="74"/>
      <c r="B60" s="75"/>
      <c r="C60" s="76"/>
      <c r="D60" s="515"/>
      <c r="E60" s="516"/>
      <c r="F60" s="53" t="s">
        <v>8376</v>
      </c>
      <c r="G60" s="126" t="s">
        <v>9253</v>
      </c>
      <c r="H60" s="338">
        <f>I60*Змiст!$K$4</f>
        <v>242.47754999999998</v>
      </c>
      <c r="I60" s="339">
        <f>IF(Змiст!$K$5&gt;Змiст!$AP$38,J60*(1-Змiст!$K$5),J60*(1-Змiст!$AP$38))</f>
        <v>7.6976999999999993</v>
      </c>
      <c r="J60" s="133">
        <f t="shared" si="4"/>
        <v>7.6976999999999993</v>
      </c>
      <c r="K60" s="128" t="s">
        <v>3</v>
      </c>
      <c r="L60" s="496"/>
    </row>
    <row r="61" spans="1:12" ht="20.100000000000001" customHeight="1">
      <c r="A61" s="74"/>
      <c r="B61" s="75"/>
      <c r="C61" s="76"/>
      <c r="D61" s="515"/>
      <c r="E61" s="516"/>
      <c r="F61" s="53" t="s">
        <v>8546</v>
      </c>
      <c r="G61" s="126" t="s">
        <v>9261</v>
      </c>
      <c r="H61" s="338">
        <f>I61*Змiст!$K$4</f>
        <v>242.47754999999998</v>
      </c>
      <c r="I61" s="339">
        <f>IF(Змiст!$K$5&gt;Змiст!$AP$38,J61*(1-Змiст!$K$5),J61*(1-Змiст!$AP$38))</f>
        <v>7.6976999999999993</v>
      </c>
      <c r="J61" s="133">
        <f t="shared" si="4"/>
        <v>7.6976999999999993</v>
      </c>
      <c r="K61" s="128" t="s">
        <v>3</v>
      </c>
      <c r="L61" s="496"/>
    </row>
    <row r="62" spans="1:12" ht="20.100000000000001" customHeight="1">
      <c r="A62" s="74"/>
      <c r="B62" s="75"/>
      <c r="C62" s="76"/>
      <c r="D62" s="515"/>
      <c r="E62" s="516"/>
      <c r="F62" s="53" t="s">
        <v>8547</v>
      </c>
      <c r="G62" s="126" t="s">
        <v>9254</v>
      </c>
      <c r="H62" s="338">
        <f>I62*Змiст!$K$4</f>
        <v>242.47754999999998</v>
      </c>
      <c r="I62" s="339">
        <f>IF(Змiст!$K$5&gt;Змiст!$AP$38,J62*(1-Змiст!$K$5),J62*(1-Змiст!$AP$38))</f>
        <v>7.6976999999999993</v>
      </c>
      <c r="J62" s="133">
        <f t="shared" si="4"/>
        <v>7.6976999999999993</v>
      </c>
      <c r="K62" s="128" t="s">
        <v>3</v>
      </c>
      <c r="L62" s="496"/>
    </row>
    <row r="63" spans="1:12" ht="20.100000000000001" customHeight="1">
      <c r="A63" s="74"/>
      <c r="B63" s="75"/>
      <c r="C63" s="76"/>
      <c r="D63" s="515"/>
      <c r="E63" s="516"/>
      <c r="F63" s="53" t="s">
        <v>8377</v>
      </c>
      <c r="G63" s="126" t="s">
        <v>9255</v>
      </c>
      <c r="H63" s="338">
        <f>I63*Змiст!$K$4</f>
        <v>242.47754999999998</v>
      </c>
      <c r="I63" s="339">
        <f>IF(Змiст!$K$5&gt;Змiст!$AP$38,J63*(1-Змiст!$K$5),J63*(1-Змiст!$AP$38))</f>
        <v>7.6976999999999993</v>
      </c>
      <c r="J63" s="133">
        <f t="shared" si="4"/>
        <v>7.6976999999999993</v>
      </c>
      <c r="K63" s="128" t="s">
        <v>3</v>
      </c>
      <c r="L63" s="496"/>
    </row>
    <row r="64" spans="1:12" ht="20.100000000000001" customHeight="1">
      <c r="A64" s="74"/>
      <c r="B64" s="75"/>
      <c r="C64" s="76"/>
      <c r="D64" s="515"/>
      <c r="E64" s="516"/>
      <c r="F64" s="53" t="s">
        <v>8378</v>
      </c>
      <c r="G64" s="126" t="s">
        <v>9262</v>
      </c>
      <c r="H64" s="338">
        <f>I64*Змiст!$K$4</f>
        <v>932.60915999999997</v>
      </c>
      <c r="I64" s="339">
        <f>IF(Змiст!$K$5&gt;Змiст!$AP$38,J64*(1-Змiст!$K$5),J64*(1-Змiст!$AP$38))</f>
        <v>29.606639999999999</v>
      </c>
      <c r="J64" s="133">
        <f>VLOOKUP(F64,Price,2,FALSE)*1.2*2</f>
        <v>29.606639999999999</v>
      </c>
      <c r="K64" s="128" t="s">
        <v>3</v>
      </c>
      <c r="L64" s="496"/>
    </row>
    <row r="65" spans="1:12" ht="20.100000000000001" customHeight="1">
      <c r="A65" s="74"/>
      <c r="B65" s="75"/>
      <c r="C65" s="76"/>
      <c r="D65" s="515"/>
      <c r="E65" s="516"/>
      <c r="F65" s="53" t="s">
        <v>8548</v>
      </c>
      <c r="G65" s="126" t="s">
        <v>9256</v>
      </c>
      <c r="H65" s="338">
        <f>I65*Змiст!$K$4</f>
        <v>242.47754999999998</v>
      </c>
      <c r="I65" s="339">
        <f>IF(Змiст!$K$5&gt;Змiст!$AP$38,J65*(1-Змiст!$K$5),J65*(1-Змiст!$AP$38))</f>
        <v>7.6976999999999993</v>
      </c>
      <c r="J65" s="133">
        <f t="shared" si="4"/>
        <v>7.6976999999999993</v>
      </c>
      <c r="K65" s="128" t="s">
        <v>3</v>
      </c>
      <c r="L65" s="496"/>
    </row>
    <row r="66" spans="1:12" ht="20.100000000000001" customHeight="1">
      <c r="A66" s="74"/>
      <c r="B66" s="75"/>
      <c r="C66" s="76"/>
      <c r="D66" s="515"/>
      <c r="E66" s="516"/>
      <c r="F66" s="53" t="s">
        <v>8379</v>
      </c>
      <c r="G66" s="126" t="s">
        <v>9257</v>
      </c>
      <c r="H66" s="338">
        <f>I66*Змiст!$K$4</f>
        <v>457.33690799999999</v>
      </c>
      <c r="I66" s="339">
        <f>IF(Змiст!$K$5&gt;Змiст!$AP$38,J66*(1-Змiст!$K$5),J66*(1-Змiст!$AP$38))</f>
        <v>14.518632</v>
      </c>
      <c r="J66" s="133">
        <f t="shared" si="4"/>
        <v>14.518632</v>
      </c>
      <c r="K66" s="128" t="s">
        <v>3</v>
      </c>
      <c r="L66" s="496"/>
    </row>
    <row r="67" spans="1:12" ht="20.100000000000001" customHeight="1">
      <c r="A67" s="74"/>
      <c r="B67" s="75"/>
      <c r="C67" s="76"/>
      <c r="D67" s="515"/>
      <c r="E67" s="516"/>
      <c r="F67" s="53" t="s">
        <v>8549</v>
      </c>
      <c r="G67" s="126" t="s">
        <v>9258</v>
      </c>
      <c r="H67" s="338">
        <f>I67*Змiст!$K$4</f>
        <v>242.47754999999998</v>
      </c>
      <c r="I67" s="339">
        <f>IF(Змiст!$K$5&gt;Змiст!$AP$38,J67*(1-Змiст!$K$5),J67*(1-Змiст!$AP$38))</f>
        <v>7.6976999999999993</v>
      </c>
      <c r="J67" s="133">
        <f t="shared" si="4"/>
        <v>7.6976999999999993</v>
      </c>
      <c r="K67" s="128" t="s">
        <v>3</v>
      </c>
      <c r="L67" s="496"/>
    </row>
    <row r="68" spans="1:12" ht="20.100000000000001" customHeight="1">
      <c r="A68" s="74"/>
      <c r="B68" s="75"/>
      <c r="C68" s="76"/>
      <c r="D68" s="515"/>
      <c r="E68" s="516"/>
      <c r="F68" s="53" t="s">
        <v>8550</v>
      </c>
      <c r="G68" s="126" t="s">
        <v>9259</v>
      </c>
      <c r="H68" s="338">
        <f>I68*Змiст!$K$4</f>
        <v>242.47754999999998</v>
      </c>
      <c r="I68" s="339">
        <f>IF(Змiст!$K$5&gt;Змiст!$AP$38,J68*(1-Змiст!$K$5),J68*(1-Змiст!$AP$38))</f>
        <v>7.6976999999999993</v>
      </c>
      <c r="J68" s="133">
        <f t="shared" si="4"/>
        <v>7.6976999999999993</v>
      </c>
      <c r="K68" s="128" t="s">
        <v>3</v>
      </c>
      <c r="L68" s="496"/>
    </row>
    <row r="69" spans="1:12" ht="20.100000000000001" customHeight="1">
      <c r="A69" s="74"/>
      <c r="B69" s="75"/>
      <c r="C69" s="76"/>
      <c r="D69" s="527"/>
      <c r="E69" s="528"/>
      <c r="F69" s="53" t="s">
        <v>9250</v>
      </c>
      <c r="G69" s="126" t="s">
        <v>9260</v>
      </c>
      <c r="H69" s="338">
        <f>I69*Змiст!$K$4</f>
        <v>408.40253999999999</v>
      </c>
      <c r="I69" s="339">
        <f>IF(Змiст!$K$5&gt;Змiст!$AP$38,J69*(1-Змiст!$K$5),J69*(1-Змiст!$AP$38))</f>
        <v>12.965159999999999</v>
      </c>
      <c r="J69" s="133">
        <f>VLOOKUP(F69,Price,2,FALSE)*1.2</f>
        <v>12.965159999999999</v>
      </c>
      <c r="K69" s="128" t="s">
        <v>3</v>
      </c>
      <c r="L69" s="497"/>
    </row>
    <row r="70" spans="1:12" ht="75" customHeight="1">
      <c r="A70" s="74"/>
      <c r="B70" s="75"/>
      <c r="C70" s="76"/>
      <c r="D70" s="512"/>
      <c r="E70" s="25"/>
      <c r="F70" s="31" t="s">
        <v>7034</v>
      </c>
      <c r="G70" s="32" t="s">
        <v>7035</v>
      </c>
      <c r="H70" s="338">
        <f>I70*Змiст!$K$4</f>
        <v>1590.1806059999999</v>
      </c>
      <c r="I70" s="339">
        <f>IF(Змiст!$K$5&gt;Змiст!$AP$38,J70*(1-Змiст!$K$5),J70*(1-Змiст!$AP$38))</f>
        <v>50.481923999999999</v>
      </c>
      <c r="J70" s="133">
        <f t="shared" si="4"/>
        <v>50.481923999999999</v>
      </c>
      <c r="K70" s="128" t="s">
        <v>3</v>
      </c>
      <c r="L70" s="129"/>
    </row>
    <row r="71" spans="1:12" ht="75" customHeight="1">
      <c r="A71" s="74"/>
      <c r="B71" s="75"/>
      <c r="C71" s="76"/>
      <c r="D71" s="512"/>
      <c r="E71" s="25"/>
      <c r="F71" s="31" t="s">
        <v>7033</v>
      </c>
      <c r="G71" s="32" t="s">
        <v>7053</v>
      </c>
      <c r="H71" s="338">
        <f>I71*Змiст!$K$4</f>
        <v>2094.8858279999999</v>
      </c>
      <c r="I71" s="339">
        <f>IF(Змiст!$K$5&gt;Змiст!$AP$38,J71*(1-Змiст!$K$5),J71*(1-Змiст!$AP$38))</f>
        <v>66.504311999999999</v>
      </c>
      <c r="J71" s="133">
        <f t="shared" si="4"/>
        <v>66.504311999999999</v>
      </c>
      <c r="K71" s="128" t="s">
        <v>3</v>
      </c>
      <c r="L71" s="129"/>
    </row>
    <row r="72" spans="1:12" ht="39.950000000000003" customHeight="1">
      <c r="A72" s="74"/>
      <c r="B72" s="75"/>
      <c r="C72" s="76"/>
      <c r="D72" s="473"/>
      <c r="E72" s="25"/>
      <c r="F72" s="53" t="s">
        <v>9063</v>
      </c>
      <c r="G72" s="126" t="s">
        <v>9278</v>
      </c>
      <c r="H72" s="338">
        <f>I72*Змiст!$K$4</f>
        <v>1500.1444080000001</v>
      </c>
      <c r="I72" s="339">
        <f>IF(Змiст!$K$5&gt;Змiст!$AP$38,J72*(1-Змiст!$K$5),J72*(1-Змiст!$AP$38))</f>
        <v>47.623632000000001</v>
      </c>
      <c r="J72" s="133">
        <f t="shared" ref="J72:J116" si="5">VLOOKUP(F72,Price,2,FALSE)*1.2</f>
        <v>47.623632000000001</v>
      </c>
      <c r="K72" s="128" t="s">
        <v>3</v>
      </c>
      <c r="L72" s="129"/>
    </row>
    <row r="73" spans="1:12" ht="39.950000000000003" customHeight="1">
      <c r="A73" s="74"/>
      <c r="B73" s="75"/>
      <c r="C73" s="76"/>
      <c r="D73" s="473"/>
      <c r="E73" s="25"/>
      <c r="F73" s="53" t="s">
        <v>9264</v>
      </c>
      <c r="G73" s="126" t="s">
        <v>9279</v>
      </c>
      <c r="H73" s="338">
        <f>I73*Змiст!$K$4</f>
        <v>1500.1444080000001</v>
      </c>
      <c r="I73" s="339">
        <f>IF(Змiст!$K$5&gt;Змiст!$AP$38,J73*(1-Змiст!$K$5),J73*(1-Змiст!$AP$38))</f>
        <v>47.623632000000001</v>
      </c>
      <c r="J73" s="133">
        <f t="shared" si="5"/>
        <v>47.623632000000001</v>
      </c>
      <c r="K73" s="128" t="s">
        <v>3</v>
      </c>
      <c r="L73" s="129"/>
    </row>
    <row r="74" spans="1:12" ht="39.950000000000003" customHeight="1">
      <c r="A74" s="74"/>
      <c r="B74" s="75"/>
      <c r="C74" s="76"/>
      <c r="D74" s="473"/>
      <c r="E74" s="25"/>
      <c r="F74" s="31" t="s">
        <v>9062</v>
      </c>
      <c r="G74" s="32" t="s">
        <v>9280</v>
      </c>
      <c r="H74" s="338">
        <f>I74*Змiст!$K$4</f>
        <v>2145.1269419999999</v>
      </c>
      <c r="I74" s="339">
        <f>IF(Змiст!$K$5&gt;Змiст!$AP$38,J74*(1-Змiст!$K$5),J74*(1-Змiст!$AP$38))</f>
        <v>68.099267999999995</v>
      </c>
      <c r="J74" s="133">
        <f t="shared" si="5"/>
        <v>68.099267999999995</v>
      </c>
      <c r="K74" s="128" t="s">
        <v>3</v>
      </c>
      <c r="L74" s="129"/>
    </row>
    <row r="75" spans="1:12" ht="39.950000000000003" customHeight="1">
      <c r="A75" s="74"/>
      <c r="B75" s="75"/>
      <c r="C75" s="76"/>
      <c r="D75" s="473"/>
      <c r="E75" s="25"/>
      <c r="F75" s="31" t="s">
        <v>3222</v>
      </c>
      <c r="G75" s="32" t="s">
        <v>9242</v>
      </c>
      <c r="H75" s="338">
        <f>I75*Змiст!$K$4</f>
        <v>2381.8959359999999</v>
      </c>
      <c r="I75" s="339">
        <f>IF(Змiст!$K$5&gt;Змiст!$AP$38,J75*(1-Змiст!$K$5),J75*(1-Змiст!$AP$38))</f>
        <v>75.615743999999992</v>
      </c>
      <c r="J75" s="133">
        <f t="shared" si="5"/>
        <v>75.615743999999992</v>
      </c>
      <c r="K75" s="128" t="s">
        <v>3</v>
      </c>
      <c r="L75" s="129"/>
    </row>
    <row r="76" spans="1:12" ht="39.950000000000003" customHeight="1">
      <c r="A76" s="74"/>
      <c r="B76" s="75"/>
      <c r="C76" s="76"/>
      <c r="D76" s="473"/>
      <c r="E76" s="25"/>
      <c r="F76" s="31" t="s">
        <v>3221</v>
      </c>
      <c r="G76" s="32" t="s">
        <v>9243</v>
      </c>
      <c r="H76" s="338">
        <f>I76*Змiст!$K$4</f>
        <v>3553.4290679999999</v>
      </c>
      <c r="I76" s="339">
        <f>IF(Змiст!$K$5&gt;Змiст!$AP$38,J76*(1-Змiст!$K$5),J76*(1-Змiст!$AP$38))</f>
        <v>112.807272</v>
      </c>
      <c r="J76" s="133">
        <f t="shared" si="5"/>
        <v>112.807272</v>
      </c>
      <c r="K76" s="128" t="s">
        <v>3</v>
      </c>
      <c r="L76" s="129"/>
    </row>
    <row r="77" spans="1:12" ht="39.950000000000003" customHeight="1">
      <c r="A77" s="74"/>
      <c r="B77" s="75"/>
      <c r="C77" s="76"/>
      <c r="D77" s="474"/>
      <c r="E77" s="474"/>
      <c r="F77" s="474" t="s">
        <v>7037</v>
      </c>
      <c r="G77" s="517" t="s">
        <v>7054</v>
      </c>
      <c r="H77" s="453">
        <f>I77*Змiст!$K$4</f>
        <v>1922.1965279999997</v>
      </c>
      <c r="I77" s="456">
        <f>IF(Змiст!$K$5&gt;Змiст!$AP$38,J77*(1-Змiст!$K$5),J77*(1-Змiст!$AP$38))</f>
        <v>61.022111999999993</v>
      </c>
      <c r="J77" s="506">
        <f t="shared" si="5"/>
        <v>61.022111999999993</v>
      </c>
      <c r="K77" s="459" t="s">
        <v>3</v>
      </c>
      <c r="L77" s="433"/>
    </row>
    <row r="78" spans="1:12" ht="39.950000000000003" customHeight="1">
      <c r="A78" s="74"/>
      <c r="B78" s="75"/>
      <c r="C78" s="76"/>
      <c r="D78" s="475"/>
      <c r="E78" s="476"/>
      <c r="F78" s="476"/>
      <c r="G78" s="518"/>
      <c r="H78" s="455" t="e">
        <f>I78*Змiст!$K$4</f>
        <v>#N/A</v>
      </c>
      <c r="I78" s="458" t="e">
        <f>IF(Змiст!$K$5&gt;Змiст!$AP$38,J78*(1-Змiст!$K$5),J78*(1-Змiст!$AP$38))</f>
        <v>#N/A</v>
      </c>
      <c r="J78" s="507" t="e">
        <f t="shared" si="5"/>
        <v>#N/A</v>
      </c>
      <c r="K78" s="461"/>
      <c r="L78" s="435"/>
    </row>
    <row r="79" spans="1:12" ht="39.950000000000003" customHeight="1">
      <c r="A79" s="74"/>
      <c r="B79" s="75"/>
      <c r="C79" s="76"/>
      <c r="D79" s="475"/>
      <c r="E79" s="474"/>
      <c r="F79" s="474" t="s">
        <v>7036</v>
      </c>
      <c r="G79" s="517" t="s">
        <v>7055</v>
      </c>
      <c r="H79" s="453">
        <f>I79*Змiст!$K$4</f>
        <v>2406.3430859999999</v>
      </c>
      <c r="I79" s="456">
        <f>IF(Змiст!$K$5&gt;Змiст!$AP$38,J79*(1-Змiст!$K$5),J79*(1-Змiст!$AP$38))</f>
        <v>76.391843999999992</v>
      </c>
      <c r="J79" s="506">
        <f t="shared" si="5"/>
        <v>76.391843999999992</v>
      </c>
      <c r="K79" s="459" t="s">
        <v>3</v>
      </c>
      <c r="L79" s="433"/>
    </row>
    <row r="80" spans="1:12" ht="39.950000000000003" customHeight="1">
      <c r="A80" s="74"/>
      <c r="B80" s="75"/>
      <c r="C80" s="76"/>
      <c r="D80" s="476"/>
      <c r="E80" s="476"/>
      <c r="F80" s="476"/>
      <c r="G80" s="518"/>
      <c r="H80" s="455" t="e">
        <f>I80*Змiст!$K$4</f>
        <v>#N/A</v>
      </c>
      <c r="I80" s="458" t="e">
        <f>IF(Змiст!$K$5&gt;Змiст!$AP$38,J80*(1-Змiст!$K$5),J80*(1-Змiст!$AP$38))</f>
        <v>#N/A</v>
      </c>
      <c r="J80" s="507" t="e">
        <f t="shared" si="5"/>
        <v>#N/A</v>
      </c>
      <c r="K80" s="461"/>
      <c r="L80" s="435"/>
    </row>
    <row r="81" spans="1:13" ht="39.950000000000003" customHeight="1">
      <c r="A81" s="74"/>
      <c r="B81" s="75"/>
      <c r="C81" s="76"/>
      <c r="D81" s="474"/>
      <c r="E81" s="474"/>
      <c r="F81" s="474" t="s">
        <v>8708</v>
      </c>
      <c r="G81" s="517" t="s">
        <v>9265</v>
      </c>
      <c r="H81" s="453">
        <f>I81*Змiст!$K$4</f>
        <v>2085.5957219999996</v>
      </c>
      <c r="I81" s="456">
        <f>IF(Змiст!$K$5&gt;Змiст!$AP$38,J81*(1-Змiст!$K$5),J81*(1-Змiст!$AP$38))</f>
        <v>66.20938799999999</v>
      </c>
      <c r="J81" s="506">
        <f>VLOOKUP(F81,Price,2,FALSE)*1.2</f>
        <v>66.20938799999999</v>
      </c>
      <c r="K81" s="459" t="s">
        <v>3</v>
      </c>
      <c r="L81" s="433"/>
    </row>
    <row r="82" spans="1:13" ht="39.950000000000003" customHeight="1">
      <c r="A82" s="74"/>
      <c r="B82" s="75"/>
      <c r="C82" s="76"/>
      <c r="D82" s="475"/>
      <c r="E82" s="476"/>
      <c r="F82" s="476"/>
      <c r="G82" s="518"/>
      <c r="H82" s="455" t="e">
        <f>I82*Змiст!$K$4</f>
        <v>#N/A</v>
      </c>
      <c r="I82" s="458" t="e">
        <f>IF(Змiст!$K$5&gt;Змiст!$AP$38,J82*(1-Змiст!$K$5),J82*(1-Змiст!$AP$38))</f>
        <v>#N/A</v>
      </c>
      <c r="J82" s="507" t="e">
        <f>VLOOKUP(F82,Price,2,FALSE)*1.2</f>
        <v>#N/A</v>
      </c>
      <c r="K82" s="461"/>
      <c r="L82" s="435"/>
    </row>
    <row r="83" spans="1:13" ht="39.950000000000003" customHeight="1">
      <c r="A83" s="74"/>
      <c r="B83" s="75"/>
      <c r="C83" s="76"/>
      <c r="D83" s="475"/>
      <c r="E83" s="474"/>
      <c r="F83" s="474" t="s">
        <v>8709</v>
      </c>
      <c r="G83" s="517" t="s">
        <v>9266</v>
      </c>
      <c r="H83" s="453">
        <f>I83*Змiст!$K$4</f>
        <v>2085.5957219999996</v>
      </c>
      <c r="I83" s="456">
        <f>IF(Змiст!$K$5&gt;Змiст!$AP$38,J83*(1-Змiст!$K$5),J83*(1-Змiст!$AP$38))</f>
        <v>66.20938799999999</v>
      </c>
      <c r="J83" s="506">
        <f>VLOOKUP(F83,Price,2,FALSE)*1.2</f>
        <v>66.20938799999999</v>
      </c>
      <c r="K83" s="459" t="s">
        <v>3</v>
      </c>
      <c r="L83" s="433"/>
    </row>
    <row r="84" spans="1:13" ht="39.950000000000003" customHeight="1">
      <c r="A84" s="74"/>
      <c r="B84" s="75"/>
      <c r="C84" s="76"/>
      <c r="D84" s="476"/>
      <c r="E84" s="476"/>
      <c r="F84" s="476"/>
      <c r="G84" s="518"/>
      <c r="H84" s="455" t="e">
        <f>I84*Змiст!$K$4</f>
        <v>#N/A</v>
      </c>
      <c r="I84" s="458" t="e">
        <f>IF(Змiст!$K$5&gt;Змiст!$AP$38,J84*(1-Змiст!$K$5),J84*(1-Змiст!$AP$38))</f>
        <v>#N/A</v>
      </c>
      <c r="J84" s="507" t="e">
        <f>VLOOKUP(F84,Price,2,FALSE)*1.2</f>
        <v>#N/A</v>
      </c>
      <c r="K84" s="461"/>
      <c r="L84" s="435"/>
    </row>
    <row r="85" spans="1:13" ht="39.950000000000003" customHeight="1">
      <c r="A85" s="74"/>
      <c r="B85" s="75"/>
      <c r="C85" s="76"/>
      <c r="D85" s="474"/>
      <c r="E85" s="25"/>
      <c r="F85" s="53" t="s">
        <v>3224</v>
      </c>
      <c r="G85" s="126" t="s">
        <v>7038</v>
      </c>
      <c r="H85" s="338">
        <f>I85*Змiст!$K$4</f>
        <v>1680.6942179999999</v>
      </c>
      <c r="I85" s="339">
        <f>IF(Змiст!$K$5&gt;Змiст!$AP$38,J85*(1-Змiст!$K$5),J85*(1-Змiст!$AP$38))</f>
        <v>53.355371999999996</v>
      </c>
      <c r="J85" s="133">
        <f t="shared" si="5"/>
        <v>53.355371999999996</v>
      </c>
      <c r="K85" s="128" t="s">
        <v>3</v>
      </c>
      <c r="L85" s="129"/>
    </row>
    <row r="86" spans="1:13" ht="39.950000000000003" customHeight="1">
      <c r="A86" s="74"/>
      <c r="B86" s="75"/>
      <c r="C86" s="76"/>
      <c r="D86" s="475"/>
      <c r="E86" s="25"/>
      <c r="F86" s="53" t="s">
        <v>3225</v>
      </c>
      <c r="G86" s="126" t="s">
        <v>7039</v>
      </c>
      <c r="H86" s="338">
        <f>I86*Змiст!$K$4</f>
        <v>1718.0425079999998</v>
      </c>
      <c r="I86" s="339">
        <f>IF(Змiст!$K$5&gt;Змiст!$AP$38,J86*(1-Змiст!$K$5),J86*(1-Змiст!$AP$38))</f>
        <v>54.541031999999994</v>
      </c>
      <c r="J86" s="133">
        <f t="shared" si="5"/>
        <v>54.541031999999994</v>
      </c>
      <c r="K86" s="128" t="s">
        <v>3</v>
      </c>
      <c r="L86" s="129"/>
    </row>
    <row r="87" spans="1:13" ht="39.950000000000003" customHeight="1">
      <c r="A87" s="74"/>
      <c r="B87" s="75"/>
      <c r="C87" s="76"/>
      <c r="D87" s="475"/>
      <c r="E87" s="8"/>
      <c r="F87" s="31" t="s">
        <v>3223</v>
      </c>
      <c r="G87" s="32" t="s">
        <v>7040</v>
      </c>
      <c r="H87" s="338">
        <f>I87*Змiст!$K$4</f>
        <v>2372.4255239999998</v>
      </c>
      <c r="I87" s="339">
        <f>IF(Змiст!$K$5&gt;Змiст!$AP$38,J87*(1-Змiст!$K$5),J87*(1-Змiст!$AP$38))</f>
        <v>75.315095999999997</v>
      </c>
      <c r="J87" s="133">
        <f t="shared" si="5"/>
        <v>75.315095999999997</v>
      </c>
      <c r="K87" s="128" t="s">
        <v>3</v>
      </c>
      <c r="L87" s="129"/>
    </row>
    <row r="88" spans="1:13" ht="39.950000000000003" customHeight="1">
      <c r="A88" s="74"/>
      <c r="B88" s="75"/>
      <c r="C88" s="76"/>
      <c r="D88" s="475"/>
      <c r="E88" s="8"/>
      <c r="F88" s="31" t="s">
        <v>6893</v>
      </c>
      <c r="G88" s="32" t="s">
        <v>7041</v>
      </c>
      <c r="H88" s="338">
        <f>I88*Змiст!$K$4</f>
        <v>2555.2799999999997</v>
      </c>
      <c r="I88" s="339">
        <f>IF(Змiст!$K$5&gt;Змiст!$AP$38,J88*(1-Змiст!$K$5),J88*(1-Змiст!$AP$38))</f>
        <v>81.11999999999999</v>
      </c>
      <c r="J88" s="133">
        <f t="shared" si="5"/>
        <v>81.11999999999999</v>
      </c>
      <c r="K88" s="128" t="s">
        <v>3</v>
      </c>
      <c r="L88" s="129"/>
      <c r="M88"/>
    </row>
    <row r="89" spans="1:13" ht="39.950000000000003" customHeight="1">
      <c r="A89" s="74"/>
      <c r="B89" s="75"/>
      <c r="C89" s="76"/>
      <c r="D89" s="476"/>
      <c r="E89" s="8"/>
      <c r="F89" s="31" t="s">
        <v>3226</v>
      </c>
      <c r="G89" s="32" t="s">
        <v>7042</v>
      </c>
      <c r="H89" s="338">
        <f>I89*Змiст!$K$4</f>
        <v>3800.1920040000005</v>
      </c>
      <c r="I89" s="339">
        <f>IF(Змiст!$K$5&gt;Змiст!$AP$38,J89*(1-Змiст!$K$5),J89*(1-Змiст!$AP$38))</f>
        <v>120.64101600000001</v>
      </c>
      <c r="J89" s="133">
        <f t="shared" si="5"/>
        <v>120.64101600000001</v>
      </c>
      <c r="K89" s="128" t="s">
        <v>3</v>
      </c>
      <c r="L89" s="129"/>
    </row>
    <row r="90" spans="1:13" ht="69.95" customHeight="1">
      <c r="A90" s="74"/>
      <c r="B90" s="75"/>
      <c r="C90" s="76"/>
      <c r="D90" s="474"/>
      <c r="E90" s="8"/>
      <c r="F90" s="53" t="s">
        <v>3231</v>
      </c>
      <c r="G90" s="126" t="s">
        <v>7043</v>
      </c>
      <c r="H90" s="338">
        <f>I90*Змiст!$K$4</f>
        <v>2918.4771419999997</v>
      </c>
      <c r="I90" s="339">
        <f>IF(Змiст!$K$5&gt;Змiст!$AP$38,J90*(1-Змiст!$K$5),J90*(1-Змiст!$AP$38))</f>
        <v>92.65006799999999</v>
      </c>
      <c r="J90" s="133">
        <f t="shared" si="5"/>
        <v>92.65006799999999</v>
      </c>
      <c r="K90" s="128" t="s">
        <v>3</v>
      </c>
      <c r="L90" s="129"/>
    </row>
    <row r="91" spans="1:13" ht="69.95" customHeight="1">
      <c r="A91" s="74"/>
      <c r="B91" s="75"/>
      <c r="C91" s="76"/>
      <c r="D91" s="475"/>
      <c r="E91" s="8"/>
      <c r="F91" s="31" t="s">
        <v>3232</v>
      </c>
      <c r="G91" s="32" t="s">
        <v>7044</v>
      </c>
      <c r="H91" s="338">
        <f>I91*Змiст!$K$4</f>
        <v>3376.325484</v>
      </c>
      <c r="I91" s="339">
        <f>IF(Змiст!$K$5&gt;Змiст!$AP$38,J91*(1-Змiст!$K$5),J91*(1-Змiст!$AP$38))</f>
        <v>107.18493599999999</v>
      </c>
      <c r="J91" s="133">
        <f t="shared" si="5"/>
        <v>107.18493599999999</v>
      </c>
      <c r="K91" s="128" t="s">
        <v>3</v>
      </c>
      <c r="L91" s="129"/>
    </row>
    <row r="92" spans="1:13" ht="69.95" customHeight="1">
      <c r="A92" s="74"/>
      <c r="B92" s="75"/>
      <c r="C92" s="76"/>
      <c r="D92" s="476"/>
      <c r="E92" s="8"/>
      <c r="F92" s="31" t="s">
        <v>3230</v>
      </c>
      <c r="G92" s="32" t="s">
        <v>7045</v>
      </c>
      <c r="H92" s="338">
        <f>I92*Змiст!$K$4</f>
        <v>4238.1647280000007</v>
      </c>
      <c r="I92" s="339">
        <f>IF(Змiст!$K$5&gt;Змiст!$AP$38,J92*(1-Змiст!$K$5),J92*(1-Змiст!$AP$38))</f>
        <v>134.54491200000001</v>
      </c>
      <c r="J92" s="133">
        <f t="shared" si="5"/>
        <v>134.54491200000001</v>
      </c>
      <c r="K92" s="128" t="s">
        <v>3</v>
      </c>
      <c r="L92" s="129"/>
    </row>
    <row r="93" spans="1:13" ht="50.1" customHeight="1">
      <c r="A93" s="74"/>
      <c r="B93" s="75"/>
      <c r="C93" s="76"/>
      <c r="D93" s="474"/>
      <c r="E93" s="25"/>
      <c r="F93" s="31" t="s">
        <v>3239</v>
      </c>
      <c r="G93" s="32" t="s">
        <v>7046</v>
      </c>
      <c r="H93" s="338">
        <f>I93*Змiст!$K$4</f>
        <v>4469.4243720000004</v>
      </c>
      <c r="I93" s="339">
        <f>IF(Змiст!$K$5&gt;Змiст!$AP$38,J93*(1-Змiст!$K$5),J93*(1-Змiст!$AP$38))</f>
        <v>141.88648800000001</v>
      </c>
      <c r="J93" s="133">
        <f t="shared" si="5"/>
        <v>141.88648800000001</v>
      </c>
      <c r="K93" s="128" t="s">
        <v>3</v>
      </c>
      <c r="L93" s="129"/>
    </row>
    <row r="94" spans="1:13" ht="50.1" customHeight="1">
      <c r="A94" s="74"/>
      <c r="B94" s="75"/>
      <c r="C94" s="76"/>
      <c r="D94" s="475"/>
      <c r="E94" s="25"/>
      <c r="F94" s="31" t="s">
        <v>3240</v>
      </c>
      <c r="G94" s="32" t="s">
        <v>7047</v>
      </c>
      <c r="H94" s="338">
        <f>I94*Змiст!$K$4</f>
        <v>4512.8168820000001</v>
      </c>
      <c r="I94" s="339">
        <f>IF(Змiст!$K$5&gt;Змiст!$AP$38,J94*(1-Змiст!$K$5),J94*(1-Змiст!$AP$38))</f>
        <v>143.264028</v>
      </c>
      <c r="J94" s="133">
        <f t="shared" si="5"/>
        <v>143.264028</v>
      </c>
      <c r="K94" s="128" t="s">
        <v>3</v>
      </c>
      <c r="L94" s="129"/>
    </row>
    <row r="95" spans="1:13" ht="50.1" customHeight="1">
      <c r="A95" s="74"/>
      <c r="B95" s="75"/>
      <c r="C95" s="76"/>
      <c r="D95" s="475"/>
      <c r="E95" s="25"/>
      <c r="F95" s="31" t="s">
        <v>3238</v>
      </c>
      <c r="G95" s="32" t="s">
        <v>7048</v>
      </c>
      <c r="H95" s="338">
        <f>I95*Змiст!$K$4</f>
        <v>5630.3659439999992</v>
      </c>
      <c r="I95" s="339">
        <f>IF(Змiст!$K$5&gt;Змiст!$AP$38,J95*(1-Змiст!$K$5),J95*(1-Змiст!$AP$38))</f>
        <v>178.74177599999999</v>
      </c>
      <c r="J95" s="133">
        <f t="shared" si="5"/>
        <v>178.74177599999999</v>
      </c>
      <c r="K95" s="128" t="s">
        <v>3</v>
      </c>
      <c r="L95" s="129"/>
    </row>
    <row r="96" spans="1:13" ht="50.1" customHeight="1">
      <c r="A96" s="74"/>
      <c r="B96" s="75"/>
      <c r="C96" s="76"/>
      <c r="D96" s="475"/>
      <c r="E96" s="25"/>
      <c r="F96" s="31" t="s">
        <v>7016</v>
      </c>
      <c r="G96" s="32" t="s">
        <v>7049</v>
      </c>
      <c r="H96" s="338">
        <f>I96*Змiст!$K$4</f>
        <v>4881.8979720000007</v>
      </c>
      <c r="I96" s="339">
        <f>IF(Змiст!$K$5&gt;Змiст!$AP$38,J96*(1-Змiст!$K$5),J96*(1-Змiст!$AP$38))</f>
        <v>154.98088800000002</v>
      </c>
      <c r="J96" s="133">
        <f t="shared" si="5"/>
        <v>154.98088800000002</v>
      </c>
      <c r="K96" s="128" t="s">
        <v>3</v>
      </c>
      <c r="L96" s="129"/>
    </row>
    <row r="97" spans="1:12" ht="50.1" customHeight="1">
      <c r="A97" s="74"/>
      <c r="B97" s="75"/>
      <c r="C97" s="76"/>
      <c r="D97" s="476"/>
      <c r="E97" s="25"/>
      <c r="F97" s="31" t="s">
        <v>7017</v>
      </c>
      <c r="G97" s="32" t="s">
        <v>7050</v>
      </c>
      <c r="H97" s="338">
        <f>I97*Змiст!$K$4</f>
        <v>7897.4557199999999</v>
      </c>
      <c r="I97" s="339">
        <f>IF(Змiст!$K$5&gt;Змiст!$AP$38,J97*(1-Змiст!$K$5),J97*(1-Змiст!$AP$38))</f>
        <v>250.71287999999998</v>
      </c>
      <c r="J97" s="133">
        <f t="shared" si="5"/>
        <v>250.71287999999998</v>
      </c>
      <c r="K97" s="128" t="s">
        <v>3</v>
      </c>
      <c r="L97" s="129"/>
    </row>
    <row r="98" spans="1:12" ht="90" customHeight="1">
      <c r="A98" s="74"/>
      <c r="B98" s="75"/>
      <c r="C98" s="76"/>
      <c r="D98" s="474"/>
      <c r="E98" s="8"/>
      <c r="F98" s="53" t="s">
        <v>3259</v>
      </c>
      <c r="G98" s="126" t="s">
        <v>7051</v>
      </c>
      <c r="H98" s="338">
        <f>I98*Змiст!$K$4</f>
        <v>4091.3676719999994</v>
      </c>
      <c r="I98" s="339">
        <f>IF(Змiст!$K$5&gt;Змiст!$AP$38,J98*(1-Змiст!$K$5),J98*(1-Змiст!$AP$38))</f>
        <v>129.88468799999998</v>
      </c>
      <c r="J98" s="133">
        <f t="shared" si="5"/>
        <v>129.88468799999998</v>
      </c>
      <c r="K98" s="128" t="s">
        <v>3</v>
      </c>
      <c r="L98" s="129"/>
    </row>
    <row r="99" spans="1:12" ht="90" customHeight="1">
      <c r="A99" s="74"/>
      <c r="B99" s="75"/>
      <c r="C99" s="76"/>
      <c r="D99" s="476"/>
      <c r="E99" s="8"/>
      <c r="F99" s="31" t="s">
        <v>3258</v>
      </c>
      <c r="G99" s="32" t="s">
        <v>7052</v>
      </c>
      <c r="H99" s="338">
        <f>I99*Змiст!$K$4</f>
        <v>5066.8560180000004</v>
      </c>
      <c r="I99" s="339">
        <f>IF(Змiст!$K$5&gt;Змiст!$AP$38,J99*(1-Змiст!$K$5),J99*(1-Змiст!$AP$38))</f>
        <v>160.85257200000001</v>
      </c>
      <c r="J99" s="133">
        <f t="shared" si="5"/>
        <v>160.85257200000001</v>
      </c>
      <c r="K99" s="128" t="s">
        <v>3</v>
      </c>
      <c r="L99" s="129"/>
    </row>
    <row r="100" spans="1:12" ht="90" customHeight="1">
      <c r="A100" s="74"/>
      <c r="B100" s="75"/>
      <c r="C100" s="76"/>
      <c r="D100" s="481"/>
      <c r="E100" s="11"/>
      <c r="F100" s="31" t="s">
        <v>9162</v>
      </c>
      <c r="G100" s="32" t="s">
        <v>8726</v>
      </c>
      <c r="H100" s="338">
        <f>I100*Змiст!$K$4</f>
        <v>2457.1561140000003</v>
      </c>
      <c r="I100" s="339">
        <f>IF(Змiст!$K$5&gt;Змiст!$AP$38,J100*(1-Змiст!$K$5),J100*(1-Змiст!$AP$38))</f>
        <v>78.004956000000007</v>
      </c>
      <c r="J100" s="133">
        <f t="shared" si="5"/>
        <v>78.004956000000007</v>
      </c>
      <c r="K100" s="128" t="s">
        <v>3</v>
      </c>
      <c r="L100" s="129"/>
    </row>
    <row r="101" spans="1:12" ht="90" customHeight="1">
      <c r="A101" s="74"/>
      <c r="B101" s="75"/>
      <c r="C101" s="76"/>
      <c r="D101" s="491"/>
      <c r="E101" s="11"/>
      <c r="F101" s="31" t="s">
        <v>7877</v>
      </c>
      <c r="G101" s="32" t="s">
        <v>8727</v>
      </c>
      <c r="H101" s="338">
        <f>I101*Змiст!$K$4</f>
        <v>2457.1561140000003</v>
      </c>
      <c r="I101" s="339">
        <f>IF(Змiст!$K$5&gt;Змiст!$AP$38,J101*(1-Змiст!$K$5),J101*(1-Змiст!$AP$38))</f>
        <v>78.004956000000007</v>
      </c>
      <c r="J101" s="133">
        <f t="shared" si="5"/>
        <v>78.004956000000007</v>
      </c>
      <c r="K101" s="128" t="s">
        <v>3</v>
      </c>
      <c r="L101" s="129"/>
    </row>
    <row r="102" spans="1:12" ht="90" customHeight="1">
      <c r="A102" s="74"/>
      <c r="B102" s="75"/>
      <c r="C102" s="76"/>
      <c r="D102" s="482"/>
      <c r="E102" s="11"/>
      <c r="F102" s="31" t="s">
        <v>7677</v>
      </c>
      <c r="G102" s="32" t="s">
        <v>8728</v>
      </c>
      <c r="H102" s="338">
        <f>I102*Змiст!$K$4</f>
        <v>3157.7787359999998</v>
      </c>
      <c r="I102" s="339">
        <f>IF(Змiст!$K$5&gt;Змiст!$AP$38,J102*(1-Змiст!$K$5),J102*(1-Змiст!$AP$38))</f>
        <v>100.246944</v>
      </c>
      <c r="J102" s="133">
        <f t="shared" si="5"/>
        <v>100.246944</v>
      </c>
      <c r="K102" s="128" t="s">
        <v>3</v>
      </c>
      <c r="L102" s="129"/>
    </row>
    <row r="103" spans="1:12" ht="110.1" customHeight="1">
      <c r="A103" s="130"/>
      <c r="B103" s="131"/>
      <c r="C103" s="132"/>
      <c r="D103" s="474"/>
      <c r="E103" s="474"/>
      <c r="F103" s="529" t="s">
        <v>10002</v>
      </c>
      <c r="G103" s="529" t="s">
        <v>10001</v>
      </c>
      <c r="H103" s="453">
        <f>I103*Змiст!$K$4</f>
        <v>3760.7458139999994</v>
      </c>
      <c r="I103" s="456">
        <f>IF(Змiст!$K$5&gt;Змiст!$AP$38,J103*(1-Змiст!$K$5),J103*(1-Змiст!$AP$38))</f>
        <v>119.38875599999999</v>
      </c>
      <c r="J103" s="519">
        <f>VLOOKUP(F103,Price,2,FALSE)*1.2</f>
        <v>119.38875599999999</v>
      </c>
      <c r="K103" s="453" t="s">
        <v>3</v>
      </c>
      <c r="L103" s="453"/>
    </row>
    <row r="104" spans="1:12" ht="110.1" customHeight="1">
      <c r="A104" s="130"/>
      <c r="B104" s="131"/>
      <c r="C104" s="132"/>
      <c r="D104" s="476"/>
      <c r="E104" s="476"/>
      <c r="F104" s="530"/>
      <c r="G104" s="530"/>
      <c r="H104" s="455">
        <f>I104*Змiст!$K$4</f>
        <v>0</v>
      </c>
      <c r="I104" s="458">
        <f>IF(Змiст!$K$5&gt;Змiст!$AP$38,J104*(1-Змiст!$K$5),J104*(1-Змiст!$AP$38))</f>
        <v>0</v>
      </c>
      <c r="J104" s="520"/>
      <c r="K104" s="455"/>
      <c r="L104" s="455"/>
    </row>
    <row r="105" spans="1:12" ht="153.75" customHeight="1">
      <c r="A105" s="74"/>
      <c r="B105" s="75"/>
      <c r="C105" s="76"/>
      <c r="D105" s="510"/>
      <c r="E105" s="511"/>
      <c r="F105" s="55" t="s">
        <v>3248</v>
      </c>
      <c r="G105" s="52" t="s">
        <v>9267</v>
      </c>
      <c r="H105" s="335">
        <f>I105*Змiст!$K$4</f>
        <v>26650.715741999997</v>
      </c>
      <c r="I105" s="336">
        <f>IF(Змiст!$K$5&gt;Змiст!$AP$38,J105*(1-Змiст!$K$5),J105*(1-Змiст!$AP$38))</f>
        <v>846.05446799999993</v>
      </c>
      <c r="J105" s="343">
        <f>VLOOKUP(F105,Price,2,FALSE)*1.2</f>
        <v>846.05446799999993</v>
      </c>
      <c r="K105" s="128" t="s">
        <v>3</v>
      </c>
      <c r="L105" s="129"/>
    </row>
    <row r="106" spans="1:12" ht="20.100000000000001" customHeight="1">
      <c r="A106" s="74"/>
      <c r="B106" s="75"/>
      <c r="C106" s="76"/>
      <c r="D106" s="513"/>
      <c r="E106" s="514"/>
      <c r="F106" s="53" t="s">
        <v>3246</v>
      </c>
      <c r="G106" s="126" t="s">
        <v>9269</v>
      </c>
      <c r="H106" s="338">
        <f>I106*Змiст!$K$4</f>
        <v>3641.2705979999996</v>
      </c>
      <c r="I106" s="339">
        <f>IF(Змiст!$K$5&gt;Змiст!$AP$38,J106*(1-Змiст!$K$5),J106*(1-Змiст!$AP$38))</f>
        <v>115.59589199999999</v>
      </c>
      <c r="J106" s="133">
        <f t="shared" ref="J106:J111" si="6">VLOOKUP(F106,Price,2,FALSE)*1.2</f>
        <v>115.59589199999999</v>
      </c>
      <c r="K106" s="128" t="s">
        <v>3</v>
      </c>
      <c r="L106" s="465"/>
    </row>
    <row r="107" spans="1:12" ht="20.100000000000001" customHeight="1">
      <c r="A107" s="74"/>
      <c r="B107" s="75"/>
      <c r="C107" s="76"/>
      <c r="D107" s="515"/>
      <c r="E107" s="516"/>
      <c r="F107" s="53" t="s">
        <v>3247</v>
      </c>
      <c r="G107" s="126" t="s">
        <v>9270</v>
      </c>
      <c r="H107" s="338">
        <f>I107*Змiст!$K$4</f>
        <v>3641.2705979999996</v>
      </c>
      <c r="I107" s="339">
        <f>IF(Змiст!$K$5&gt;Змiст!$AP$38,J107*(1-Змiст!$K$5),J107*(1-Змiст!$AP$38))</f>
        <v>115.59589199999999</v>
      </c>
      <c r="J107" s="133">
        <f t="shared" si="6"/>
        <v>115.59589199999999</v>
      </c>
      <c r="K107" s="128" t="s">
        <v>3</v>
      </c>
      <c r="L107" s="465"/>
    </row>
    <row r="108" spans="1:12" ht="20.100000000000001" customHeight="1">
      <c r="A108" s="74"/>
      <c r="B108" s="75"/>
      <c r="C108" s="76"/>
      <c r="D108" s="515"/>
      <c r="E108" s="516"/>
      <c r="F108" s="53" t="s">
        <v>3249</v>
      </c>
      <c r="G108" s="126" t="s">
        <v>9271</v>
      </c>
      <c r="H108" s="338">
        <f>I108*Змiст!$K$4</f>
        <v>3326.9889240000002</v>
      </c>
      <c r="I108" s="339">
        <f>IF(Змiст!$K$5&gt;Змiст!$AP$38,J108*(1-Змiст!$K$5),J108*(1-Змiст!$AP$38))</f>
        <v>105.618696</v>
      </c>
      <c r="J108" s="133">
        <f t="shared" si="6"/>
        <v>105.618696</v>
      </c>
      <c r="K108" s="128" t="s">
        <v>3</v>
      </c>
      <c r="L108" s="465"/>
    </row>
    <row r="109" spans="1:12" ht="20.100000000000001" customHeight="1">
      <c r="A109" s="74"/>
      <c r="B109" s="75"/>
      <c r="C109" s="76"/>
      <c r="D109" s="515"/>
      <c r="E109" s="516"/>
      <c r="F109" s="53" t="s">
        <v>3250</v>
      </c>
      <c r="G109" s="126" t="s">
        <v>9272</v>
      </c>
      <c r="H109" s="338">
        <f>I109*Змiст!$K$4</f>
        <v>3326.9889240000002</v>
      </c>
      <c r="I109" s="339">
        <f>IF(Змiст!$K$5&gt;Змiст!$AP$38,J109*(1-Змiст!$K$5),J109*(1-Змiст!$AP$38))</f>
        <v>105.618696</v>
      </c>
      <c r="J109" s="133">
        <f t="shared" si="6"/>
        <v>105.618696</v>
      </c>
      <c r="K109" s="128" t="s">
        <v>3</v>
      </c>
      <c r="L109" s="465"/>
    </row>
    <row r="110" spans="1:12" ht="20.100000000000001" customHeight="1">
      <c r="A110" s="74"/>
      <c r="B110" s="75"/>
      <c r="C110" s="76"/>
      <c r="D110" s="515"/>
      <c r="E110" s="516"/>
      <c r="F110" s="53" t="s">
        <v>3251</v>
      </c>
      <c r="G110" s="126" t="s">
        <v>9273</v>
      </c>
      <c r="H110" s="338">
        <f>I110*Змiст!$K$4</f>
        <v>3326.9889240000002</v>
      </c>
      <c r="I110" s="339">
        <f>IF(Змiст!$K$5&gt;Змiст!$AP$38,J110*(1-Змiст!$K$5),J110*(1-Змiст!$AP$38))</f>
        <v>105.618696</v>
      </c>
      <c r="J110" s="133">
        <f t="shared" si="6"/>
        <v>105.618696</v>
      </c>
      <c r="K110" s="128" t="s">
        <v>3</v>
      </c>
      <c r="L110" s="465"/>
    </row>
    <row r="111" spans="1:12" ht="20.100000000000001" customHeight="1">
      <c r="A111" s="74"/>
      <c r="B111" s="75"/>
      <c r="C111" s="76"/>
      <c r="D111" s="515"/>
      <c r="E111" s="516"/>
      <c r="F111" s="53" t="s">
        <v>3252</v>
      </c>
      <c r="G111" s="126" t="s">
        <v>9274</v>
      </c>
      <c r="H111" s="338">
        <f>I111*Змiст!$K$4</f>
        <v>3326.9889240000002</v>
      </c>
      <c r="I111" s="339">
        <f>IF(Змiст!$K$5&gt;Змiст!$AP$38,J111*(1-Змiст!$K$5),J111*(1-Змiст!$AP$38))</f>
        <v>105.618696</v>
      </c>
      <c r="J111" s="133">
        <f t="shared" si="6"/>
        <v>105.618696</v>
      </c>
      <c r="K111" s="128" t="s">
        <v>3</v>
      </c>
      <c r="L111" s="465"/>
    </row>
    <row r="112" spans="1:12" ht="20.100000000000001" customHeight="1">
      <c r="A112" s="74"/>
      <c r="B112" s="75"/>
      <c r="C112" s="76"/>
      <c r="D112" s="515"/>
      <c r="E112" s="516"/>
      <c r="F112" s="53" t="s">
        <v>3253</v>
      </c>
      <c r="G112" s="126" t="s">
        <v>9275</v>
      </c>
      <c r="H112" s="338">
        <f>I112*Змiст!$K$4</f>
        <v>6920.1367199999995</v>
      </c>
      <c r="I112" s="339">
        <f>IF(Змiст!$K$5&gt;Змiст!$AP$38,J112*(1-Змiст!$K$5),J112*(1-Змiст!$AP$38))</f>
        <v>219.68687999999997</v>
      </c>
      <c r="J112" s="133">
        <f>VLOOKUP(F112,Price,2,FALSE)*1.2*2</f>
        <v>219.68687999999997</v>
      </c>
      <c r="K112" s="128" t="s">
        <v>3</v>
      </c>
      <c r="L112" s="465"/>
    </row>
    <row r="113" spans="1:12" ht="20.100000000000001" customHeight="1">
      <c r="A113" s="74"/>
      <c r="B113" s="75"/>
      <c r="C113" s="76"/>
      <c r="D113" s="515"/>
      <c r="E113" s="516"/>
      <c r="F113" s="53" t="s">
        <v>3254</v>
      </c>
      <c r="G113" s="126" t="s">
        <v>9276</v>
      </c>
      <c r="H113" s="338">
        <f>I113*Змiст!$K$4</f>
        <v>3460.0683599999998</v>
      </c>
      <c r="I113" s="339">
        <f>IF(Змiст!$K$5&gt;Змiст!$AP$38,J113*(1-Змiст!$K$5),J113*(1-Змiст!$AP$38))</f>
        <v>109.84343999999999</v>
      </c>
      <c r="J113" s="133">
        <f>VLOOKUP(F113,Price,2,FALSE)*1.2</f>
        <v>109.84343999999999</v>
      </c>
      <c r="K113" s="128" t="s">
        <v>3</v>
      </c>
      <c r="L113" s="465"/>
    </row>
    <row r="114" spans="1:12" ht="20.100000000000001" customHeight="1">
      <c r="A114" s="74"/>
      <c r="B114" s="75"/>
      <c r="C114" s="76"/>
      <c r="D114" s="515"/>
      <c r="E114" s="516"/>
      <c r="F114" s="53" t="s">
        <v>3255</v>
      </c>
      <c r="G114" s="126" t="s">
        <v>9277</v>
      </c>
      <c r="H114" s="338">
        <f>I114*Змiст!$K$4</f>
        <v>3326.9889240000002</v>
      </c>
      <c r="I114" s="339">
        <f>IF(Змiст!$K$5&gt;Змiст!$AP$38,J114*(1-Змiст!$K$5),J114*(1-Змiст!$AP$38))</f>
        <v>105.618696</v>
      </c>
      <c r="J114" s="133">
        <f>VLOOKUP(F114,Price,2,FALSE)*1.2</f>
        <v>105.618696</v>
      </c>
      <c r="K114" s="128" t="s">
        <v>3</v>
      </c>
      <c r="L114" s="465"/>
    </row>
    <row r="115" spans="1:12" ht="99.95" customHeight="1">
      <c r="A115" s="74"/>
      <c r="B115" s="75"/>
      <c r="C115" s="76"/>
      <c r="D115" s="11"/>
      <c r="E115" s="11"/>
      <c r="F115" s="31" t="s">
        <v>3002</v>
      </c>
      <c r="G115" s="32" t="s">
        <v>6452</v>
      </c>
      <c r="H115" s="338">
        <f>I115*Змiст!$K$4</f>
        <v>308.29604399999994</v>
      </c>
      <c r="I115" s="339">
        <f>IF(Змiст!$K$5&gt;Змiст!$AP$38,J115*(1-Змiст!$K$5),J115*(1-Змiст!$AP$38))</f>
        <v>9.7871759999999988</v>
      </c>
      <c r="J115" s="133">
        <f t="shared" si="5"/>
        <v>9.7871759999999988</v>
      </c>
      <c r="K115" s="128" t="s">
        <v>3</v>
      </c>
      <c r="L115" s="129"/>
    </row>
    <row r="116" spans="1:12" ht="99.95" customHeight="1">
      <c r="A116" s="74"/>
      <c r="B116" s="75"/>
      <c r="C116" s="76"/>
      <c r="D116" s="11"/>
      <c r="E116" s="11"/>
      <c r="F116" s="53" t="s">
        <v>3452</v>
      </c>
      <c r="G116" s="126" t="s">
        <v>6634</v>
      </c>
      <c r="H116" s="338">
        <f>I116*Змiст!$K$4</f>
        <v>288.58901399999996</v>
      </c>
      <c r="I116" s="339">
        <f>IF(Змiст!$K$5&gt;Змiст!$AP$38,J116*(1-Змiст!$K$5),J116*(1-Змiст!$AP$38))</f>
        <v>9.1615559999999991</v>
      </c>
      <c r="J116" s="133">
        <f t="shared" si="5"/>
        <v>9.1615559999999991</v>
      </c>
      <c r="K116" s="128" t="s">
        <v>3</v>
      </c>
      <c r="L116" s="129"/>
    </row>
    <row r="117" spans="1:12" ht="50.1" customHeight="1">
      <c r="A117" s="74"/>
      <c r="B117" s="75"/>
      <c r="C117" s="76"/>
      <c r="D117" s="473"/>
      <c r="E117" s="473"/>
      <c r="F117" s="145" t="s">
        <v>3444</v>
      </c>
      <c r="G117" s="32" t="s">
        <v>6411</v>
      </c>
      <c r="H117" s="338">
        <f>I117*Змiст!$K$4</f>
        <v>1050.379218</v>
      </c>
      <c r="I117" s="339">
        <f>IF(Змiст!$K$5&gt;Змiст!$AP$38,J117*(1-Змiст!$K$5),J117*(1-Змiст!$AP$38))</f>
        <v>33.345371999999998</v>
      </c>
      <c r="J117" s="133">
        <f t="shared" ref="J117:J122" si="7">VLOOKUP(F117,Price,2,FALSE)*1.2</f>
        <v>33.345371999999998</v>
      </c>
      <c r="K117" s="128" t="s">
        <v>3</v>
      </c>
      <c r="L117" s="129"/>
    </row>
    <row r="118" spans="1:12" ht="50.1" customHeight="1">
      <c r="A118" s="74"/>
      <c r="B118" s="75"/>
      <c r="C118" s="76"/>
      <c r="D118" s="473"/>
      <c r="E118" s="473"/>
      <c r="F118" s="31" t="s">
        <v>3447</v>
      </c>
      <c r="G118" s="32" t="s">
        <v>6412</v>
      </c>
      <c r="H118" s="338">
        <f>I118*Змiст!$K$4</f>
        <v>1050.379218</v>
      </c>
      <c r="I118" s="339">
        <f>IF(Змiст!$K$5&gt;Змiст!$AP$38,J118*(1-Змiст!$K$5),J118*(1-Змiст!$AP$38))</f>
        <v>33.345371999999998</v>
      </c>
      <c r="J118" s="133">
        <f t="shared" si="7"/>
        <v>33.345371999999998</v>
      </c>
      <c r="K118" s="344" t="s">
        <v>3</v>
      </c>
      <c r="L118" s="129"/>
    </row>
    <row r="119" spans="1:12" ht="50.1" customHeight="1">
      <c r="A119" s="74"/>
      <c r="B119" s="75"/>
      <c r="C119" s="76"/>
      <c r="D119" s="473"/>
      <c r="E119" s="473"/>
      <c r="F119" s="31" t="s">
        <v>3445</v>
      </c>
      <c r="G119" s="32" t="s">
        <v>6413</v>
      </c>
      <c r="H119" s="338">
        <f>I119*Змiст!$K$4</f>
        <v>1002.5421839999999</v>
      </c>
      <c r="I119" s="339">
        <f>IF(Змiст!$K$5&gt;Змiст!$AP$38,J119*(1-Змiст!$K$5),J119*(1-Змiст!$AP$38))</f>
        <v>31.826735999999997</v>
      </c>
      <c r="J119" s="133">
        <f t="shared" si="7"/>
        <v>31.826735999999997</v>
      </c>
      <c r="K119" s="344" t="s">
        <v>3</v>
      </c>
      <c r="L119" s="129"/>
    </row>
    <row r="120" spans="1:12" ht="50.1" customHeight="1">
      <c r="A120" s="74"/>
      <c r="B120" s="75"/>
      <c r="C120" s="76"/>
      <c r="D120" s="473"/>
      <c r="E120" s="473"/>
      <c r="F120" s="31" t="s">
        <v>3448</v>
      </c>
      <c r="G120" s="32" t="s">
        <v>6414</v>
      </c>
      <c r="H120" s="338">
        <f>I120*Змiст!$K$4</f>
        <v>1002.5421839999999</v>
      </c>
      <c r="I120" s="339">
        <f>IF(Змiст!$K$5&gt;Змiст!$AP$38,J120*(1-Змiст!$K$5),J120*(1-Змiст!$AP$38))</f>
        <v>31.826735999999997</v>
      </c>
      <c r="J120" s="133">
        <f t="shared" si="7"/>
        <v>31.826735999999997</v>
      </c>
      <c r="K120" s="128" t="s">
        <v>3</v>
      </c>
      <c r="L120" s="129"/>
    </row>
    <row r="121" spans="1:12" ht="50.1" customHeight="1">
      <c r="A121" s="74"/>
      <c r="B121" s="75"/>
      <c r="C121" s="76"/>
      <c r="D121" s="492"/>
      <c r="E121" s="492"/>
      <c r="F121" s="31" t="s">
        <v>3446</v>
      </c>
      <c r="G121" s="32" t="s">
        <v>6415</v>
      </c>
      <c r="H121" s="338">
        <f>I121*Змiст!$K$4</f>
        <v>1153.2122280000001</v>
      </c>
      <c r="I121" s="339">
        <f>IF(Змiст!$K$5&gt;Змiст!$AP$38,J121*(1-Змiст!$K$5),J121*(1-Змiст!$AP$38))</f>
        <v>36.609912000000001</v>
      </c>
      <c r="J121" s="133">
        <f t="shared" si="7"/>
        <v>36.609912000000001</v>
      </c>
      <c r="K121" s="128" t="s">
        <v>3</v>
      </c>
      <c r="L121" s="129"/>
    </row>
    <row r="122" spans="1:12" ht="50.1" customHeight="1">
      <c r="A122" s="74"/>
      <c r="B122" s="75"/>
      <c r="C122" s="76"/>
      <c r="D122" s="492"/>
      <c r="E122" s="492"/>
      <c r="F122" s="31" t="s">
        <v>3449</v>
      </c>
      <c r="G122" s="32" t="s">
        <v>6416</v>
      </c>
      <c r="H122" s="338">
        <f>I122*Змiст!$K$4</f>
        <v>1153.2122280000001</v>
      </c>
      <c r="I122" s="339">
        <f>IF(Змiст!$K$5&gt;Змiст!$AP$38,J122*(1-Змiст!$K$5),J122*(1-Змiст!$AP$38))</f>
        <v>36.609912000000001</v>
      </c>
      <c r="J122" s="133">
        <f t="shared" si="7"/>
        <v>36.609912000000001</v>
      </c>
      <c r="K122" s="128" t="s">
        <v>3</v>
      </c>
      <c r="L122" s="129"/>
    </row>
    <row r="123" spans="1:12" ht="15">
      <c r="A123" s="74"/>
      <c r="B123" s="75"/>
      <c r="C123" s="76"/>
    </row>
    <row r="124" spans="1:12" ht="15">
      <c r="A124" s="74"/>
      <c r="B124" s="75"/>
      <c r="C124" s="76"/>
    </row>
    <row r="125" spans="1:12" ht="15">
      <c r="A125" s="74"/>
      <c r="B125" s="75"/>
      <c r="C125" s="76"/>
    </row>
    <row r="126" spans="1:12" ht="15">
      <c r="A126" s="74"/>
      <c r="B126" s="75"/>
      <c r="C126" s="76"/>
    </row>
    <row r="127" spans="1:12" ht="15">
      <c r="A127" s="74"/>
      <c r="B127" s="75"/>
      <c r="C127" s="76"/>
    </row>
    <row r="128" spans="1:12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  <row r="331" spans="1:3" ht="15">
      <c r="A331" s="74"/>
      <c r="B331" s="75"/>
      <c r="C331" s="76"/>
    </row>
    <row r="332" spans="1:3" ht="15">
      <c r="A332" s="74"/>
      <c r="B332" s="75"/>
      <c r="C332" s="76"/>
    </row>
    <row r="333" spans="1:3" ht="15">
      <c r="A333" s="74"/>
      <c r="B333" s="75"/>
      <c r="C333" s="76"/>
    </row>
    <row r="334" spans="1:3" ht="15">
      <c r="A334" s="74"/>
      <c r="B334" s="75"/>
      <c r="C334" s="76"/>
    </row>
    <row r="335" spans="1:3" ht="15">
      <c r="A335" s="74"/>
      <c r="B335" s="75"/>
      <c r="C335" s="76"/>
    </row>
    <row r="336" spans="1:3" ht="15">
      <c r="A336" s="74"/>
      <c r="B336" s="75"/>
      <c r="C336" s="76"/>
    </row>
    <row r="337" spans="1:3" ht="15">
      <c r="A337" s="74"/>
      <c r="B337" s="75"/>
      <c r="C337" s="76"/>
    </row>
    <row r="338" spans="1:3" ht="15">
      <c r="A338" s="74"/>
      <c r="B338" s="75"/>
      <c r="C338" s="76"/>
    </row>
    <row r="339" spans="1:3" ht="15">
      <c r="A339" s="74"/>
      <c r="B339" s="75"/>
      <c r="C339" s="76"/>
    </row>
    <row r="340" spans="1:3" ht="15">
      <c r="A340" s="74"/>
      <c r="B340" s="75"/>
      <c r="C340" s="76"/>
    </row>
    <row r="341" spans="1:3" ht="15">
      <c r="A341" s="74"/>
      <c r="B341" s="75"/>
      <c r="C341" s="76"/>
    </row>
    <row r="342" spans="1:3" ht="15">
      <c r="A342" s="74"/>
      <c r="B342" s="75"/>
      <c r="C342" s="76"/>
    </row>
    <row r="343" spans="1:3" ht="15">
      <c r="A343" s="74"/>
      <c r="B343" s="75"/>
      <c r="C343" s="76"/>
    </row>
    <row r="344" spans="1:3" ht="15">
      <c r="A344" s="74"/>
      <c r="B344" s="75"/>
      <c r="C344" s="76"/>
    </row>
    <row r="345" spans="1:3" ht="15">
      <c r="A345" s="74"/>
      <c r="B345" s="75"/>
      <c r="C345" s="76"/>
    </row>
    <row r="346" spans="1:3" ht="15">
      <c r="A346" s="74"/>
      <c r="B346" s="75"/>
      <c r="C346" s="76"/>
    </row>
    <row r="347" spans="1:3" ht="15">
      <c r="A347" s="74"/>
      <c r="B347" s="75"/>
      <c r="C347" s="76"/>
    </row>
  </sheetData>
  <customSheetViews>
    <customSheetView guid="{20D19EA3-0B3D-4661-BC55-5B45FE4CE1B9}" showAutoFilter="1" showRuler="0">
      <selection activeCell="A7" sqref="A7"/>
      <pageMargins left="0.75" right="0.75" top="1" bottom="1" header="0.5" footer="0.5"/>
      <pageSetup paperSize="9" orientation="landscape" r:id="rId1"/>
      <headerFooter alignWithMargins="0"/>
      <autoFilter ref="B1:F1"/>
    </customSheetView>
  </customSheetViews>
  <mergeCells count="207">
    <mergeCell ref="D11:D13"/>
    <mergeCell ref="G1:H1"/>
    <mergeCell ref="K103:K104"/>
    <mergeCell ref="L103:L104"/>
    <mergeCell ref="E103:E104"/>
    <mergeCell ref="D103:D104"/>
    <mergeCell ref="F103:F104"/>
    <mergeCell ref="G103:G104"/>
    <mergeCell ref="H103:H104"/>
    <mergeCell ref="I103:I104"/>
    <mergeCell ref="J103:J104"/>
    <mergeCell ref="J14:J15"/>
    <mergeCell ref="K14:K15"/>
    <mergeCell ref="L14:L15"/>
    <mergeCell ref="I83:I84"/>
    <mergeCell ref="J83:J84"/>
    <mergeCell ref="K83:K84"/>
    <mergeCell ref="F81:F82"/>
    <mergeCell ref="G81:G82"/>
    <mergeCell ref="H81:H82"/>
    <mergeCell ref="I81:I82"/>
    <mergeCell ref="J81:J82"/>
    <mergeCell ref="G79:G80"/>
    <mergeCell ref="H79:H80"/>
    <mergeCell ref="L106:L114"/>
    <mergeCell ref="D58:E69"/>
    <mergeCell ref="L16:L17"/>
    <mergeCell ref="E18:E19"/>
    <mergeCell ref="F18:F19"/>
    <mergeCell ref="G18:G19"/>
    <mergeCell ref="H18:H19"/>
    <mergeCell ref="I18:I19"/>
    <mergeCell ref="J18:J19"/>
    <mergeCell ref="K18:K19"/>
    <mergeCell ref="L83:L84"/>
    <mergeCell ref="L18:L19"/>
    <mergeCell ref="E16:E17"/>
    <mergeCell ref="F16:F17"/>
    <mergeCell ref="G16:G17"/>
    <mergeCell ref="H16:H17"/>
    <mergeCell ref="I16:I17"/>
    <mergeCell ref="K81:K82"/>
    <mergeCell ref="K16:K17"/>
    <mergeCell ref="L81:L82"/>
    <mergeCell ref="E83:E84"/>
    <mergeCell ref="F83:F84"/>
    <mergeCell ref="G83:G84"/>
    <mergeCell ref="H83:H84"/>
    <mergeCell ref="I32:I35"/>
    <mergeCell ref="J16:J17"/>
    <mergeCell ref="I30:I31"/>
    <mergeCell ref="F26:F27"/>
    <mergeCell ref="G26:G27"/>
    <mergeCell ref="J30:J31"/>
    <mergeCell ref="G36:G37"/>
    <mergeCell ref="H36:H37"/>
    <mergeCell ref="I36:I37"/>
    <mergeCell ref="H30:H31"/>
    <mergeCell ref="H26:H27"/>
    <mergeCell ref="I26:I27"/>
    <mergeCell ref="H20:H21"/>
    <mergeCell ref="I79:I80"/>
    <mergeCell ref="K9:K10"/>
    <mergeCell ref="L9:L10"/>
    <mergeCell ref="D3:D10"/>
    <mergeCell ref="E9:E10"/>
    <mergeCell ref="F9:F10"/>
    <mergeCell ref="G9:G10"/>
    <mergeCell ref="H9:H10"/>
    <mergeCell ref="I9:I10"/>
    <mergeCell ref="J9:J10"/>
    <mergeCell ref="J3:J4"/>
    <mergeCell ref="E5:E6"/>
    <mergeCell ref="E3:E4"/>
    <mergeCell ref="F3:F4"/>
    <mergeCell ref="G3:G4"/>
    <mergeCell ref="H3:H4"/>
    <mergeCell ref="I3:I4"/>
    <mergeCell ref="E7:E8"/>
    <mergeCell ref="F7:F8"/>
    <mergeCell ref="G7:G8"/>
    <mergeCell ref="H7:H8"/>
    <mergeCell ref="I7:I8"/>
    <mergeCell ref="J7:J8"/>
    <mergeCell ref="K7:K8"/>
    <mergeCell ref="L7:L8"/>
    <mergeCell ref="D14:D19"/>
    <mergeCell ref="E14:E15"/>
    <mergeCell ref="F14:F15"/>
    <mergeCell ref="K77:K78"/>
    <mergeCell ref="L77:L78"/>
    <mergeCell ref="I28:I29"/>
    <mergeCell ref="J28:J29"/>
    <mergeCell ref="K28:K29"/>
    <mergeCell ref="J32:J35"/>
    <mergeCell ref="K32:K35"/>
    <mergeCell ref="H14:H15"/>
    <mergeCell ref="I14:I15"/>
    <mergeCell ref="D28:D31"/>
    <mergeCell ref="D40:D42"/>
    <mergeCell ref="D32:D35"/>
    <mergeCell ref="D36:D39"/>
    <mergeCell ref="L22:L23"/>
    <mergeCell ref="E38:E39"/>
    <mergeCell ref="F38:F39"/>
    <mergeCell ref="G38:G39"/>
    <mergeCell ref="H38:H39"/>
    <mergeCell ref="G14:G15"/>
    <mergeCell ref="E36:E37"/>
    <mergeCell ref="F36:F37"/>
    <mergeCell ref="K30:K31"/>
    <mergeCell ref="H24:H25"/>
    <mergeCell ref="L79:L80"/>
    <mergeCell ref="E77:E78"/>
    <mergeCell ref="F77:F78"/>
    <mergeCell ref="G77:G78"/>
    <mergeCell ref="H77:H78"/>
    <mergeCell ref="I77:I78"/>
    <mergeCell ref="F79:F80"/>
    <mergeCell ref="J77:J78"/>
    <mergeCell ref="L24:L25"/>
    <mergeCell ref="E30:E31"/>
    <mergeCell ref="F28:F29"/>
    <mergeCell ref="G28:G29"/>
    <mergeCell ref="F30:F31"/>
    <mergeCell ref="G30:G31"/>
    <mergeCell ref="H28:H29"/>
    <mergeCell ref="J26:J27"/>
    <mergeCell ref="E28:E29"/>
    <mergeCell ref="J79:J80"/>
    <mergeCell ref="E32:E35"/>
    <mergeCell ref="F32:F35"/>
    <mergeCell ref="G32:G35"/>
    <mergeCell ref="H32:H35"/>
    <mergeCell ref="D98:D99"/>
    <mergeCell ref="E119:E120"/>
    <mergeCell ref="E121:E122"/>
    <mergeCell ref="D121:D122"/>
    <mergeCell ref="E117:E118"/>
    <mergeCell ref="D100:D102"/>
    <mergeCell ref="D117:D118"/>
    <mergeCell ref="D119:D120"/>
    <mergeCell ref="D105:E105"/>
    <mergeCell ref="D106:E114"/>
    <mergeCell ref="L36:L37"/>
    <mergeCell ref="J36:J37"/>
    <mergeCell ref="K36:K37"/>
    <mergeCell ref="L30:L31"/>
    <mergeCell ref="L32:L35"/>
    <mergeCell ref="D93:D97"/>
    <mergeCell ref="D90:D92"/>
    <mergeCell ref="D85:D89"/>
    <mergeCell ref="E79:E80"/>
    <mergeCell ref="D43:D44"/>
    <mergeCell ref="D57:E57"/>
    <mergeCell ref="D81:D84"/>
    <mergeCell ref="E81:E82"/>
    <mergeCell ref="D55:D56"/>
    <mergeCell ref="D48:D49"/>
    <mergeCell ref="D70:D71"/>
    <mergeCell ref="D77:D80"/>
    <mergeCell ref="D45:D47"/>
    <mergeCell ref="D50:D52"/>
    <mergeCell ref="D53:D54"/>
    <mergeCell ref="D72:D76"/>
    <mergeCell ref="K79:K80"/>
    <mergeCell ref="I38:I39"/>
    <mergeCell ref="J38:J39"/>
    <mergeCell ref="K26:K27"/>
    <mergeCell ref="K20:K21"/>
    <mergeCell ref="J20:J21"/>
    <mergeCell ref="L20:L21"/>
    <mergeCell ref="E22:E23"/>
    <mergeCell ref="F22:F23"/>
    <mergeCell ref="G22:G23"/>
    <mergeCell ref="H22:H23"/>
    <mergeCell ref="I22:I23"/>
    <mergeCell ref="J22:J23"/>
    <mergeCell ref="I20:I21"/>
    <mergeCell ref="K22:K23"/>
    <mergeCell ref="I24:I25"/>
    <mergeCell ref="J24:J25"/>
    <mergeCell ref="E26:E27"/>
    <mergeCell ref="L58:L69"/>
    <mergeCell ref="L28:L29"/>
    <mergeCell ref="O3:O4"/>
    <mergeCell ref="K3:K4"/>
    <mergeCell ref="L3:L4"/>
    <mergeCell ref="L26:L27"/>
    <mergeCell ref="D24:D27"/>
    <mergeCell ref="E24:E25"/>
    <mergeCell ref="F24:F25"/>
    <mergeCell ref="G24:G25"/>
    <mergeCell ref="K24:K25"/>
    <mergeCell ref="L5:L6"/>
    <mergeCell ref="F5:F6"/>
    <mergeCell ref="G5:G6"/>
    <mergeCell ref="H5:H6"/>
    <mergeCell ref="I5:I6"/>
    <mergeCell ref="J5:J6"/>
    <mergeCell ref="K5:K6"/>
    <mergeCell ref="L38:L39"/>
    <mergeCell ref="K38:K39"/>
    <mergeCell ref="D20:D23"/>
    <mergeCell ref="E20:E21"/>
    <mergeCell ref="F20:F21"/>
    <mergeCell ref="G20:G21"/>
  </mergeCells>
  <phoneticPr fontId="3" type="noConversion"/>
  <conditionalFormatting sqref="F61:G69">
    <cfRule type="expression" dxfId="1301" priority="19">
      <formula>#REF!="-"</formula>
    </cfRule>
    <cfRule type="expression" dxfId="1300" priority="20">
      <formula>#REF!&gt;0</formula>
    </cfRule>
  </conditionalFormatting>
  <conditionalFormatting sqref="F70:F71 F40:G57 G14 G16 G18">
    <cfRule type="expression" dxfId="1299" priority="3491">
      <formula>#REF!="-"</formula>
    </cfRule>
    <cfRule type="expression" dxfId="1298" priority="3492">
      <formula>#REF!&gt;0</formula>
    </cfRule>
  </conditionalFormatting>
  <conditionalFormatting sqref="F120:G122 F90:G102">
    <cfRule type="expression" dxfId="1297" priority="3493">
      <formula>#REF!="-"</formula>
    </cfRule>
    <cfRule type="expression" dxfId="1296" priority="3494">
      <formula>#REF!&gt;0</formula>
    </cfRule>
  </conditionalFormatting>
  <conditionalFormatting sqref="F72:G76">
    <cfRule type="expression" dxfId="1295" priority="3503">
      <formula>#REF!="-"</formula>
    </cfRule>
    <cfRule type="expression" dxfId="1294" priority="3504">
      <formula>#REF!&gt;0</formula>
    </cfRule>
  </conditionalFormatting>
  <conditionalFormatting sqref="F85:G89">
    <cfRule type="expression" dxfId="1293" priority="3505">
      <formula>#REF!="-"</formula>
    </cfRule>
    <cfRule type="expression" dxfId="1292" priority="3506">
      <formula>#REF!&gt;0</formula>
    </cfRule>
  </conditionalFormatting>
  <conditionalFormatting sqref="G70:G71">
    <cfRule type="expression" dxfId="1291" priority="3509">
      <formula>#REF!="-"</formula>
    </cfRule>
    <cfRule type="expression" dxfId="1290" priority="3510">
      <formula>#REF!&gt;0</formula>
    </cfRule>
  </conditionalFormatting>
  <conditionalFormatting sqref="F115:G119">
    <cfRule type="expression" dxfId="1289" priority="3521">
      <formula>#REF!="-"</formula>
    </cfRule>
    <cfRule type="expression" dxfId="1288" priority="3522">
      <formula>#REF!&gt;0</formula>
    </cfRule>
  </conditionalFormatting>
  <conditionalFormatting sqref="F58:G60">
    <cfRule type="expression" dxfId="1287" priority="3525">
      <formula>#REF!="-"</formula>
    </cfRule>
    <cfRule type="expression" dxfId="1286" priority="3526">
      <formula>#REF!&gt;0</formula>
    </cfRule>
  </conditionalFormatting>
  <conditionalFormatting sqref="F109:G114">
    <cfRule type="expression" dxfId="1285" priority="5">
      <formula>#REF!="-"</formula>
    </cfRule>
    <cfRule type="expression" dxfId="1284" priority="6">
      <formula>#REF!&gt;0</formula>
    </cfRule>
  </conditionalFormatting>
  <conditionalFormatting sqref="F105:G105">
    <cfRule type="expression" dxfId="1283" priority="7">
      <formula>#REF!="-"</formula>
    </cfRule>
    <cfRule type="expression" dxfId="1282" priority="8">
      <formula>#REF!&gt;0</formula>
    </cfRule>
  </conditionalFormatting>
  <conditionalFormatting sqref="F106:G108">
    <cfRule type="expression" dxfId="1281" priority="9">
      <formula>#REF!="-"</formula>
    </cfRule>
    <cfRule type="expression" dxfId="1280" priority="10">
      <formula>#REF!&gt;0</formula>
    </cfRule>
  </conditionalFormatting>
  <conditionalFormatting sqref="F103">
    <cfRule type="expression" dxfId="1279" priority="3">
      <formula>#REF!="-"</formula>
    </cfRule>
    <cfRule type="expression" dxfId="1278" priority="4">
      <formula>#REF!&gt;0</formula>
    </cfRule>
  </conditionalFormatting>
  <conditionalFormatting sqref="G103">
    <cfRule type="expression" dxfId="1277" priority="1">
      <formula>#REF!="-"</formula>
    </cfRule>
    <cfRule type="expression" dxfId="1276" priority="2">
      <formula>#REF!&gt;0</formula>
    </cfRule>
  </conditionalFormatting>
  <hyperlinks>
    <hyperlink ref="L58" r:id="rId2"/>
  </hyperlinks>
  <pageMargins left="0.23622047244094491" right="0.23622047244094491" top="0.74803149606299213" bottom="0.74803149606299213" header="0.31496062992125984" footer="0.31496062992125984"/>
  <pageSetup paperSize="9" scale="54" fitToHeight="0" orientation="portrait" r:id="rId3"/>
  <headerFooter alignWithMargins="0"/>
  <rowBreaks count="4" manualBreakCount="4">
    <brk id="40" max="10" man="1"/>
    <brk id="69" max="10" man="1"/>
    <brk id="97" max="10" man="1"/>
    <brk id="104" max="10" man="1"/>
  </rowBreaks>
  <colBreaks count="1" manualBreakCount="1">
    <brk id="11" max="1048575" man="1"/>
  </colBreaks>
  <ignoredErrors>
    <ignoredError sqref="J16 J64" formula="1"/>
  </ignoredErrors>
  <drawing r:id="rId4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8"/>
  <dimension ref="A1:N344"/>
  <sheetViews>
    <sheetView showGridLines="0" zoomScale="85" zoomScaleNormal="85" zoomScaleSheetLayoutView="85" workbookViewId="0">
      <pane ySplit="2" topLeftCell="A3" activePane="bottomLeft" state="frozen"/>
      <selection pane="bottomLeft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47.7109375" style="18" customWidth="1"/>
    <col min="5" max="5" width="13.28515625" style="18" customWidth="1"/>
    <col min="6" max="6" width="70.7109375" style="18" customWidth="1"/>
    <col min="7" max="7" width="13.28515625" style="22" customWidth="1"/>
    <col min="8" max="8" width="13.28515625" style="18" customWidth="1"/>
    <col min="9" max="9" width="11.42578125" style="18" hidden="1" customWidth="1"/>
    <col min="10" max="10" width="14.140625" style="18" customWidth="1"/>
    <col min="11" max="11" width="23.85546875" style="18" customWidth="1"/>
    <col min="12" max="16384" width="9.140625" style="16"/>
  </cols>
  <sheetData>
    <row r="1" spans="1:14" s="94" customFormat="1" ht="30" customHeight="1">
      <c r="A1" s="88"/>
      <c r="B1" s="89"/>
      <c r="C1" s="90"/>
      <c r="D1" s="91"/>
      <c r="E1" s="91"/>
      <c r="F1" s="430" t="s">
        <v>17033</v>
      </c>
      <c r="G1" s="430"/>
      <c r="H1" s="153">
        <f>IF(Змiст!$K$5&gt;Змiст!$BH$38,Змiст!$K$5,Змiст!$BH$38)</f>
        <v>0</v>
      </c>
      <c r="I1" s="93"/>
      <c r="J1" s="93"/>
      <c r="K1" s="82"/>
      <c r="M1" s="99"/>
      <c r="N1" s="96"/>
    </row>
    <row r="2" spans="1:14" s="17" customFormat="1" ht="25.5" customHeight="1">
      <c r="A2" s="88"/>
      <c r="B2" s="89"/>
      <c r="C2" s="90"/>
      <c r="D2" s="97" t="s">
        <v>8</v>
      </c>
      <c r="E2" s="97" t="s">
        <v>0</v>
      </c>
      <c r="F2" s="97" t="s">
        <v>1</v>
      </c>
      <c r="G2" s="97" t="s">
        <v>5</v>
      </c>
      <c r="H2" s="97" t="s">
        <v>6</v>
      </c>
      <c r="I2" s="97"/>
      <c r="J2" s="97" t="s">
        <v>2</v>
      </c>
      <c r="K2" s="97" t="s">
        <v>7</v>
      </c>
    </row>
    <row r="3" spans="1:14" ht="69.95" customHeight="1">
      <c r="A3" s="88"/>
      <c r="B3" s="89"/>
      <c r="C3" s="90"/>
      <c r="D3" s="534"/>
      <c r="E3" s="145" t="s">
        <v>3668</v>
      </c>
      <c r="F3" s="32" t="s">
        <v>10059</v>
      </c>
      <c r="G3" s="124">
        <f>H3*Змiст!$K$4</f>
        <v>1165.1664780000001</v>
      </c>
      <c r="H3" s="125">
        <f>IF(Змiст!$K$5&gt;Змiст!$BH$38,I3*(1-Змiст!$K$5),I3*(1-Змiст!$BH$38))</f>
        <v>36.989412000000002</v>
      </c>
      <c r="I3" s="5">
        <f t="shared" ref="I3:I28" si="0">VLOOKUP(E3,Price,2,FALSE)*1.2</f>
        <v>36.989412000000002</v>
      </c>
      <c r="J3" s="255" t="s">
        <v>4</v>
      </c>
      <c r="K3" s="148"/>
    </row>
    <row r="4" spans="1:14" ht="69.95" customHeight="1">
      <c r="A4" s="88"/>
      <c r="B4" s="89"/>
      <c r="C4" s="90"/>
      <c r="D4" s="534"/>
      <c r="E4" s="145" t="s">
        <v>3670</v>
      </c>
      <c r="F4" s="32" t="s">
        <v>9237</v>
      </c>
      <c r="G4" s="124">
        <f>H4*Змiст!$K$4</f>
        <v>1647.596538</v>
      </c>
      <c r="H4" s="125">
        <f>IF(Змiст!$K$5&gt;Змiст!$BH$38,I4*(1-Змiст!$K$5),I4*(1-Змiст!$BH$38))</f>
        <v>52.304651999999997</v>
      </c>
      <c r="I4" s="5">
        <f t="shared" si="0"/>
        <v>52.304651999999997</v>
      </c>
      <c r="J4" s="255" t="s">
        <v>4</v>
      </c>
      <c r="K4" s="148"/>
    </row>
    <row r="5" spans="1:14" ht="69.95" customHeight="1">
      <c r="A5" s="88"/>
      <c r="B5" s="89"/>
      <c r="C5" s="90"/>
      <c r="D5" s="533"/>
      <c r="E5" s="145" t="s">
        <v>3656</v>
      </c>
      <c r="F5" s="32" t="s">
        <v>10050</v>
      </c>
      <c r="G5" s="124">
        <f>H5*Змiст!$K$4</f>
        <v>1238.4149399999999</v>
      </c>
      <c r="H5" s="125">
        <f>IF(Змiст!$K$5&gt;Змiст!$BH$38,I5*(1-Змiст!$K$5),I5*(1-Змiст!$BH$38))</f>
        <v>39.31476</v>
      </c>
      <c r="I5" s="5">
        <f t="shared" si="0"/>
        <v>39.31476</v>
      </c>
      <c r="J5" s="255" t="s">
        <v>4</v>
      </c>
      <c r="K5" s="148"/>
    </row>
    <row r="6" spans="1:14" ht="69.95" customHeight="1">
      <c r="A6" s="88"/>
      <c r="B6" s="89"/>
      <c r="C6" s="90"/>
      <c r="D6" s="533"/>
      <c r="E6" s="145" t="s">
        <v>3658</v>
      </c>
      <c r="F6" s="32" t="s">
        <v>9238</v>
      </c>
      <c r="G6" s="124">
        <f>H6*Змiст!$K$4</f>
        <v>1698.293142</v>
      </c>
      <c r="H6" s="125">
        <f>IF(Змiст!$K$5&gt;Змiст!$BH$38,I6*(1-Змiст!$K$5),I6*(1-Змiст!$BH$38))</f>
        <v>53.914068</v>
      </c>
      <c r="I6" s="5">
        <f t="shared" si="0"/>
        <v>53.914068</v>
      </c>
      <c r="J6" s="255" t="s">
        <v>4</v>
      </c>
      <c r="K6" s="148"/>
    </row>
    <row r="7" spans="1:14" ht="69.95" customHeight="1">
      <c r="A7" s="88"/>
      <c r="B7" s="89"/>
      <c r="C7" s="90"/>
      <c r="D7" s="535"/>
      <c r="E7" s="145" t="s">
        <v>3666</v>
      </c>
      <c r="F7" s="32" t="s">
        <v>10058</v>
      </c>
      <c r="G7" s="124">
        <f>H7*Змiст!$K$4</f>
        <v>1915.559604</v>
      </c>
      <c r="H7" s="125">
        <f>IF(Змiст!$K$5&gt;Змiст!$BH$38,I7*(1-Змiст!$K$5),I7*(1-Змiст!$BH$38))</f>
        <v>60.811416000000001</v>
      </c>
      <c r="I7" s="5">
        <f t="shared" si="0"/>
        <v>60.811416000000001</v>
      </c>
      <c r="J7" s="255" t="s">
        <v>4</v>
      </c>
      <c r="K7" s="148"/>
    </row>
    <row r="8" spans="1:14" ht="69.95" customHeight="1">
      <c r="A8" s="88"/>
      <c r="B8" s="89"/>
      <c r="C8" s="90"/>
      <c r="D8" s="536"/>
      <c r="E8" s="145" t="s">
        <v>3667</v>
      </c>
      <c r="F8" s="32" t="s">
        <v>9239</v>
      </c>
      <c r="G8" s="124">
        <f>H8*Змiст!$K$4</f>
        <v>2371.824126</v>
      </c>
      <c r="H8" s="125">
        <f>IF(Змiст!$K$5&gt;Змiст!$BH$38,I8*(1-Змiст!$K$5),I8*(1-Змiст!$BH$38))</f>
        <v>75.296003999999996</v>
      </c>
      <c r="I8" s="5">
        <f t="shared" si="0"/>
        <v>75.296003999999996</v>
      </c>
      <c r="J8" s="255" t="s">
        <v>4</v>
      </c>
      <c r="K8" s="148"/>
    </row>
    <row r="9" spans="1:14" ht="69.95" customHeight="1">
      <c r="A9" s="88"/>
      <c r="B9" s="89"/>
      <c r="C9" s="90"/>
      <c r="D9" s="535"/>
      <c r="E9" s="145" t="s">
        <v>3678</v>
      </c>
      <c r="F9" s="32" t="s">
        <v>10057</v>
      </c>
      <c r="G9" s="124">
        <f>H9*Змiст!$K$4</f>
        <v>3224.318076</v>
      </c>
      <c r="H9" s="125">
        <f>IF(Змiст!$K$5&gt;Змiст!$BH$38,I9*(1-Змiст!$K$5),I9*(1-Змiст!$BH$38))</f>
        <v>102.35930399999999</v>
      </c>
      <c r="I9" s="5">
        <f t="shared" si="0"/>
        <v>102.35930399999999</v>
      </c>
      <c r="J9" s="255" t="s">
        <v>4</v>
      </c>
      <c r="K9" s="148"/>
    </row>
    <row r="10" spans="1:14" ht="69.95" customHeight="1">
      <c r="A10" s="88"/>
      <c r="B10" s="89"/>
      <c r="C10" s="90"/>
      <c r="D10" s="536"/>
      <c r="E10" s="145" t="s">
        <v>3673</v>
      </c>
      <c r="F10" s="32" t="s">
        <v>9240</v>
      </c>
      <c r="G10" s="124">
        <f>H10*Змiст!$K$4</f>
        <v>3298.4223299999999</v>
      </c>
      <c r="H10" s="125">
        <f>IF(Змiст!$K$5&gt;Змiст!$BH$38,I10*(1-Змiст!$K$5),I10*(1-Змiст!$BH$38))</f>
        <v>104.71182</v>
      </c>
      <c r="I10" s="5">
        <f t="shared" si="0"/>
        <v>104.71182</v>
      </c>
      <c r="J10" s="255" t="s">
        <v>4</v>
      </c>
      <c r="K10" s="148"/>
    </row>
    <row r="11" spans="1:14" ht="69.95" customHeight="1">
      <c r="A11" s="88"/>
      <c r="B11" s="89"/>
      <c r="C11" s="90"/>
      <c r="D11" s="535"/>
      <c r="E11" s="145" t="s">
        <v>3674</v>
      </c>
      <c r="F11" s="32" t="s">
        <v>10055</v>
      </c>
      <c r="G11" s="124">
        <f>H11*Змiст!$K$4</f>
        <v>5331.4499700000006</v>
      </c>
      <c r="H11" s="125">
        <f>IF(Змiст!$K$5&gt;Змiст!$BH$38,I11*(1-Змiст!$K$5),I11*(1-Змiст!$BH$38))</f>
        <v>169.25238000000002</v>
      </c>
      <c r="I11" s="5">
        <f t="shared" si="0"/>
        <v>169.25238000000002</v>
      </c>
      <c r="J11" s="255" t="s">
        <v>4</v>
      </c>
      <c r="K11" s="148"/>
    </row>
    <row r="12" spans="1:14" ht="69.95" customHeight="1">
      <c r="A12" s="88"/>
      <c r="B12" s="89"/>
      <c r="C12" s="90"/>
      <c r="D12" s="536"/>
      <c r="E12" s="145" t="s">
        <v>3675</v>
      </c>
      <c r="F12" s="32" t="s">
        <v>10051</v>
      </c>
      <c r="G12" s="124">
        <f>H12*Змiст!$K$4</f>
        <v>5881.5783179999999</v>
      </c>
      <c r="H12" s="125">
        <f>IF(Змiст!$K$5&gt;Змiст!$BH$38,I12*(1-Змiст!$K$5),I12*(1-Змiст!$BH$38))</f>
        <v>186.71677199999999</v>
      </c>
      <c r="I12" s="5">
        <f t="shared" si="0"/>
        <v>186.71677199999999</v>
      </c>
      <c r="J12" s="255" t="s">
        <v>4</v>
      </c>
      <c r="K12" s="256"/>
    </row>
    <row r="13" spans="1:14" ht="69.95" customHeight="1">
      <c r="A13" s="88"/>
      <c r="B13" s="89"/>
      <c r="C13" s="90"/>
      <c r="D13" s="535"/>
      <c r="E13" s="145" t="s">
        <v>3653</v>
      </c>
      <c r="F13" s="32" t="s">
        <v>10056</v>
      </c>
      <c r="G13" s="124">
        <f>H13*Змiст!$K$4</f>
        <v>3447.2908259999999</v>
      </c>
      <c r="H13" s="125">
        <f>IF(Змiст!$K$5&gt;Змiст!$BH$38,I13*(1-Змiст!$K$5),I13*(1-Змiст!$BH$38))</f>
        <v>109.437804</v>
      </c>
      <c r="I13" s="5">
        <f t="shared" si="0"/>
        <v>109.437804</v>
      </c>
      <c r="J13" s="255" t="s">
        <v>4</v>
      </c>
      <c r="K13" s="148"/>
    </row>
    <row r="14" spans="1:14" ht="69.95" customHeight="1">
      <c r="A14" s="88"/>
      <c r="B14" s="89"/>
      <c r="C14" s="90"/>
      <c r="D14" s="536"/>
      <c r="E14" s="145" t="s">
        <v>3650</v>
      </c>
      <c r="F14" s="32" t="s">
        <v>10052</v>
      </c>
      <c r="G14" s="124">
        <f>H14*Змiст!$K$4</f>
        <v>3555.9204659999996</v>
      </c>
      <c r="H14" s="125">
        <f>IF(Змiст!$K$5&gt;Змiст!$BH$38,I14*(1-Змiст!$K$5),I14*(1-Змiст!$BH$38))</f>
        <v>112.88636399999999</v>
      </c>
      <c r="I14" s="5">
        <f t="shared" si="0"/>
        <v>112.88636399999999</v>
      </c>
      <c r="J14" s="255" t="s">
        <v>4</v>
      </c>
      <c r="K14" s="148"/>
    </row>
    <row r="15" spans="1:14" ht="69.95" customHeight="1">
      <c r="A15" s="88"/>
      <c r="B15" s="89"/>
      <c r="C15" s="90"/>
      <c r="D15" s="534"/>
      <c r="E15" s="145" t="s">
        <v>3665</v>
      </c>
      <c r="F15" s="32" t="s">
        <v>10061</v>
      </c>
      <c r="G15" s="124">
        <f>H15*Змiст!$K$4</f>
        <v>3527.3168279999995</v>
      </c>
      <c r="H15" s="125">
        <f>IF(Змiст!$K$5&gt;Змiст!$BH$38,I15*(1-Змiст!$K$5),I15*(1-Змiст!$BH$38))</f>
        <v>111.97831199999999</v>
      </c>
      <c r="I15" s="5">
        <f t="shared" si="0"/>
        <v>111.97831199999999</v>
      </c>
      <c r="J15" s="255" t="s">
        <v>4</v>
      </c>
      <c r="K15" s="148"/>
    </row>
    <row r="16" spans="1:14" ht="69.95" customHeight="1">
      <c r="A16" s="88"/>
      <c r="B16" s="89"/>
      <c r="C16" s="90"/>
      <c r="D16" s="534"/>
      <c r="E16" s="145" t="s">
        <v>9241</v>
      </c>
      <c r="F16" s="32" t="s">
        <v>10053</v>
      </c>
      <c r="G16" s="124">
        <f>H16*Змiст!$K$4</f>
        <v>3598.4307239999998</v>
      </c>
      <c r="H16" s="125">
        <f>IF(Змiст!$K$5&gt;Змiст!$BH$38,I16*(1-Змiст!$K$5),I16*(1-Змiст!$BH$38))</f>
        <v>114.235896</v>
      </c>
      <c r="I16" s="5">
        <f>VLOOKUP(E16,Price,2,FALSE)*1.2</f>
        <v>114.235896</v>
      </c>
      <c r="J16" s="255" t="s">
        <v>4</v>
      </c>
      <c r="K16" s="148"/>
    </row>
    <row r="17" spans="1:11" ht="69.95" customHeight="1">
      <c r="A17" s="88"/>
      <c r="B17" s="89"/>
      <c r="C17" s="90"/>
      <c r="D17" s="534"/>
      <c r="E17" s="145" t="s">
        <v>3615</v>
      </c>
      <c r="F17" s="32" t="s">
        <v>10060</v>
      </c>
      <c r="G17" s="124">
        <f>H17*Змiст!$K$4</f>
        <v>5789.223845999999</v>
      </c>
      <c r="H17" s="125">
        <f>IF(Змiст!$K$5&gt;Змiст!$BH$38,I17*(1-Змiст!$K$5),I17*(1-Змiст!$BH$38))</f>
        <v>183.78488399999998</v>
      </c>
      <c r="I17" s="5">
        <f>VLOOKUP(E17,Price,2,FALSE)*1.2</f>
        <v>183.78488399999998</v>
      </c>
      <c r="J17" s="255" t="s">
        <v>4</v>
      </c>
      <c r="K17" s="148"/>
    </row>
    <row r="18" spans="1:11" ht="69.95" customHeight="1">
      <c r="A18" s="88"/>
      <c r="B18" s="89"/>
      <c r="C18" s="90"/>
      <c r="D18" s="534"/>
      <c r="E18" s="145" t="s">
        <v>3617</v>
      </c>
      <c r="F18" s="32" t="s">
        <v>10054</v>
      </c>
      <c r="G18" s="124">
        <f>H18*Змiст!$K$4</f>
        <v>7125.2867699999997</v>
      </c>
      <c r="H18" s="125">
        <f>IF(Змiст!$K$5&gt;Змiст!$BH$38,I18*(1-Змiст!$K$5),I18*(1-Змiст!$BH$38))</f>
        <v>226.19958</v>
      </c>
      <c r="I18" s="5">
        <f>VLOOKUP(E18,Price,2,FALSE)*1.2</f>
        <v>226.19958</v>
      </c>
      <c r="J18" s="255" t="s">
        <v>4</v>
      </c>
      <c r="K18" s="148"/>
    </row>
    <row r="19" spans="1:11" ht="69.95" customHeight="1">
      <c r="A19" s="88"/>
      <c r="B19" s="89"/>
      <c r="C19" s="90"/>
      <c r="D19" s="534"/>
      <c r="E19" s="145" t="s">
        <v>3620</v>
      </c>
      <c r="F19" s="32" t="s">
        <v>10062</v>
      </c>
      <c r="G19" s="124">
        <f>H19*Змiст!$K$4</f>
        <v>7728.7093379999997</v>
      </c>
      <c r="H19" s="125">
        <f>IF(Змiст!$K$5&gt;Змiст!$BH$38,I19*(1-Змiст!$K$5),I19*(1-Змiст!$BH$38))</f>
        <v>245.355852</v>
      </c>
      <c r="I19" s="5">
        <f t="shared" ref="I19:I24" si="1">VLOOKUP(E19,Price,2,FALSE)*1.2</f>
        <v>245.355852</v>
      </c>
      <c r="J19" s="255" t="s">
        <v>4</v>
      </c>
      <c r="K19" s="148"/>
    </row>
    <row r="20" spans="1:11" ht="69.95" customHeight="1">
      <c r="A20" s="88"/>
      <c r="B20" s="89"/>
      <c r="C20" s="90"/>
      <c r="D20" s="534"/>
      <c r="E20" s="145" t="s">
        <v>3622</v>
      </c>
      <c r="F20" s="32" t="s">
        <v>9811</v>
      </c>
      <c r="G20" s="124">
        <f>H20*Змiст!$K$4</f>
        <v>9064.7616780000008</v>
      </c>
      <c r="H20" s="125">
        <f>IF(Змiст!$K$5&gt;Змiст!$BH$38,I20*(1-Змiст!$K$5),I20*(1-Змiст!$BH$38))</f>
        <v>287.77021200000001</v>
      </c>
      <c r="I20" s="5">
        <f t="shared" si="1"/>
        <v>287.77021200000001</v>
      </c>
      <c r="J20" s="255" t="s">
        <v>4</v>
      </c>
      <c r="K20" s="148"/>
    </row>
    <row r="21" spans="1:11" ht="69.95" customHeight="1">
      <c r="A21" s="88"/>
      <c r="B21" s="89"/>
      <c r="C21" s="90"/>
      <c r="D21" s="534"/>
      <c r="E21" s="145" t="s">
        <v>3646</v>
      </c>
      <c r="F21" s="32" t="s">
        <v>9739</v>
      </c>
      <c r="G21" s="124">
        <f>H21*Змiст!$K$4</f>
        <v>4813.1117999999997</v>
      </c>
      <c r="H21" s="125">
        <f>IF(Змiст!$K$5&gt;Змiст!$BH$38,I21*(1-Змiст!$K$5),I21*(1-Змiст!$BH$38))</f>
        <v>152.7972</v>
      </c>
      <c r="I21" s="5">
        <f t="shared" si="1"/>
        <v>152.7972</v>
      </c>
      <c r="J21" s="255" t="s">
        <v>4</v>
      </c>
      <c r="K21" s="148"/>
    </row>
    <row r="22" spans="1:11" ht="69.95" customHeight="1">
      <c r="A22" s="88"/>
      <c r="B22" s="89"/>
      <c r="C22" s="90"/>
      <c r="D22" s="534"/>
      <c r="E22" s="145" t="s">
        <v>3661</v>
      </c>
      <c r="F22" s="32" t="s">
        <v>9810</v>
      </c>
      <c r="G22" s="124">
        <f>H22*Змiст!$K$4</f>
        <v>4895.7395759999999</v>
      </c>
      <c r="H22" s="125">
        <f>IF(Змiст!$K$5&gt;Змiст!$BH$38,I22*(1-Змiст!$K$5),I22*(1-Змiст!$BH$38))</f>
        <v>155.42030399999999</v>
      </c>
      <c r="I22" s="5">
        <f t="shared" si="1"/>
        <v>155.42030399999999</v>
      </c>
      <c r="J22" s="255" t="s">
        <v>4</v>
      </c>
      <c r="K22" s="148"/>
    </row>
    <row r="23" spans="1:11" ht="69.95" customHeight="1">
      <c r="A23" s="88"/>
      <c r="B23" s="89"/>
      <c r="C23" s="90"/>
      <c r="D23" s="534"/>
      <c r="E23" s="145" t="s">
        <v>3645</v>
      </c>
      <c r="F23" s="32" t="s">
        <v>9736</v>
      </c>
      <c r="G23" s="124">
        <f>H23*Змiст!$K$4</f>
        <v>3972.3384959999999</v>
      </c>
      <c r="H23" s="125">
        <f>IF(Змiст!$K$5&gt;Змiст!$BH$38,I23*(1-Змiст!$K$5),I23*(1-Змiст!$BH$38))</f>
        <v>126.10598399999999</v>
      </c>
      <c r="I23" s="5">
        <f t="shared" si="1"/>
        <v>126.10598399999999</v>
      </c>
      <c r="J23" s="255" t="s">
        <v>4</v>
      </c>
      <c r="K23" s="148"/>
    </row>
    <row r="24" spans="1:11" ht="69.95" customHeight="1">
      <c r="A24" s="88"/>
      <c r="B24" s="89"/>
      <c r="C24" s="90"/>
      <c r="D24" s="534"/>
      <c r="E24" s="145" t="s">
        <v>3660</v>
      </c>
      <c r="F24" s="32" t="s">
        <v>9737</v>
      </c>
      <c r="G24" s="124">
        <f>H24*Змiст!$K$4</f>
        <v>4080.9772080000002</v>
      </c>
      <c r="H24" s="125">
        <f>IF(Змiст!$K$5&gt;Змiст!$BH$38,I24*(1-Змiст!$K$5),I24*(1-Змiст!$BH$38))</f>
        <v>129.554832</v>
      </c>
      <c r="I24" s="5">
        <f t="shared" si="1"/>
        <v>129.554832</v>
      </c>
      <c r="J24" s="255" t="s">
        <v>4</v>
      </c>
      <c r="K24" s="148"/>
    </row>
    <row r="25" spans="1:11" ht="69.95" customHeight="1">
      <c r="A25" s="88"/>
      <c r="B25" s="89"/>
      <c r="C25" s="90"/>
      <c r="D25" s="534"/>
      <c r="E25" s="145" t="s">
        <v>3647</v>
      </c>
      <c r="F25" s="32" t="s">
        <v>9738</v>
      </c>
      <c r="G25" s="124">
        <f>H25*Змiст!$K$4</f>
        <v>3024.0211679999998</v>
      </c>
      <c r="H25" s="125">
        <f>IF(Змiст!$K$5&gt;Змiст!$BH$38,I25*(1-Змiст!$K$5),I25*(1-Змiст!$BH$38))</f>
        <v>96.000671999999994</v>
      </c>
      <c r="I25" s="5">
        <f t="shared" si="0"/>
        <v>96.000671999999994</v>
      </c>
      <c r="J25" s="255" t="s">
        <v>4</v>
      </c>
      <c r="K25" s="148"/>
    </row>
    <row r="26" spans="1:11" ht="69.95" customHeight="1">
      <c r="A26" s="77"/>
      <c r="B26" s="78"/>
      <c r="C26" s="79"/>
      <c r="D26" s="534"/>
      <c r="E26" s="145" t="s">
        <v>3662</v>
      </c>
      <c r="F26" s="32" t="s">
        <v>9735</v>
      </c>
      <c r="G26" s="124">
        <f>H26*Змiст!$K$4</f>
        <v>3199.8357719999999</v>
      </c>
      <c r="H26" s="125">
        <f>IF(Змiст!$K$5&gt;Змiст!$BH$38,I26*(1-Змiст!$K$5),I26*(1-Змiст!$BH$38))</f>
        <v>101.582088</v>
      </c>
      <c r="I26" s="5">
        <f t="shared" si="0"/>
        <v>101.582088</v>
      </c>
      <c r="J26" s="255" t="s">
        <v>4</v>
      </c>
      <c r="K26" s="148"/>
    </row>
    <row r="27" spans="1:11" ht="117" customHeight="1">
      <c r="A27" s="77"/>
      <c r="B27" s="78"/>
      <c r="C27" s="79"/>
      <c r="D27" s="27"/>
      <c r="E27" s="145" t="s">
        <v>3680</v>
      </c>
      <c r="F27" s="32" t="s">
        <v>6453</v>
      </c>
      <c r="G27" s="124">
        <f>H27*Змiст!$K$4</f>
        <v>1074.023874</v>
      </c>
      <c r="H27" s="125">
        <f>IF(Змiст!$K$5&gt;Змiст!$BH$38,I27*(1-Змiст!$K$5),I27*(1-Змiст!$BH$38))</f>
        <v>34.095996</v>
      </c>
      <c r="I27" s="5">
        <f t="shared" si="0"/>
        <v>34.095996</v>
      </c>
      <c r="J27" s="255" t="s">
        <v>4</v>
      </c>
      <c r="K27" s="534"/>
    </row>
    <row r="28" spans="1:11" ht="134.25" customHeight="1">
      <c r="A28" s="77"/>
      <c r="B28" s="78"/>
      <c r="C28" s="79"/>
      <c r="D28" s="27"/>
      <c r="E28" s="145" t="s">
        <v>3683</v>
      </c>
      <c r="F28" s="32" t="s">
        <v>6454</v>
      </c>
      <c r="G28" s="124">
        <f>H28*Змiст!$K$4</f>
        <v>12221.997606000001</v>
      </c>
      <c r="H28" s="125">
        <f>IF(Змiст!$K$5&gt;Змiст!$BH$38,I28*(1-Змiст!$K$5),I28*(1-Змiст!$BH$38))</f>
        <v>387.99992400000002</v>
      </c>
      <c r="I28" s="5">
        <f t="shared" si="0"/>
        <v>387.99992400000002</v>
      </c>
      <c r="J28" s="255" t="s">
        <v>4</v>
      </c>
      <c r="K28" s="534"/>
    </row>
    <row r="29" spans="1:11" ht="15">
      <c r="A29" s="77"/>
      <c r="B29" s="78"/>
      <c r="C29" s="79"/>
    </row>
    <row r="30" spans="1:11" ht="15">
      <c r="A30" s="74"/>
      <c r="B30" s="75"/>
      <c r="C30" s="76"/>
    </row>
    <row r="31" spans="1:11" ht="15">
      <c r="A31" s="74"/>
      <c r="B31" s="75"/>
      <c r="C31" s="76"/>
    </row>
    <row r="32" spans="1:11" ht="15">
      <c r="A32" s="77"/>
      <c r="B32" s="78"/>
      <c r="C32" s="79"/>
    </row>
    <row r="33" spans="1:3" ht="15">
      <c r="A33" s="77"/>
      <c r="B33" s="78"/>
      <c r="C33" s="79"/>
    </row>
    <row r="34" spans="1:3" ht="15">
      <c r="A34" s="77"/>
      <c r="B34" s="78"/>
      <c r="C34" s="79"/>
    </row>
    <row r="35" spans="1:3" ht="15">
      <c r="A35" s="77"/>
      <c r="B35" s="78"/>
      <c r="C35" s="79"/>
    </row>
    <row r="36" spans="1:3" ht="15">
      <c r="A36" s="77"/>
      <c r="B36" s="78"/>
      <c r="C36" s="79"/>
    </row>
    <row r="37" spans="1:3" ht="15">
      <c r="A37" s="74"/>
      <c r="B37" s="75"/>
      <c r="C37" s="76"/>
    </row>
    <row r="38" spans="1:3" ht="15">
      <c r="A38" s="74"/>
      <c r="B38" s="75"/>
      <c r="C38" s="76"/>
    </row>
    <row r="39" spans="1:3" ht="15">
      <c r="A39" s="74"/>
      <c r="B39" s="75"/>
      <c r="C39" s="76"/>
    </row>
    <row r="40" spans="1:3" ht="15">
      <c r="A40" s="74"/>
      <c r="B40" s="75"/>
      <c r="C40" s="76"/>
    </row>
    <row r="41" spans="1:3" ht="15">
      <c r="A41" s="74"/>
      <c r="B41" s="75"/>
      <c r="C41" s="76"/>
    </row>
    <row r="42" spans="1:3" ht="15">
      <c r="A42" s="74"/>
      <c r="B42" s="75"/>
      <c r="C42" s="76"/>
    </row>
    <row r="43" spans="1:3" ht="15">
      <c r="A43" s="74"/>
      <c r="B43" s="75"/>
      <c r="C43" s="76"/>
    </row>
    <row r="44" spans="1:3" ht="15">
      <c r="A44" s="74"/>
      <c r="B44" s="75"/>
      <c r="C44" s="76"/>
    </row>
    <row r="45" spans="1:3" ht="15">
      <c r="A45" s="74"/>
      <c r="B45" s="75"/>
      <c r="C45" s="76"/>
    </row>
    <row r="46" spans="1:3" ht="15">
      <c r="A46" s="74"/>
      <c r="B46" s="75"/>
      <c r="C46" s="76"/>
    </row>
    <row r="47" spans="1:3" ht="15">
      <c r="A47" s="74"/>
      <c r="B47" s="75"/>
      <c r="C47" s="76"/>
    </row>
    <row r="48" spans="1:3" ht="15">
      <c r="A48" s="74"/>
      <c r="B48" s="75"/>
      <c r="C48" s="76"/>
    </row>
    <row r="49" spans="1:3" ht="15">
      <c r="A49" s="74"/>
      <c r="B49" s="75"/>
      <c r="C49" s="76"/>
    </row>
    <row r="50" spans="1:3" ht="15">
      <c r="A50" s="74"/>
      <c r="B50" s="75"/>
      <c r="C50" s="76"/>
    </row>
    <row r="51" spans="1:3" ht="15">
      <c r="A51" s="74"/>
      <c r="B51" s="75"/>
      <c r="C51" s="76"/>
    </row>
    <row r="52" spans="1:3" ht="15">
      <c r="A52" s="74"/>
      <c r="B52" s="75"/>
      <c r="C52" s="76"/>
    </row>
    <row r="53" spans="1:3" ht="15">
      <c r="A53" s="74"/>
      <c r="B53" s="75"/>
      <c r="C53" s="76"/>
    </row>
    <row r="54" spans="1:3" ht="15">
      <c r="A54" s="74"/>
      <c r="B54" s="75"/>
      <c r="C54" s="76"/>
    </row>
    <row r="55" spans="1:3" ht="15">
      <c r="A55" s="74"/>
      <c r="B55" s="75"/>
      <c r="C55" s="76"/>
    </row>
    <row r="56" spans="1:3" ht="15">
      <c r="A56" s="74"/>
      <c r="B56" s="75"/>
      <c r="C56" s="76"/>
    </row>
    <row r="57" spans="1:3" ht="15">
      <c r="A57" s="74"/>
      <c r="B57" s="75"/>
      <c r="C57" s="76"/>
    </row>
    <row r="58" spans="1:3" ht="15">
      <c r="A58" s="74"/>
      <c r="B58" s="75"/>
      <c r="C58" s="76"/>
    </row>
    <row r="59" spans="1:3" ht="15">
      <c r="A59" s="74"/>
      <c r="B59" s="75"/>
      <c r="C59" s="76"/>
    </row>
    <row r="60" spans="1:3" ht="15">
      <c r="A60" s="74"/>
      <c r="B60" s="75"/>
      <c r="C60" s="76"/>
    </row>
    <row r="61" spans="1:3" ht="15">
      <c r="A61" s="74"/>
      <c r="B61" s="75"/>
      <c r="C61" s="76"/>
    </row>
    <row r="62" spans="1:3" ht="15">
      <c r="A62" s="74"/>
      <c r="B62" s="75"/>
      <c r="C62" s="76"/>
    </row>
    <row r="63" spans="1:3" ht="15">
      <c r="A63" s="74"/>
      <c r="B63" s="75"/>
      <c r="C63" s="76"/>
    </row>
    <row r="64" spans="1:3" ht="15">
      <c r="A64" s="74"/>
      <c r="B64" s="75"/>
      <c r="C64" s="76"/>
    </row>
    <row r="65" spans="1:3" ht="15">
      <c r="A65" s="74"/>
      <c r="B65" s="75"/>
      <c r="C65" s="76"/>
    </row>
    <row r="66" spans="1:3" ht="15">
      <c r="A66" s="74"/>
      <c r="B66" s="75"/>
      <c r="C66" s="76"/>
    </row>
    <row r="67" spans="1:3" ht="15">
      <c r="A67" s="74"/>
      <c r="B67" s="75"/>
      <c r="C67" s="76"/>
    </row>
    <row r="68" spans="1:3" ht="15">
      <c r="A68" s="74"/>
      <c r="B68" s="75"/>
      <c r="C68" s="76"/>
    </row>
    <row r="69" spans="1:3" ht="15">
      <c r="A69" s="74"/>
      <c r="B69" s="75"/>
      <c r="C69" s="76"/>
    </row>
    <row r="70" spans="1:3" ht="15">
      <c r="A70" s="74"/>
      <c r="B70" s="75"/>
      <c r="C70" s="76"/>
    </row>
    <row r="71" spans="1:3" ht="15">
      <c r="A71" s="74"/>
      <c r="B71" s="75"/>
      <c r="C71" s="76"/>
    </row>
    <row r="72" spans="1:3" ht="15">
      <c r="A72" s="74"/>
      <c r="B72" s="75"/>
      <c r="C72" s="76"/>
    </row>
    <row r="73" spans="1:3" ht="15">
      <c r="A73" s="74"/>
      <c r="B73" s="75"/>
      <c r="C73" s="76"/>
    </row>
    <row r="74" spans="1:3" ht="15">
      <c r="A74" s="74"/>
      <c r="B74" s="75"/>
      <c r="C74" s="76"/>
    </row>
    <row r="75" spans="1:3" ht="15">
      <c r="A75" s="74"/>
      <c r="B75" s="75"/>
      <c r="C75" s="76"/>
    </row>
    <row r="76" spans="1:3" ht="15">
      <c r="A76" s="74"/>
      <c r="B76" s="75"/>
      <c r="C76" s="76"/>
    </row>
    <row r="77" spans="1:3" ht="15">
      <c r="A77" s="74"/>
      <c r="B77" s="75"/>
      <c r="C77" s="76"/>
    </row>
    <row r="78" spans="1:3" ht="15">
      <c r="A78" s="74"/>
      <c r="B78" s="75"/>
      <c r="C78" s="76"/>
    </row>
    <row r="79" spans="1:3" ht="15">
      <c r="A79" s="74"/>
      <c r="B79" s="75"/>
      <c r="C79" s="76"/>
    </row>
    <row r="80" spans="1:3" ht="15">
      <c r="A80" s="74"/>
      <c r="B80" s="75"/>
      <c r="C80" s="76"/>
    </row>
    <row r="81" spans="1:3" ht="15">
      <c r="A81" s="74"/>
      <c r="B81" s="75"/>
      <c r="C81" s="76"/>
    </row>
    <row r="82" spans="1:3" ht="15">
      <c r="A82" s="74"/>
      <c r="B82" s="75"/>
      <c r="C82" s="76"/>
    </row>
    <row r="83" spans="1:3" ht="15">
      <c r="A83" s="74"/>
      <c r="B83" s="75"/>
      <c r="C83" s="76"/>
    </row>
    <row r="84" spans="1:3" ht="15">
      <c r="A84" s="74"/>
      <c r="B84" s="75"/>
      <c r="C84" s="76"/>
    </row>
    <row r="85" spans="1:3" ht="15">
      <c r="A85" s="74"/>
      <c r="B85" s="75"/>
      <c r="C85" s="76"/>
    </row>
    <row r="86" spans="1:3" ht="15">
      <c r="A86" s="74"/>
      <c r="B86" s="75"/>
      <c r="C86" s="76"/>
    </row>
    <row r="87" spans="1:3" ht="15">
      <c r="A87" s="74"/>
      <c r="B87" s="75"/>
      <c r="C87" s="76"/>
    </row>
    <row r="88" spans="1:3" ht="15">
      <c r="A88" s="74"/>
      <c r="B88" s="75"/>
      <c r="C88" s="76"/>
    </row>
    <row r="89" spans="1:3" ht="15">
      <c r="A89" s="74"/>
      <c r="B89" s="75"/>
      <c r="C89" s="76"/>
    </row>
    <row r="90" spans="1:3" ht="15">
      <c r="A90" s="74"/>
      <c r="B90" s="75"/>
      <c r="C90" s="76"/>
    </row>
    <row r="91" spans="1:3" ht="15">
      <c r="A91" s="74"/>
      <c r="B91" s="75"/>
      <c r="C91" s="76"/>
    </row>
    <row r="92" spans="1:3" ht="15">
      <c r="A92" s="74"/>
      <c r="B92" s="75"/>
      <c r="C92" s="76"/>
    </row>
    <row r="93" spans="1:3" ht="15">
      <c r="A93" s="74"/>
      <c r="B93" s="75"/>
      <c r="C93" s="76"/>
    </row>
    <row r="94" spans="1:3" ht="15">
      <c r="A94" s="74"/>
      <c r="B94" s="75"/>
      <c r="C94" s="76"/>
    </row>
    <row r="95" spans="1:3" ht="15">
      <c r="A95" s="74"/>
      <c r="B95" s="75"/>
      <c r="C95" s="76"/>
    </row>
    <row r="96" spans="1:3" ht="15">
      <c r="A96" s="74"/>
      <c r="B96" s="75"/>
      <c r="C96" s="76"/>
    </row>
    <row r="97" spans="1:3" ht="15">
      <c r="A97" s="74"/>
      <c r="B97" s="75"/>
      <c r="C97" s="76"/>
    </row>
    <row r="98" spans="1:3" ht="15">
      <c r="A98" s="74"/>
      <c r="B98" s="75"/>
      <c r="C98" s="76"/>
    </row>
    <row r="99" spans="1:3" ht="15">
      <c r="A99" s="74"/>
      <c r="B99" s="75"/>
      <c r="C99" s="76"/>
    </row>
    <row r="100" spans="1:3" ht="15">
      <c r="A100" s="74"/>
      <c r="B100" s="75"/>
      <c r="C100" s="76"/>
    </row>
    <row r="101" spans="1:3" ht="15">
      <c r="A101" s="74"/>
      <c r="B101" s="75"/>
      <c r="C101" s="76"/>
    </row>
    <row r="102" spans="1:3" ht="15">
      <c r="A102" s="74"/>
      <c r="B102" s="75"/>
      <c r="C102" s="76"/>
    </row>
    <row r="103" spans="1:3" ht="15">
      <c r="A103" s="74"/>
      <c r="B103" s="75"/>
      <c r="C103" s="76"/>
    </row>
    <row r="104" spans="1:3" ht="15">
      <c r="A104" s="74"/>
      <c r="B104" s="75"/>
      <c r="C104" s="76"/>
    </row>
    <row r="105" spans="1:3" ht="15">
      <c r="A105" s="74"/>
      <c r="B105" s="75"/>
      <c r="C105" s="76"/>
    </row>
    <row r="106" spans="1:3" ht="15">
      <c r="A106" s="74"/>
      <c r="B106" s="75"/>
      <c r="C106" s="76"/>
    </row>
    <row r="107" spans="1:3" ht="15">
      <c r="A107" s="74"/>
      <c r="B107" s="75"/>
      <c r="C107" s="76"/>
    </row>
    <row r="108" spans="1:3" ht="15">
      <c r="A108" s="74"/>
      <c r="B108" s="75"/>
      <c r="C108" s="76"/>
    </row>
    <row r="109" spans="1:3" ht="15">
      <c r="A109" s="74"/>
      <c r="B109" s="75"/>
      <c r="C109" s="76"/>
    </row>
    <row r="110" spans="1:3" ht="15">
      <c r="A110" s="74"/>
      <c r="B110" s="75"/>
      <c r="C110" s="76"/>
    </row>
    <row r="111" spans="1:3" ht="15">
      <c r="A111" s="74"/>
      <c r="B111" s="75"/>
      <c r="C111" s="76"/>
    </row>
    <row r="112" spans="1:3" ht="15">
      <c r="A112" s="74"/>
      <c r="B112" s="75"/>
      <c r="C112" s="76"/>
    </row>
    <row r="113" spans="1:3" ht="15">
      <c r="A113" s="74"/>
      <c r="B113" s="75"/>
      <c r="C113" s="76"/>
    </row>
    <row r="114" spans="1:3" ht="15">
      <c r="A114" s="74"/>
      <c r="B114" s="75"/>
      <c r="C114" s="76"/>
    </row>
    <row r="115" spans="1:3" ht="15">
      <c r="A115" s="74"/>
      <c r="B115" s="75"/>
      <c r="C115" s="76"/>
    </row>
    <row r="116" spans="1:3" ht="15">
      <c r="A116" s="74"/>
      <c r="B116" s="75"/>
      <c r="C116" s="76"/>
    </row>
    <row r="117" spans="1:3" ht="15">
      <c r="A117" s="74"/>
      <c r="B117" s="75"/>
      <c r="C117" s="76"/>
    </row>
    <row r="118" spans="1:3" ht="15">
      <c r="A118" s="74"/>
      <c r="B118" s="75"/>
      <c r="C118" s="76"/>
    </row>
    <row r="119" spans="1:3" ht="15">
      <c r="A119" s="74"/>
      <c r="B119" s="75"/>
      <c r="C119" s="76"/>
    </row>
    <row r="120" spans="1:3" ht="15">
      <c r="A120" s="74"/>
      <c r="B120" s="75"/>
      <c r="C120" s="76"/>
    </row>
    <row r="121" spans="1:3" ht="15">
      <c r="A121" s="74"/>
      <c r="B121" s="75"/>
      <c r="C121" s="76"/>
    </row>
    <row r="122" spans="1:3" ht="15">
      <c r="A122" s="74"/>
      <c r="B122" s="75"/>
      <c r="C122" s="76"/>
    </row>
    <row r="123" spans="1:3" ht="15">
      <c r="A123" s="74"/>
      <c r="B123" s="75"/>
      <c r="C123" s="76"/>
    </row>
    <row r="124" spans="1:3" ht="15">
      <c r="A124" s="74"/>
      <c r="B124" s="75"/>
      <c r="C124" s="76"/>
    </row>
    <row r="125" spans="1:3" ht="15">
      <c r="A125" s="74"/>
      <c r="B125" s="75"/>
      <c r="C125" s="76"/>
    </row>
    <row r="126" spans="1:3" ht="15">
      <c r="A126" s="74"/>
      <c r="B126" s="75"/>
      <c r="C126" s="76"/>
    </row>
    <row r="127" spans="1:3" ht="15">
      <c r="A127" s="74"/>
      <c r="B127" s="75"/>
      <c r="C127" s="76"/>
    </row>
    <row r="128" spans="1:3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  <row r="331" spans="1:3" ht="15">
      <c r="A331" s="74"/>
      <c r="B331" s="75"/>
      <c r="C331" s="76"/>
    </row>
    <row r="332" spans="1:3" ht="15">
      <c r="A332" s="74"/>
      <c r="B332" s="75"/>
      <c r="C332" s="76"/>
    </row>
    <row r="333" spans="1:3" ht="15">
      <c r="A333" s="74"/>
      <c r="B333" s="75"/>
      <c r="C333" s="76"/>
    </row>
    <row r="334" spans="1:3" ht="15">
      <c r="A334" s="74"/>
      <c r="B334" s="75"/>
      <c r="C334" s="76"/>
    </row>
    <row r="335" spans="1:3" ht="15">
      <c r="A335" s="74"/>
      <c r="B335" s="75"/>
      <c r="C335" s="76"/>
    </row>
    <row r="336" spans="1:3" ht="15">
      <c r="A336" s="74"/>
      <c r="B336" s="75"/>
      <c r="C336" s="76"/>
    </row>
    <row r="337" spans="1:3" ht="15">
      <c r="A337" s="74"/>
      <c r="B337" s="75"/>
      <c r="C337" s="76"/>
    </row>
    <row r="338" spans="1:3" ht="15">
      <c r="A338" s="74"/>
      <c r="B338" s="75"/>
      <c r="C338" s="76"/>
    </row>
    <row r="339" spans="1:3" ht="15">
      <c r="A339" s="74"/>
      <c r="B339" s="75"/>
      <c r="C339" s="76"/>
    </row>
    <row r="340" spans="1:3" ht="15">
      <c r="A340" s="74"/>
      <c r="B340" s="75"/>
      <c r="C340" s="76"/>
    </row>
    <row r="341" spans="1:3" ht="15">
      <c r="A341" s="74"/>
      <c r="B341" s="75"/>
      <c r="C341" s="76"/>
    </row>
    <row r="342" spans="1:3" ht="15">
      <c r="A342" s="74"/>
      <c r="B342" s="75"/>
      <c r="C342" s="76"/>
    </row>
    <row r="343" spans="1:3" ht="15">
      <c r="A343" s="74"/>
      <c r="B343" s="75"/>
      <c r="C343" s="76"/>
    </row>
    <row r="344" spans="1:3" ht="15">
      <c r="A344" s="74"/>
      <c r="B344" s="75"/>
      <c r="C344" s="76"/>
    </row>
  </sheetData>
  <mergeCells count="14">
    <mergeCell ref="D5:D6"/>
    <mergeCell ref="F1:G1"/>
    <mergeCell ref="K27:K28"/>
    <mergeCell ref="D3:D4"/>
    <mergeCell ref="D7:D8"/>
    <mergeCell ref="D11:D12"/>
    <mergeCell ref="D17:D18"/>
    <mergeCell ref="D19:D20"/>
    <mergeCell ref="D21:D22"/>
    <mergeCell ref="D13:D14"/>
    <mergeCell ref="D25:D26"/>
    <mergeCell ref="D23:D24"/>
    <mergeCell ref="D15:D16"/>
    <mergeCell ref="D9:D10"/>
  </mergeCells>
  <conditionalFormatting sqref="E3:F16 E25:E26 E27:F28">
    <cfRule type="expression" dxfId="1275" priority="915">
      <formula>#REF!="-"</formula>
    </cfRule>
    <cfRule type="expression" dxfId="1274" priority="916">
      <formula>#REF!&gt;0</formula>
    </cfRule>
  </conditionalFormatting>
  <conditionalFormatting sqref="E17:F18">
    <cfRule type="expression" dxfId="1273" priority="15">
      <formula>#REF!="-"</formula>
    </cfRule>
    <cfRule type="expression" dxfId="1272" priority="16">
      <formula>#REF!&gt;0</formula>
    </cfRule>
  </conditionalFormatting>
  <conditionalFormatting sqref="E19:F20">
    <cfRule type="expression" dxfId="1271" priority="13">
      <formula>#REF!="-"</formula>
    </cfRule>
    <cfRule type="expression" dxfId="1270" priority="14">
      <formula>#REF!&gt;0</formula>
    </cfRule>
  </conditionalFormatting>
  <conditionalFormatting sqref="F25:F26">
    <cfRule type="expression" dxfId="1269" priority="9">
      <formula>#REF!="-"</formula>
    </cfRule>
    <cfRule type="expression" dxfId="1268" priority="10">
      <formula>#REF!&gt;0</formula>
    </cfRule>
  </conditionalFormatting>
  <conditionalFormatting sqref="E21:E22">
    <cfRule type="expression" dxfId="1267" priority="7">
      <formula>#REF!="-"</formula>
    </cfRule>
    <cfRule type="expression" dxfId="1266" priority="8">
      <formula>#REF!&gt;0</formula>
    </cfRule>
  </conditionalFormatting>
  <conditionalFormatting sqref="F21:F22">
    <cfRule type="expression" dxfId="1265" priority="5">
      <formula>#REF!="-"</formula>
    </cfRule>
    <cfRule type="expression" dxfId="1264" priority="6">
      <formula>#REF!&gt;0</formula>
    </cfRule>
  </conditionalFormatting>
  <conditionalFormatting sqref="E23:E24">
    <cfRule type="expression" dxfId="1263" priority="3">
      <formula>#REF!="-"</formula>
    </cfRule>
    <cfRule type="expression" dxfId="1262" priority="4">
      <formula>#REF!&gt;0</formula>
    </cfRule>
  </conditionalFormatting>
  <conditionalFormatting sqref="F23:F24">
    <cfRule type="expression" dxfId="1261" priority="1">
      <formula>#REF!="-"</formula>
    </cfRule>
    <cfRule type="expression" dxfId="1260" priority="2">
      <formula>#REF!&gt;0</formula>
    </cfRule>
  </conditionalFormatting>
  <pageMargins left="0.7" right="0.7" top="0.75" bottom="0.75" header="0.3" footer="0.3"/>
  <pageSetup paperSize="9" scale="43" orientation="portrait" horizontalDpi="4294967295" r:id="rId1"/>
  <rowBreaks count="1" manualBreakCount="1">
    <brk id="26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9">
    <outlinePr applyStyles="1" summaryBelow="0"/>
    <pageSetUpPr fitToPage="1"/>
  </sheetPr>
  <dimension ref="A1:N342"/>
  <sheetViews>
    <sheetView showGridLines="0" zoomScale="85" zoomScaleNormal="85" workbookViewId="0">
      <pane ySplit="2" topLeftCell="A78" activePane="bottomLeft" state="frozen"/>
      <selection pane="bottomLeft" activeCell="E84" sqref="E84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38" style="12" customWidth="1"/>
    <col min="5" max="5" width="13.28515625" style="13" customWidth="1"/>
    <col min="6" max="6" width="70.7109375" style="14" customWidth="1"/>
    <col min="7" max="7" width="13.140625" style="14" customWidth="1"/>
    <col min="8" max="8" width="11.7109375" style="15" customWidth="1"/>
    <col min="9" max="9" width="7.7109375" style="15" hidden="1" customWidth="1"/>
    <col min="10" max="10" width="13.85546875" style="13" customWidth="1"/>
    <col min="11" max="11" width="33.140625" style="7" customWidth="1"/>
    <col min="12" max="16384" width="9.140625" style="7"/>
  </cols>
  <sheetData>
    <row r="1" spans="1:14" s="94" customFormat="1" ht="30" customHeight="1">
      <c r="A1" s="88"/>
      <c r="B1" s="89"/>
      <c r="C1" s="90"/>
      <c r="D1" s="91"/>
      <c r="E1" s="91"/>
      <c r="F1" s="430" t="s">
        <v>17033</v>
      </c>
      <c r="G1" s="430"/>
      <c r="H1" s="153">
        <f>IF(Змiст!$K$5&gt;Змiст!$F$55,Змiст!$K$5,Змiст!$F$55)</f>
        <v>0</v>
      </c>
      <c r="I1" s="93"/>
      <c r="J1" s="93"/>
      <c r="K1" s="82"/>
      <c r="M1" s="99"/>
      <c r="N1" s="96"/>
    </row>
    <row r="2" spans="1:14" ht="30">
      <c r="A2" s="88"/>
      <c r="B2" s="89"/>
      <c r="C2" s="90"/>
      <c r="D2" s="97" t="s">
        <v>8</v>
      </c>
      <c r="E2" s="97" t="s">
        <v>0</v>
      </c>
      <c r="F2" s="97" t="s">
        <v>1</v>
      </c>
      <c r="G2" s="97" t="s">
        <v>5</v>
      </c>
      <c r="H2" s="97" t="s">
        <v>6</v>
      </c>
      <c r="I2" s="97"/>
      <c r="J2" s="97" t="s">
        <v>2</v>
      </c>
      <c r="K2" s="97" t="s">
        <v>7</v>
      </c>
    </row>
    <row r="3" spans="1:14" ht="69.95" customHeight="1">
      <c r="A3" s="88"/>
      <c r="B3" s="89"/>
      <c r="C3" s="90"/>
      <c r="D3" s="145"/>
      <c r="E3" s="126" t="s">
        <v>6474</v>
      </c>
      <c r="F3" s="53" t="s">
        <v>7866</v>
      </c>
      <c r="G3" s="124">
        <f>IFERROR((H3)*Змiст!$K$4/25,"")</f>
        <v>31.884904800000001</v>
      </c>
      <c r="H3" s="125">
        <f>IFERROR(IF(Змiст!$K$5&gt;Змiст!$F$55,I3*(1-Змiст!$K$5),I3*(1-Змiст!$F$55)),"")</f>
        <v>25.305479999999999</v>
      </c>
      <c r="I3" s="5">
        <f>VLOOKUP(E3,Price,2,FALSE)*1.2</f>
        <v>25.305479999999999</v>
      </c>
      <c r="J3" s="6" t="s">
        <v>17920</v>
      </c>
      <c r="K3" s="50" t="s">
        <v>7864</v>
      </c>
    </row>
    <row r="4" spans="1:14" ht="24.95" customHeight="1">
      <c r="A4" s="88"/>
      <c r="B4" s="89"/>
      <c r="C4" s="90"/>
      <c r="D4" s="537"/>
      <c r="E4" s="53" t="s">
        <v>9320</v>
      </c>
      <c r="F4" s="126" t="s">
        <v>9321</v>
      </c>
      <c r="G4" s="124">
        <f>IFERROR((H4)*Змiст!$K$4/25,"")</f>
        <v>0.65077991999999996</v>
      </c>
      <c r="H4" s="125">
        <f>IFERROR(IF(Змiст!$K$5&gt;Змiст!$F$55,I4*(1-Змiст!$K$5),I4*(1-Змiст!$F$55)),"")</f>
        <v>0.51649199999999995</v>
      </c>
      <c r="I4" s="5">
        <f t="shared" ref="I4:I10" si="0">VLOOKUP(E4,Price,2,FALSE)*1.2</f>
        <v>0.51649199999999995</v>
      </c>
      <c r="J4" s="6" t="s">
        <v>6678</v>
      </c>
      <c r="K4" s="50" t="s">
        <v>9693</v>
      </c>
    </row>
    <row r="5" spans="1:14" ht="24.95" customHeight="1">
      <c r="A5" s="88"/>
      <c r="B5" s="89"/>
      <c r="C5" s="90"/>
      <c r="D5" s="538"/>
      <c r="E5" s="53" t="s">
        <v>9322</v>
      </c>
      <c r="F5" s="126" t="s">
        <v>9323</v>
      </c>
      <c r="G5" s="124">
        <f>IFERROR((H5)*Змiст!$K$4/25,"")</f>
        <v>0.65077991999999996</v>
      </c>
      <c r="H5" s="125">
        <f>IFERROR(IF(Змiст!$K$5&gt;Змiст!$F$55,I5*(1-Змiст!$K$5),I5*(1-Змiст!$F$55)),"")</f>
        <v>0.51649199999999995</v>
      </c>
      <c r="I5" s="5">
        <f t="shared" si="0"/>
        <v>0.51649199999999995</v>
      </c>
      <c r="J5" s="6" t="s">
        <v>6678</v>
      </c>
      <c r="K5" s="50" t="s">
        <v>9693</v>
      </c>
    </row>
    <row r="6" spans="1:14" ht="24.95" customHeight="1">
      <c r="A6" s="88"/>
      <c r="B6" s="89"/>
      <c r="C6" s="90"/>
      <c r="D6" s="538"/>
      <c r="E6" s="53" t="s">
        <v>9324</v>
      </c>
      <c r="F6" s="126" t="s">
        <v>9325</v>
      </c>
      <c r="G6" s="124">
        <f>IFERROR((H6)*Змiст!$K$4/25,"")</f>
        <v>0.65077991999999996</v>
      </c>
      <c r="H6" s="125">
        <f>IFERROR(IF(Змiст!$K$5&gt;Змiст!$F$55,I6*(1-Змiст!$K$5),I6*(1-Змiст!$F$55)),"")</f>
        <v>0.51649199999999995</v>
      </c>
      <c r="I6" s="5">
        <f t="shared" si="0"/>
        <v>0.51649199999999995</v>
      </c>
      <c r="J6" s="6" t="s">
        <v>6678</v>
      </c>
      <c r="K6" s="50" t="s">
        <v>9693</v>
      </c>
    </row>
    <row r="7" spans="1:14" ht="24.95" customHeight="1">
      <c r="A7" s="88"/>
      <c r="B7" s="89"/>
      <c r="C7" s="90"/>
      <c r="D7" s="538"/>
      <c r="E7" s="53" t="s">
        <v>9326</v>
      </c>
      <c r="F7" s="126" t="s">
        <v>9327</v>
      </c>
      <c r="G7" s="124">
        <f>IFERROR((H7)*Змiст!$K$4/25,"")</f>
        <v>0.65077991999999996</v>
      </c>
      <c r="H7" s="125">
        <f>IFERROR(IF(Змiст!$K$5&gt;Змiст!$F$55,I7*(1-Змiст!$K$5),I7*(1-Змiст!$F$55)),"")</f>
        <v>0.51649199999999995</v>
      </c>
      <c r="I7" s="5">
        <f t="shared" si="0"/>
        <v>0.51649199999999995</v>
      </c>
      <c r="J7" s="6" t="s">
        <v>6678</v>
      </c>
      <c r="K7" s="50" t="s">
        <v>9693</v>
      </c>
    </row>
    <row r="8" spans="1:14" ht="24.95" customHeight="1">
      <c r="A8" s="88"/>
      <c r="B8" s="89"/>
      <c r="C8" s="90"/>
      <c r="D8" s="538"/>
      <c r="E8" s="145"/>
      <c r="F8" s="32" t="s">
        <v>9672</v>
      </c>
      <c r="G8" s="124" t="str">
        <f>IFERROR((H8)*Змiст!$K$4/25,"")</f>
        <v/>
      </c>
      <c r="H8" s="125" t="str">
        <f>IFERROR(IF(Змiст!$K$5&gt;Змiст!$F$55,I8*(1-Змiст!$K$5),I8*(1-Змiст!$F$55)),"")</f>
        <v/>
      </c>
      <c r="I8" s="5" t="e">
        <f t="shared" si="0"/>
        <v>#N/A</v>
      </c>
      <c r="J8" s="6" t="s">
        <v>6678</v>
      </c>
      <c r="K8" s="50" t="s">
        <v>9693</v>
      </c>
    </row>
    <row r="9" spans="1:14" ht="24.95" customHeight="1">
      <c r="A9" s="88"/>
      <c r="B9" s="89"/>
      <c r="C9" s="90"/>
      <c r="D9" s="539"/>
      <c r="E9" s="145"/>
      <c r="F9" s="32" t="s">
        <v>9673</v>
      </c>
      <c r="G9" s="124" t="str">
        <f>IFERROR((H9)*Змiст!$K$4/25,"")</f>
        <v/>
      </c>
      <c r="H9" s="125" t="str">
        <f>IFERROR(IF(Змiст!$K$5&gt;Змiст!$F$55,I9*(1-Змiст!$K$5),I9*(1-Змiст!$F$55)),"")</f>
        <v/>
      </c>
      <c r="I9" s="5" t="e">
        <f t="shared" si="0"/>
        <v>#N/A</v>
      </c>
      <c r="J9" s="6" t="s">
        <v>6678</v>
      </c>
      <c r="K9" s="50" t="s">
        <v>9693</v>
      </c>
    </row>
    <row r="10" spans="1:14" ht="24.95" customHeight="1">
      <c r="A10" s="88"/>
      <c r="B10" s="89"/>
      <c r="C10" s="90"/>
      <c r="D10" s="537"/>
      <c r="E10" s="53" t="s">
        <v>9328</v>
      </c>
      <c r="F10" s="126" t="s">
        <v>9329</v>
      </c>
      <c r="G10" s="124">
        <f>IFERROR((H10)*Змiст!$K$4/25,"")</f>
        <v>0.62754047999999996</v>
      </c>
      <c r="H10" s="125">
        <f>IFERROR(IF(Змiст!$K$5&gt;Змiст!$F$55,I10*(1-Змiст!$K$5),I10*(1-Змiст!$F$55)),"")</f>
        <v>0.49804799999999999</v>
      </c>
      <c r="I10" s="5">
        <f t="shared" si="0"/>
        <v>0.49804799999999999</v>
      </c>
      <c r="J10" s="6" t="s">
        <v>6678</v>
      </c>
      <c r="K10" s="50" t="s">
        <v>9693</v>
      </c>
    </row>
    <row r="11" spans="1:14" ht="24.95" customHeight="1">
      <c r="A11" s="88"/>
      <c r="B11" s="89"/>
      <c r="C11" s="90"/>
      <c r="D11" s="538"/>
      <c r="E11" s="53" t="s">
        <v>9330</v>
      </c>
      <c r="F11" s="126" t="s">
        <v>9331</v>
      </c>
      <c r="G11" s="124">
        <f>IFERROR((H11)*Змiст!$K$4/25,"")</f>
        <v>0.62754047999999996</v>
      </c>
      <c r="H11" s="125">
        <f>IFERROR(IF(Змiст!$K$5&gt;Змiст!$F$55,I11*(1-Змiст!$K$5),I11*(1-Змiст!$F$55)),"")</f>
        <v>0.49804799999999999</v>
      </c>
      <c r="I11" s="5">
        <f t="shared" ref="I11:I45" si="1">VLOOKUP(E11,Price,2,FALSE)*1.2</f>
        <v>0.49804799999999999</v>
      </c>
      <c r="J11" s="6" t="s">
        <v>6678</v>
      </c>
      <c r="K11" s="50" t="s">
        <v>9693</v>
      </c>
    </row>
    <row r="12" spans="1:14" ht="24.95" customHeight="1">
      <c r="A12" s="88"/>
      <c r="B12" s="89"/>
      <c r="C12" s="90"/>
      <c r="D12" s="538"/>
      <c r="E12" s="53" t="s">
        <v>9332</v>
      </c>
      <c r="F12" s="126" t="s">
        <v>9333</v>
      </c>
      <c r="G12" s="124">
        <f>IFERROR((H12)*Змiст!$K$4/25,"")</f>
        <v>0.62754047999999996</v>
      </c>
      <c r="H12" s="125">
        <f>IFERROR(IF(Змiст!$K$5&gt;Змiст!$F$55,I12*(1-Змiст!$K$5),I12*(1-Змiст!$F$55)),"")</f>
        <v>0.49804799999999999</v>
      </c>
      <c r="I12" s="5">
        <f t="shared" si="1"/>
        <v>0.49804799999999999</v>
      </c>
      <c r="J12" s="6" t="s">
        <v>6678</v>
      </c>
      <c r="K12" s="50" t="s">
        <v>9693</v>
      </c>
    </row>
    <row r="13" spans="1:14" ht="24.95" customHeight="1">
      <c r="A13" s="88"/>
      <c r="B13" s="89"/>
      <c r="C13" s="90"/>
      <c r="D13" s="538"/>
      <c r="E13" s="53" t="s">
        <v>9334</v>
      </c>
      <c r="F13" s="126" t="s">
        <v>9335</v>
      </c>
      <c r="G13" s="124">
        <f>IFERROR((H13)*Змiст!$K$4/25,"")</f>
        <v>0.62754047999999996</v>
      </c>
      <c r="H13" s="125">
        <f>IFERROR(IF(Змiст!$K$5&gt;Змiст!$F$55,I13*(1-Змiст!$K$5),I13*(1-Змiст!$F$55)),"")</f>
        <v>0.49804799999999999</v>
      </c>
      <c r="I13" s="5">
        <f t="shared" si="1"/>
        <v>0.49804799999999999</v>
      </c>
      <c r="J13" s="6" t="s">
        <v>6678</v>
      </c>
      <c r="K13" s="50" t="s">
        <v>9693</v>
      </c>
    </row>
    <row r="14" spans="1:14" ht="24.95" customHeight="1">
      <c r="A14" s="88"/>
      <c r="B14" s="89"/>
      <c r="C14" s="90"/>
      <c r="D14" s="538"/>
      <c r="E14" s="145"/>
      <c r="F14" s="32" t="s">
        <v>9675</v>
      </c>
      <c r="G14" s="124" t="str">
        <f>IFERROR((H14)*Змiст!$K$4/25,"")</f>
        <v/>
      </c>
      <c r="H14" s="125" t="str">
        <f>IFERROR(IF(Змiст!$K$5&gt;Змiст!$F$55,I14*(1-Змiст!$K$5),I14*(1-Змiст!$F$55)),"")</f>
        <v/>
      </c>
      <c r="I14" s="5" t="e">
        <f t="shared" si="1"/>
        <v>#N/A</v>
      </c>
      <c r="J14" s="6" t="s">
        <v>6678</v>
      </c>
      <c r="K14" s="50" t="s">
        <v>9693</v>
      </c>
    </row>
    <row r="15" spans="1:14" ht="24.95" customHeight="1">
      <c r="A15" s="88"/>
      <c r="B15" s="89"/>
      <c r="C15" s="90"/>
      <c r="D15" s="149"/>
      <c r="E15" s="145"/>
      <c r="F15" s="32" t="s">
        <v>9674</v>
      </c>
      <c r="G15" s="124" t="str">
        <f>IFERROR((H15)*Змiст!$K$4/25,"")</f>
        <v/>
      </c>
      <c r="H15" s="125" t="str">
        <f>IFERROR(IF(Змiст!$K$5&gt;Змiст!$F$55,I15*(1-Змiст!$K$5),I15*(1-Змiст!$F$55)),"")</f>
        <v/>
      </c>
      <c r="I15" s="5" t="e">
        <f t="shared" si="1"/>
        <v>#N/A</v>
      </c>
      <c r="J15" s="6" t="s">
        <v>6678</v>
      </c>
      <c r="K15" s="50" t="s">
        <v>9693</v>
      </c>
    </row>
    <row r="16" spans="1:14" ht="24.95" customHeight="1">
      <c r="A16" s="88"/>
      <c r="B16" s="89"/>
      <c r="C16" s="90"/>
      <c r="D16" s="537"/>
      <c r="E16" s="53" t="s">
        <v>9336</v>
      </c>
      <c r="F16" s="126" t="s">
        <v>9657</v>
      </c>
      <c r="G16" s="124">
        <f>IFERROR((H16)*Змiст!$K$4/25,"")</f>
        <v>0.80154144000000005</v>
      </c>
      <c r="H16" s="125">
        <f>IFERROR(IF(Змiст!$K$5&gt;Змiст!$F$55,I16*(1-Змiст!$K$5),I16*(1-Змiст!$F$55)),"")</f>
        <v>0.63614400000000004</v>
      </c>
      <c r="I16" s="5">
        <f t="shared" si="1"/>
        <v>0.63614400000000004</v>
      </c>
      <c r="J16" s="6" t="s">
        <v>6678</v>
      </c>
      <c r="K16" s="50" t="s">
        <v>9692</v>
      </c>
    </row>
    <row r="17" spans="1:11" ht="24.95" customHeight="1">
      <c r="A17" s="88"/>
      <c r="B17" s="89"/>
      <c r="C17" s="90"/>
      <c r="D17" s="538"/>
      <c r="E17" s="53" t="s">
        <v>9337</v>
      </c>
      <c r="F17" s="126" t="s">
        <v>9671</v>
      </c>
      <c r="G17" s="124">
        <f>IFERROR((H17)*Змiст!$K$4/25,"")</f>
        <v>0.80154144000000005</v>
      </c>
      <c r="H17" s="125">
        <f>IFERROR(IF(Змiст!$K$5&gt;Змiст!$F$55,I17*(1-Змiст!$K$5),I17*(1-Змiст!$F$55)),"")</f>
        <v>0.63614400000000004</v>
      </c>
      <c r="I17" s="5">
        <f t="shared" si="1"/>
        <v>0.63614400000000004</v>
      </c>
      <c r="J17" s="6" t="s">
        <v>6678</v>
      </c>
      <c r="K17" s="50" t="s">
        <v>9692</v>
      </c>
    </row>
    <row r="18" spans="1:11" ht="24.95" customHeight="1">
      <c r="A18" s="88"/>
      <c r="B18" s="89"/>
      <c r="C18" s="90"/>
      <c r="D18" s="538"/>
      <c r="E18" s="53" t="s">
        <v>9338</v>
      </c>
      <c r="F18" s="126" t="s">
        <v>9670</v>
      </c>
      <c r="G18" s="124">
        <f>IFERROR((H18)*Змiст!$K$4/25,"")</f>
        <v>0.86566535999999994</v>
      </c>
      <c r="H18" s="125">
        <f>IFERROR(IF(Змiст!$K$5&gt;Змiст!$F$55,I18*(1-Змiст!$K$5),I18*(1-Змiст!$F$55)),"")</f>
        <v>0.68703599999999998</v>
      </c>
      <c r="I18" s="5">
        <f t="shared" si="1"/>
        <v>0.68703599999999998</v>
      </c>
      <c r="J18" s="6" t="s">
        <v>6678</v>
      </c>
      <c r="K18" s="50" t="s">
        <v>9692</v>
      </c>
    </row>
    <row r="19" spans="1:11" ht="24.95" customHeight="1">
      <c r="A19" s="88"/>
      <c r="B19" s="89"/>
      <c r="C19" s="90"/>
      <c r="D19" s="538"/>
      <c r="E19" s="145"/>
      <c r="F19" s="32" t="s">
        <v>9676</v>
      </c>
      <c r="G19" s="124" t="str">
        <f>IFERROR((H19)*Змiст!$K$4/25,"")</f>
        <v/>
      </c>
      <c r="H19" s="125" t="str">
        <f>IFERROR(IF(Змiст!$K$5&gt;Змiст!$F$55,I19*(1-Змiст!$K$5),I19*(1-Змiст!$F$55)),"")</f>
        <v/>
      </c>
      <c r="I19" s="5" t="e">
        <f t="shared" si="1"/>
        <v>#N/A</v>
      </c>
      <c r="J19" s="6" t="s">
        <v>6678</v>
      </c>
      <c r="K19" s="50" t="s">
        <v>9692</v>
      </c>
    </row>
    <row r="20" spans="1:11" ht="24.95" customHeight="1">
      <c r="A20" s="88"/>
      <c r="B20" s="89"/>
      <c r="C20" s="90"/>
      <c r="D20" s="538"/>
      <c r="E20" s="145"/>
      <c r="F20" s="32" t="s">
        <v>9677</v>
      </c>
      <c r="G20" s="124" t="str">
        <f>IFERROR((H20)*Змiст!$K$4/25,"")</f>
        <v/>
      </c>
      <c r="H20" s="125" t="str">
        <f>IFERROR(IF(Змiст!$K$5&gt;Змiст!$F$55,I20*(1-Змiст!$K$5),I20*(1-Змiст!$F$55)),"")</f>
        <v/>
      </c>
      <c r="I20" s="5" t="e">
        <f t="shared" si="1"/>
        <v>#N/A</v>
      </c>
      <c r="J20" s="6" t="s">
        <v>6678</v>
      </c>
      <c r="K20" s="50" t="s">
        <v>9692</v>
      </c>
    </row>
    <row r="21" spans="1:11" ht="24.95" customHeight="1">
      <c r="A21" s="88"/>
      <c r="B21" s="89"/>
      <c r="C21" s="90"/>
      <c r="D21" s="539"/>
      <c r="E21" s="145"/>
      <c r="F21" s="32" t="s">
        <v>9678</v>
      </c>
      <c r="G21" s="124" t="str">
        <f>IFERROR((H21)*Змiст!$K$4/25,"")</f>
        <v/>
      </c>
      <c r="H21" s="125" t="str">
        <f>IFERROR(IF(Змiст!$K$5&gt;Змiст!$F$55,I21*(1-Змiст!$K$5),I21*(1-Змiст!$F$55)),"")</f>
        <v/>
      </c>
      <c r="I21" s="5" t="e">
        <f t="shared" si="1"/>
        <v>#N/A</v>
      </c>
      <c r="J21" s="6" t="s">
        <v>6678</v>
      </c>
      <c r="K21" s="50" t="s">
        <v>9692</v>
      </c>
    </row>
    <row r="22" spans="1:11" ht="24.95" customHeight="1">
      <c r="A22" s="88"/>
      <c r="B22" s="89"/>
      <c r="C22" s="90"/>
      <c r="D22" s="537"/>
      <c r="E22" s="53" t="s">
        <v>9339</v>
      </c>
      <c r="F22" s="126" t="s">
        <v>9669</v>
      </c>
      <c r="G22" s="124">
        <f>IFERROR((H22)*Змiст!$K$4/25,"")</f>
        <v>0.86769143999999998</v>
      </c>
      <c r="H22" s="125">
        <f>IFERROR(IF(Змiст!$K$5&gt;Змiст!$F$55,I22*(1-Змiст!$K$5),I22*(1-Змiст!$F$55)),"")</f>
        <v>0.68864399999999992</v>
      </c>
      <c r="I22" s="5">
        <f t="shared" si="1"/>
        <v>0.68864399999999992</v>
      </c>
      <c r="J22" s="6" t="s">
        <v>6678</v>
      </c>
      <c r="K22" s="50" t="s">
        <v>9693</v>
      </c>
    </row>
    <row r="23" spans="1:11" ht="24.95" customHeight="1">
      <c r="A23" s="88"/>
      <c r="B23" s="89"/>
      <c r="C23" s="90"/>
      <c r="D23" s="538"/>
      <c r="E23" s="53" t="s">
        <v>9340</v>
      </c>
      <c r="F23" s="126" t="s">
        <v>9668</v>
      </c>
      <c r="G23" s="124">
        <f>IFERROR((H23)*Змiст!$K$4/25,"")</f>
        <v>0.86769143999999998</v>
      </c>
      <c r="H23" s="125">
        <f>IFERROR(IF(Змiст!$K$5&gt;Змiст!$F$55,I23*(1-Змiст!$K$5),I23*(1-Змiст!$F$55)),"")</f>
        <v>0.68864399999999992</v>
      </c>
      <c r="I23" s="5">
        <f t="shared" si="1"/>
        <v>0.68864399999999992</v>
      </c>
      <c r="J23" s="6" t="s">
        <v>6678</v>
      </c>
      <c r="K23" s="50" t="s">
        <v>9693</v>
      </c>
    </row>
    <row r="24" spans="1:11" ht="24.95" customHeight="1">
      <c r="A24" s="88"/>
      <c r="B24" s="89"/>
      <c r="C24" s="90"/>
      <c r="D24" s="149"/>
      <c r="E24" s="145"/>
      <c r="F24" s="32" t="s">
        <v>9679</v>
      </c>
      <c r="G24" s="124" t="str">
        <f>IFERROR((H24)*Змiст!$K$4/25,"")</f>
        <v/>
      </c>
      <c r="H24" s="125" t="str">
        <f>IFERROR(IF(Змiст!$K$5&gt;Змiст!$F$55,I24*(1-Змiст!$K$5),I24*(1-Змiст!$F$55)),"")</f>
        <v/>
      </c>
      <c r="I24" s="5" t="e">
        <f t="shared" si="1"/>
        <v>#N/A</v>
      </c>
      <c r="J24" s="6" t="s">
        <v>6678</v>
      </c>
      <c r="K24" s="50" t="s">
        <v>9693</v>
      </c>
    </row>
    <row r="25" spans="1:11" ht="24.95" customHeight="1">
      <c r="A25" s="88"/>
      <c r="B25" s="89"/>
      <c r="C25" s="90"/>
      <c r="D25" s="149"/>
      <c r="E25" s="145"/>
      <c r="F25" s="32" t="s">
        <v>9680</v>
      </c>
      <c r="G25" s="124" t="str">
        <f>IFERROR((H25)*Змiст!$K$4/25,"")</f>
        <v/>
      </c>
      <c r="H25" s="125" t="str">
        <f>IFERROR(IF(Змiст!$K$5&gt;Змiст!$F$55,I25*(1-Змiст!$K$5),I25*(1-Змiст!$F$55)),"")</f>
        <v/>
      </c>
      <c r="I25" s="5" t="e">
        <f t="shared" si="1"/>
        <v>#N/A</v>
      </c>
      <c r="J25" s="6" t="s">
        <v>6678</v>
      </c>
      <c r="K25" s="50" t="s">
        <v>9693</v>
      </c>
    </row>
    <row r="26" spans="1:11" ht="24.95" customHeight="1">
      <c r="A26" s="88"/>
      <c r="B26" s="89"/>
      <c r="C26" s="90"/>
      <c r="D26" s="149"/>
      <c r="E26" s="145"/>
      <c r="F26" s="32" t="s">
        <v>9681</v>
      </c>
      <c r="G26" s="124" t="str">
        <f>IFERROR((H26)*Змiст!$K$4/25,"")</f>
        <v/>
      </c>
      <c r="H26" s="125" t="str">
        <f>IFERROR(IF(Змiст!$K$5&gt;Змiст!$F$55,I26*(1-Змiст!$K$5),I26*(1-Змiст!$F$55)),"")</f>
        <v/>
      </c>
      <c r="I26" s="5" t="e">
        <f t="shared" si="1"/>
        <v>#N/A</v>
      </c>
      <c r="J26" s="6" t="s">
        <v>6678</v>
      </c>
      <c r="K26" s="50" t="s">
        <v>9693</v>
      </c>
    </row>
    <row r="27" spans="1:11" ht="24.95" customHeight="1">
      <c r="A27" s="88"/>
      <c r="B27" s="89"/>
      <c r="C27" s="90"/>
      <c r="D27" s="149"/>
      <c r="E27" s="145"/>
      <c r="F27" s="32" t="s">
        <v>9682</v>
      </c>
      <c r="G27" s="124" t="str">
        <f>IFERROR((H27)*Змiст!$K$4/25,"")</f>
        <v/>
      </c>
      <c r="H27" s="125" t="str">
        <f>IFERROR(IF(Змiст!$K$5&gt;Змiст!$F$55,I27*(1-Змiст!$K$5),I27*(1-Змiст!$F$55)),"")</f>
        <v/>
      </c>
      <c r="I27" s="5" t="e">
        <f t="shared" si="1"/>
        <v>#N/A</v>
      </c>
      <c r="J27" s="6" t="s">
        <v>6678</v>
      </c>
      <c r="K27" s="50" t="s">
        <v>9693</v>
      </c>
    </row>
    <row r="28" spans="1:11" ht="24.95" customHeight="1">
      <c r="A28" s="88"/>
      <c r="B28" s="89"/>
      <c r="C28" s="90"/>
      <c r="D28" s="537"/>
      <c r="E28" s="53" t="s">
        <v>9341</v>
      </c>
      <c r="F28" s="126" t="s">
        <v>9667</v>
      </c>
      <c r="G28" s="124">
        <f>IFERROR((H28)*Змiст!$K$4/25,"")</f>
        <v>0.81347111999999999</v>
      </c>
      <c r="H28" s="125">
        <f>IFERROR(IF(Змiст!$K$5&gt;Змiст!$F$55,I28*(1-Змiст!$K$5),I28*(1-Змiст!$F$55)),"")</f>
        <v>0.64561199999999996</v>
      </c>
      <c r="I28" s="5">
        <f t="shared" si="1"/>
        <v>0.64561199999999996</v>
      </c>
      <c r="J28" s="6" t="s">
        <v>6678</v>
      </c>
      <c r="K28" s="50" t="s">
        <v>9692</v>
      </c>
    </row>
    <row r="29" spans="1:11" ht="24.95" customHeight="1">
      <c r="A29" s="88"/>
      <c r="B29" s="89"/>
      <c r="C29" s="90"/>
      <c r="D29" s="538"/>
      <c r="E29" s="53" t="s">
        <v>9342</v>
      </c>
      <c r="F29" s="126" t="s">
        <v>9666</v>
      </c>
      <c r="G29" s="124">
        <f>IFERROR((H29)*Змiст!$K$4/25,"")</f>
        <v>0.81347111999999999</v>
      </c>
      <c r="H29" s="125">
        <f>IFERROR(IF(Змiст!$K$5&gt;Змiст!$F$55,I29*(1-Змiст!$K$5),I29*(1-Змiст!$F$55)),"")</f>
        <v>0.64561199999999996</v>
      </c>
      <c r="I29" s="5">
        <f t="shared" si="1"/>
        <v>0.64561199999999996</v>
      </c>
      <c r="J29" s="6" t="s">
        <v>6678</v>
      </c>
      <c r="K29" s="50" t="s">
        <v>9692</v>
      </c>
    </row>
    <row r="30" spans="1:11" ht="24.95" customHeight="1">
      <c r="A30" s="77"/>
      <c r="B30" s="78"/>
      <c r="C30" s="79"/>
      <c r="D30" s="538"/>
      <c r="E30" s="53" t="s">
        <v>9343</v>
      </c>
      <c r="F30" s="126" t="s">
        <v>9665</v>
      </c>
      <c r="G30" s="124">
        <f>IFERROR((H30)*Змiст!$K$4/25,"")</f>
        <v>0.77473367999999998</v>
      </c>
      <c r="H30" s="125">
        <f>IFERROR(IF(Змiст!$K$5&gt;Змiст!$F$55,I30*(1-Змiст!$K$5),I30*(1-Змiст!$F$55)),"")</f>
        <v>0.61486799999999997</v>
      </c>
      <c r="I30" s="5">
        <f t="shared" si="1"/>
        <v>0.61486799999999997</v>
      </c>
      <c r="J30" s="6" t="s">
        <v>6678</v>
      </c>
      <c r="K30" s="50" t="s">
        <v>9692</v>
      </c>
    </row>
    <row r="31" spans="1:11" ht="24.95" customHeight="1">
      <c r="A31" s="77"/>
      <c r="B31" s="78"/>
      <c r="C31" s="79"/>
      <c r="D31" s="538"/>
      <c r="E31" s="53" t="s">
        <v>9344</v>
      </c>
      <c r="F31" s="126" t="s">
        <v>9664</v>
      </c>
      <c r="G31" s="124">
        <f>IFERROR((H31)*Змiст!$K$4/25,"")</f>
        <v>0.81347111999999999</v>
      </c>
      <c r="H31" s="125">
        <f>IFERROR(IF(Змiст!$K$5&gt;Змiст!$F$55,I31*(1-Змiст!$K$5),I31*(1-Змiст!$F$55)),"")</f>
        <v>0.64561199999999996</v>
      </c>
      <c r="I31" s="5">
        <f t="shared" si="1"/>
        <v>0.64561199999999996</v>
      </c>
      <c r="J31" s="6" t="s">
        <v>6678</v>
      </c>
      <c r="K31" s="50" t="s">
        <v>9692</v>
      </c>
    </row>
    <row r="32" spans="1:11" ht="24.95" customHeight="1">
      <c r="A32" s="77"/>
      <c r="B32" s="78"/>
      <c r="C32" s="79"/>
      <c r="D32" s="538"/>
      <c r="E32" s="145"/>
      <c r="F32" s="32" t="s">
        <v>9683</v>
      </c>
      <c r="G32" s="124" t="str">
        <f>IFERROR((H32)*Змiст!$K$4/25,"")</f>
        <v/>
      </c>
      <c r="H32" s="125" t="str">
        <f>IFERROR(IF(Змiст!$K$5&gt;Змiст!$F$55,I32*(1-Змiст!$K$5),I32*(1-Змiст!$F$55)),"")</f>
        <v/>
      </c>
      <c r="I32" s="5" t="e">
        <f t="shared" si="1"/>
        <v>#N/A</v>
      </c>
      <c r="J32" s="6" t="s">
        <v>6678</v>
      </c>
      <c r="K32" s="50" t="s">
        <v>9692</v>
      </c>
    </row>
    <row r="33" spans="1:11" ht="24.95" customHeight="1">
      <c r="A33" s="77"/>
      <c r="B33" s="78"/>
      <c r="C33" s="79"/>
      <c r="D33" s="539"/>
      <c r="E33" s="145"/>
      <c r="F33" s="32" t="s">
        <v>9684</v>
      </c>
      <c r="G33" s="124" t="str">
        <f>IFERROR((H33)*Змiст!$K$4/25,"")</f>
        <v/>
      </c>
      <c r="H33" s="125" t="str">
        <f>IFERROR(IF(Змiст!$K$5&gt;Змiст!$F$55,I33*(1-Змiст!$K$5),I33*(1-Змiст!$F$55)),"")</f>
        <v/>
      </c>
      <c r="I33" s="5" t="e">
        <f t="shared" si="1"/>
        <v>#N/A</v>
      </c>
      <c r="J33" s="6" t="s">
        <v>6678</v>
      </c>
      <c r="K33" s="50" t="s">
        <v>9692</v>
      </c>
    </row>
    <row r="34" spans="1:11" ht="24.95" customHeight="1">
      <c r="A34" s="74"/>
      <c r="B34" s="75"/>
      <c r="C34" s="76"/>
      <c r="D34" s="537"/>
      <c r="E34" s="53" t="s">
        <v>9345</v>
      </c>
      <c r="F34" s="126" t="s">
        <v>9663</v>
      </c>
      <c r="G34" s="124">
        <f>IFERROR((H34)*Змiст!$K$4/25,"")</f>
        <v>1.2827808000000003</v>
      </c>
      <c r="H34" s="125">
        <f>IFERROR(IF(Змiст!$K$5&gt;Змiст!$F$55,I34*(1-Змiст!$K$5),I34*(1-Змiст!$F$55)),"")</f>
        <v>1.0180800000000001</v>
      </c>
      <c r="I34" s="5">
        <f t="shared" si="1"/>
        <v>1.0180800000000001</v>
      </c>
      <c r="J34" s="6" t="s">
        <v>6678</v>
      </c>
      <c r="K34" s="50" t="s">
        <v>9691</v>
      </c>
    </row>
    <row r="35" spans="1:11" ht="24.95" customHeight="1">
      <c r="A35" s="74"/>
      <c r="B35" s="75"/>
      <c r="C35" s="76"/>
      <c r="D35" s="538"/>
      <c r="E35" s="53" t="s">
        <v>9346</v>
      </c>
      <c r="F35" s="126" t="s">
        <v>9662</v>
      </c>
      <c r="G35" s="124">
        <f>IFERROR((H35)*Змiст!$K$4/25,"")</f>
        <v>1.2827808000000003</v>
      </c>
      <c r="H35" s="125">
        <f>IFERROR(IF(Змiст!$K$5&gt;Змiст!$F$55,I35*(1-Змiст!$K$5),I35*(1-Змiст!$F$55)),"")</f>
        <v>1.0180800000000001</v>
      </c>
      <c r="I35" s="5">
        <f t="shared" si="1"/>
        <v>1.0180800000000001</v>
      </c>
      <c r="J35" s="6" t="s">
        <v>6678</v>
      </c>
      <c r="K35" s="50" t="s">
        <v>9691</v>
      </c>
    </row>
    <row r="36" spans="1:11" ht="24.95" customHeight="1">
      <c r="A36" s="77"/>
      <c r="B36" s="78"/>
      <c r="C36" s="79"/>
      <c r="D36" s="538"/>
      <c r="E36" s="53" t="s">
        <v>9347</v>
      </c>
      <c r="F36" s="126" t="s">
        <v>9661</v>
      </c>
      <c r="G36" s="124">
        <f>IFERROR((H36)*Змiст!$K$4/25,"")</f>
        <v>1.2827808000000003</v>
      </c>
      <c r="H36" s="125">
        <f>IFERROR(IF(Змiст!$K$5&gt;Змiст!$F$55,I36*(1-Змiст!$K$5),I36*(1-Змiст!$F$55)),"")</f>
        <v>1.0180800000000001</v>
      </c>
      <c r="I36" s="5">
        <f t="shared" si="1"/>
        <v>1.0180800000000001</v>
      </c>
      <c r="J36" s="6" t="s">
        <v>6678</v>
      </c>
      <c r="K36" s="50" t="s">
        <v>9691</v>
      </c>
    </row>
    <row r="37" spans="1:11" ht="24.95" customHeight="1">
      <c r="A37" s="77"/>
      <c r="B37" s="78"/>
      <c r="C37" s="79"/>
      <c r="D37" s="538"/>
      <c r="E37" s="145"/>
      <c r="F37" s="32" t="s">
        <v>9685</v>
      </c>
      <c r="G37" s="124" t="str">
        <f>IFERROR((H37)*Змiст!$K$4/25,"")</f>
        <v/>
      </c>
      <c r="H37" s="125" t="str">
        <f>IFERROR(IF(Змiст!$K$5&gt;Змiст!$F$55,I37*(1-Змiст!$K$5),I37*(1-Змiст!$F$55)),"")</f>
        <v/>
      </c>
      <c r="I37" s="5" t="e">
        <f t="shared" si="1"/>
        <v>#N/A</v>
      </c>
      <c r="J37" s="6" t="s">
        <v>6678</v>
      </c>
      <c r="K37" s="50" t="s">
        <v>9691</v>
      </c>
    </row>
    <row r="38" spans="1:11" ht="24.95" customHeight="1">
      <c r="A38" s="77"/>
      <c r="B38" s="78"/>
      <c r="C38" s="79"/>
      <c r="D38" s="538"/>
      <c r="E38" s="145"/>
      <c r="F38" s="32" t="s">
        <v>9688</v>
      </c>
      <c r="G38" s="124" t="str">
        <f>IFERROR((H38)*Змiст!$K$4/25,"")</f>
        <v/>
      </c>
      <c r="H38" s="125" t="str">
        <f>IFERROR(IF(Змiст!$K$5&gt;Змiст!$F$55,I38*(1-Змiст!$K$5),I38*(1-Змiст!$F$55)),"")</f>
        <v/>
      </c>
      <c r="I38" s="5" t="e">
        <f t="shared" si="1"/>
        <v>#N/A</v>
      </c>
      <c r="J38" s="6" t="s">
        <v>6678</v>
      </c>
      <c r="K38" s="50" t="s">
        <v>9691</v>
      </c>
    </row>
    <row r="39" spans="1:11" ht="24.95" customHeight="1">
      <c r="A39" s="77"/>
      <c r="B39" s="78"/>
      <c r="C39" s="79"/>
      <c r="D39" s="539"/>
      <c r="E39" s="145"/>
      <c r="F39" s="32" t="s">
        <v>9686</v>
      </c>
      <c r="G39" s="124" t="str">
        <f>IFERROR((H39)*Змiст!$K$4/25,"")</f>
        <v/>
      </c>
      <c r="H39" s="125" t="str">
        <f>IFERROR(IF(Змiст!$K$5&gt;Змiст!$F$55,I39*(1-Змiст!$K$5),I39*(1-Змiст!$F$55)),"")</f>
        <v/>
      </c>
      <c r="I39" s="5" t="e">
        <f t="shared" si="1"/>
        <v>#N/A</v>
      </c>
      <c r="J39" s="6" t="s">
        <v>6678</v>
      </c>
      <c r="K39" s="50" t="s">
        <v>9691</v>
      </c>
    </row>
    <row r="40" spans="1:11" ht="24.95" customHeight="1">
      <c r="A40" s="77"/>
      <c r="B40" s="78"/>
      <c r="C40" s="79"/>
      <c r="D40" s="537"/>
      <c r="E40" s="53" t="s">
        <v>9348</v>
      </c>
      <c r="F40" s="126" t="s">
        <v>9660</v>
      </c>
      <c r="G40" s="124">
        <f>IFERROR((H40)*Змiст!$K$4/25,"")</f>
        <v>1.3259786400000002</v>
      </c>
      <c r="H40" s="125">
        <f>IFERROR(IF(Змiст!$K$5&gt;Змiст!$F$55,I40*(1-Змiст!$K$5),I40*(1-Змiст!$F$55)),"")</f>
        <v>1.0523640000000001</v>
      </c>
      <c r="I40" s="5">
        <f t="shared" si="1"/>
        <v>1.0523640000000001</v>
      </c>
      <c r="J40" s="6" t="s">
        <v>6678</v>
      </c>
      <c r="K40" s="50" t="s">
        <v>9691</v>
      </c>
    </row>
    <row r="41" spans="1:11" ht="24.95" customHeight="1">
      <c r="A41" s="74"/>
      <c r="B41" s="75"/>
      <c r="C41" s="76"/>
      <c r="D41" s="538"/>
      <c r="E41" s="53" t="s">
        <v>9349</v>
      </c>
      <c r="F41" s="126" t="s">
        <v>9658</v>
      </c>
      <c r="G41" s="124">
        <f>IFERROR((H41)*Змiст!$K$4/25,"")</f>
        <v>1.3259786400000002</v>
      </c>
      <c r="H41" s="125">
        <f>IFERROR(IF(Змiст!$K$5&gt;Змiст!$F$55,I41*(1-Змiст!$K$5),I41*(1-Змiст!$F$55)),"")</f>
        <v>1.0523640000000001</v>
      </c>
      <c r="I41" s="5">
        <f t="shared" si="1"/>
        <v>1.0523640000000001</v>
      </c>
      <c r="J41" s="6" t="s">
        <v>6678</v>
      </c>
      <c r="K41" s="50" t="s">
        <v>9691</v>
      </c>
    </row>
    <row r="42" spans="1:11" ht="24.95" customHeight="1">
      <c r="A42" s="74"/>
      <c r="B42" s="75"/>
      <c r="C42" s="76"/>
      <c r="D42" s="538"/>
      <c r="E42" s="53" t="s">
        <v>9350</v>
      </c>
      <c r="F42" s="126" t="s">
        <v>9659</v>
      </c>
      <c r="G42" s="124">
        <f>IFERROR((H42)*Змiст!$K$4/25,"")</f>
        <v>1.3259786400000002</v>
      </c>
      <c r="H42" s="125">
        <f>IFERROR(IF(Змiст!$K$5&gt;Змiст!$F$55,I42*(1-Змiст!$K$5),I42*(1-Змiст!$F$55)),"")</f>
        <v>1.0523640000000001</v>
      </c>
      <c r="I42" s="5">
        <f t="shared" si="1"/>
        <v>1.0523640000000001</v>
      </c>
      <c r="J42" s="6" t="s">
        <v>6678</v>
      </c>
      <c r="K42" s="50" t="s">
        <v>9691</v>
      </c>
    </row>
    <row r="43" spans="1:11" ht="24.95" customHeight="1">
      <c r="A43" s="74"/>
      <c r="B43" s="75"/>
      <c r="C43" s="76"/>
      <c r="D43" s="538"/>
      <c r="E43" s="31"/>
      <c r="F43" s="73" t="s">
        <v>9687</v>
      </c>
      <c r="G43" s="124" t="str">
        <f>IFERROR((H43)*Змiст!$K$4/25,"")</f>
        <v/>
      </c>
      <c r="H43" s="125" t="str">
        <f>IFERROR(IF(Змiст!$K$5&gt;Змiст!$F$55,I43*(1-Змiст!$K$5),I43*(1-Змiст!$F$55)),"")</f>
        <v/>
      </c>
      <c r="I43" s="5" t="e">
        <f t="shared" si="1"/>
        <v>#N/A</v>
      </c>
      <c r="J43" s="6" t="s">
        <v>6678</v>
      </c>
      <c r="K43" s="50" t="s">
        <v>9691</v>
      </c>
    </row>
    <row r="44" spans="1:11" ht="24.95" customHeight="1">
      <c r="A44" s="74"/>
      <c r="B44" s="75"/>
      <c r="C44" s="76"/>
      <c r="D44" s="538"/>
      <c r="E44" s="31"/>
      <c r="F44" s="73" t="s">
        <v>9689</v>
      </c>
      <c r="G44" s="124" t="str">
        <f>IFERROR((H44)*Змiст!$K$4/25,"")</f>
        <v/>
      </c>
      <c r="H44" s="125" t="str">
        <f>IFERROR(IF(Змiст!$K$5&gt;Змiст!$F$55,I44*(1-Змiст!$K$5),I44*(1-Змiст!$F$55)),"")</f>
        <v/>
      </c>
      <c r="I44" s="5" t="e">
        <f t="shared" si="1"/>
        <v>#N/A</v>
      </c>
      <c r="J44" s="6" t="s">
        <v>6678</v>
      </c>
      <c r="K44" s="50" t="s">
        <v>9691</v>
      </c>
    </row>
    <row r="45" spans="1:11" ht="24.95" customHeight="1">
      <c r="A45" s="74"/>
      <c r="B45" s="75"/>
      <c r="C45" s="76"/>
      <c r="D45" s="539"/>
      <c r="E45" s="31"/>
      <c r="F45" s="73" t="s">
        <v>9690</v>
      </c>
      <c r="G45" s="124" t="str">
        <f>IFERROR((H45)*Змiст!$K$4/25,"")</f>
        <v/>
      </c>
      <c r="H45" s="125" t="str">
        <f>IFERROR(IF(Змiст!$K$5&gt;Змiст!$F$55,I45*(1-Змiст!$K$5),I45*(1-Змiст!$F$55)),"")</f>
        <v/>
      </c>
      <c r="I45" s="5" t="e">
        <f t="shared" si="1"/>
        <v>#N/A</v>
      </c>
      <c r="J45" s="6" t="s">
        <v>6678</v>
      </c>
      <c r="K45" s="50" t="s">
        <v>9691</v>
      </c>
    </row>
    <row r="46" spans="1:11" ht="69.95" customHeight="1">
      <c r="A46" s="74"/>
      <c r="B46" s="75"/>
      <c r="C46" s="76"/>
      <c r="D46" s="252"/>
      <c r="E46" s="53" t="s">
        <v>10042</v>
      </c>
      <c r="F46" s="126" t="s">
        <v>6677</v>
      </c>
      <c r="G46" s="124">
        <f>IFERROR((H46)*Змiст!$K$4/25,"")</f>
        <v>0.85095359999999998</v>
      </c>
      <c r="H46" s="125">
        <f>IFERROR(IF(Змiст!$K$5&gt;Змiст!$F$55,I46*(1-Змiст!$K$5),I46*(1-Змiст!$F$55)),"")</f>
        <v>0.67535999999999996</v>
      </c>
      <c r="I46" s="5">
        <f t="shared" ref="I46:I51" si="2">VLOOKUP(E46,Price,2,FALSE)*1.2/25</f>
        <v>0.67535999999999996</v>
      </c>
      <c r="J46" s="6" t="s">
        <v>6678</v>
      </c>
      <c r="K46" s="50" t="s">
        <v>7864</v>
      </c>
    </row>
    <row r="47" spans="1:11" ht="69.95" customHeight="1">
      <c r="A47" s="74"/>
      <c r="B47" s="75"/>
      <c r="C47" s="76"/>
      <c r="D47" s="252"/>
      <c r="E47" s="53" t="s">
        <v>10043</v>
      </c>
      <c r="F47" s="126" t="s">
        <v>6679</v>
      </c>
      <c r="G47" s="124">
        <f>IFERROR((H47)*Змiст!$K$4/25,"")</f>
        <v>0.88499174400000002</v>
      </c>
      <c r="H47" s="125">
        <f>IFERROR(IF(Змiст!$K$5&gt;Змiст!$F$55,I47*(1-Змiст!$K$5),I47*(1-Змiст!$F$55)),"")</f>
        <v>0.70237439999999995</v>
      </c>
      <c r="I47" s="5">
        <f t="shared" si="2"/>
        <v>0.70237439999999995</v>
      </c>
      <c r="J47" s="6" t="s">
        <v>6678</v>
      </c>
      <c r="K47" s="50" t="s">
        <v>7864</v>
      </c>
    </row>
    <row r="48" spans="1:11" ht="69.95" customHeight="1">
      <c r="A48" s="74"/>
      <c r="B48" s="75"/>
      <c r="C48" s="76"/>
      <c r="D48" s="252"/>
      <c r="E48" s="145" t="s">
        <v>10044</v>
      </c>
      <c r="F48" s="32" t="s">
        <v>9312</v>
      </c>
      <c r="G48" s="124">
        <f>IFERROR((H48)*Змiст!$K$4/25,"")</f>
        <v>0.88521189119999999</v>
      </c>
      <c r="H48" s="125">
        <f>IFERROR(IF(Змiст!$K$5&gt;Змiст!$F$55,I48*(1-Змiст!$K$5),I48*(1-Змiст!$F$55)),"")</f>
        <v>0.70254912000000003</v>
      </c>
      <c r="I48" s="5">
        <f t="shared" si="2"/>
        <v>0.70254912000000003</v>
      </c>
      <c r="J48" s="6" t="s">
        <v>6678</v>
      </c>
      <c r="K48" s="50" t="s">
        <v>7864</v>
      </c>
    </row>
    <row r="49" spans="1:11" ht="69.95" customHeight="1">
      <c r="A49" s="74"/>
      <c r="B49" s="75"/>
      <c r="C49" s="76"/>
      <c r="D49" s="252"/>
      <c r="E49" s="147" t="s">
        <v>10045</v>
      </c>
      <c r="F49" s="144" t="s">
        <v>6680</v>
      </c>
      <c r="G49" s="124">
        <f>IFERROR((H49)*Змiст!$K$4/25,"")</f>
        <v>0.88499174400000002</v>
      </c>
      <c r="H49" s="125">
        <f>IFERROR(IF(Змiст!$K$5&gt;Змiст!$F$55,I49*(1-Змiст!$K$5),I49*(1-Змiст!$F$55)),"")</f>
        <v>0.70237439999999995</v>
      </c>
      <c r="I49" s="5">
        <f t="shared" si="2"/>
        <v>0.70237439999999995</v>
      </c>
      <c r="J49" s="6" t="s">
        <v>6678</v>
      </c>
      <c r="K49" s="50" t="s">
        <v>7864</v>
      </c>
    </row>
    <row r="50" spans="1:11" ht="69.95" customHeight="1">
      <c r="A50" s="74"/>
      <c r="B50" s="75"/>
      <c r="C50" s="76"/>
      <c r="D50" s="11"/>
      <c r="E50" s="147" t="s">
        <v>10047</v>
      </c>
      <c r="F50" s="144" t="s">
        <v>6681</v>
      </c>
      <c r="G50" s="124">
        <f>IFERROR((H50)*Змiст!$K$4/25,"")</f>
        <v>0.88521189119999999</v>
      </c>
      <c r="H50" s="125">
        <f>IFERROR(IF(Змiст!$K$5&gt;Змiст!$F$55,I50*(1-Змiст!$K$5),I50*(1-Змiст!$F$55)),"")</f>
        <v>0.70254912000000003</v>
      </c>
      <c r="I50" s="5">
        <f t="shared" si="2"/>
        <v>0.70254912000000003</v>
      </c>
      <c r="J50" s="6" t="s">
        <v>6678</v>
      </c>
      <c r="K50" s="50" t="s">
        <v>7864</v>
      </c>
    </row>
    <row r="51" spans="1:11" ht="69.95" customHeight="1">
      <c r="A51" s="74"/>
      <c r="B51" s="75"/>
      <c r="C51" s="76"/>
      <c r="D51" s="11"/>
      <c r="E51" s="147" t="s">
        <v>10046</v>
      </c>
      <c r="F51" s="144" t="s">
        <v>9313</v>
      </c>
      <c r="G51" s="124">
        <f>IFERROR((H51)*Змiст!$K$4/25,"")</f>
        <v>0.85116527999999991</v>
      </c>
      <c r="H51" s="125">
        <f>IFERROR(IF(Змiст!$K$5&gt;Змiст!$F$55,I51*(1-Змiст!$K$5),I51*(1-Змiст!$F$55)),"")</f>
        <v>0.67552799999999991</v>
      </c>
      <c r="I51" s="5">
        <f t="shared" si="2"/>
        <v>0.67552799999999991</v>
      </c>
      <c r="J51" s="6" t="s">
        <v>6678</v>
      </c>
      <c r="K51" s="50" t="s">
        <v>7864</v>
      </c>
    </row>
    <row r="52" spans="1:11" ht="69.95" customHeight="1">
      <c r="A52" s="74"/>
      <c r="B52" s="75"/>
      <c r="C52" s="76"/>
      <c r="D52" s="11"/>
      <c r="E52" s="145" t="s">
        <v>5382</v>
      </c>
      <c r="F52" s="32" t="s">
        <v>6682</v>
      </c>
      <c r="G52" s="124">
        <f>IFERROR((H52)*Змiст!$K$4/25,"")</f>
        <v>1.36777032</v>
      </c>
      <c r="H52" s="125">
        <f>IFERROR(IF(Змiст!$K$5&gt;Змiст!$F$55,I52*(1-Змiст!$K$5),I52*(1-Змiст!$F$55)),"")</f>
        <v>1.0855319999999999</v>
      </c>
      <c r="I52" s="5">
        <f t="shared" ref="I52:I74" si="3">VLOOKUP(E52,Price,2,FALSE)*1.2</f>
        <v>1.0855319999999999</v>
      </c>
      <c r="J52" s="6" t="s">
        <v>17920</v>
      </c>
      <c r="K52" s="50" t="s">
        <v>7864</v>
      </c>
    </row>
    <row r="53" spans="1:11" ht="69.95" customHeight="1">
      <c r="A53" s="74"/>
      <c r="B53" s="75"/>
      <c r="C53" s="76"/>
      <c r="D53" s="11"/>
      <c r="E53" s="145" t="s">
        <v>5383</v>
      </c>
      <c r="F53" s="32" t="s">
        <v>6683</v>
      </c>
      <c r="G53" s="124">
        <f>IFERROR((H53)*Змiст!$K$4/25,"")</f>
        <v>1.36777032</v>
      </c>
      <c r="H53" s="125">
        <f>IFERROR(IF(Змiст!$K$5&gt;Змiст!$F$55,I53*(1-Змiст!$K$5),I53*(1-Змiст!$F$55)),"")</f>
        <v>1.0855319999999999</v>
      </c>
      <c r="I53" s="5">
        <f t="shared" si="3"/>
        <v>1.0855319999999999</v>
      </c>
      <c r="J53" s="6" t="s">
        <v>17920</v>
      </c>
      <c r="K53" s="50" t="s">
        <v>7864</v>
      </c>
    </row>
    <row r="54" spans="1:11" ht="69.95" customHeight="1">
      <c r="A54" s="74"/>
      <c r="B54" s="75"/>
      <c r="C54" s="76"/>
      <c r="D54" s="11"/>
      <c r="E54" s="145" t="s">
        <v>5384</v>
      </c>
      <c r="F54" s="32" t="s">
        <v>6684</v>
      </c>
      <c r="G54" s="124">
        <f>IFERROR((H54)*Змiст!$K$4/25,"")</f>
        <v>1.36777032</v>
      </c>
      <c r="H54" s="125">
        <f>IFERROR(IF(Змiст!$K$5&gt;Змiст!$F$55,I54*(1-Змiст!$K$5),I54*(1-Змiст!$F$55)),"")</f>
        <v>1.0855319999999999</v>
      </c>
      <c r="I54" s="5">
        <f t="shared" si="3"/>
        <v>1.0855319999999999</v>
      </c>
      <c r="J54" s="6" t="s">
        <v>17920</v>
      </c>
      <c r="K54" s="50" t="s">
        <v>7864</v>
      </c>
    </row>
    <row r="55" spans="1:11" ht="69.95" customHeight="1">
      <c r="A55" s="74"/>
      <c r="B55" s="75"/>
      <c r="C55" s="76"/>
      <c r="D55" s="11"/>
      <c r="E55" s="145" t="s">
        <v>5385</v>
      </c>
      <c r="F55" s="32" t="s">
        <v>9311</v>
      </c>
      <c r="G55" s="124">
        <f>IFERROR((H55)*Змiст!$K$4/25,"")</f>
        <v>1.36777032</v>
      </c>
      <c r="H55" s="125">
        <f>IFERROR(IF(Змiст!$K$5&gt;Змiст!$F$55,I55*(1-Змiст!$K$5),I55*(1-Змiст!$F$55)),"")</f>
        <v>1.0855319999999999</v>
      </c>
      <c r="I55" s="5">
        <f t="shared" si="3"/>
        <v>1.0855319999999999</v>
      </c>
      <c r="J55" s="6" t="s">
        <v>17920</v>
      </c>
      <c r="K55" s="50" t="s">
        <v>7864</v>
      </c>
    </row>
    <row r="56" spans="1:11" ht="69.95" customHeight="1">
      <c r="A56" s="74"/>
      <c r="B56" s="75"/>
      <c r="C56" s="76"/>
      <c r="D56" s="252"/>
      <c r="E56" s="145" t="s">
        <v>6459</v>
      </c>
      <c r="F56" s="32" t="s">
        <v>7853</v>
      </c>
      <c r="G56" s="124">
        <f>IFERROR((H56)*Змiст!$K$4/25,"")</f>
        <v>27.080706240000005</v>
      </c>
      <c r="H56" s="125">
        <f>IFERROR(IF(Змiст!$K$5&gt;Змiст!$F$55,I56*(1-Змiст!$K$5),I56*(1-Змiст!$F$55)),"")</f>
        <v>21.492624000000003</v>
      </c>
      <c r="I56" s="5">
        <f t="shared" si="3"/>
        <v>21.492624000000003</v>
      </c>
      <c r="J56" s="6" t="s">
        <v>17920</v>
      </c>
      <c r="K56" s="50" t="s">
        <v>7864</v>
      </c>
    </row>
    <row r="57" spans="1:11" ht="69.95" customHeight="1">
      <c r="A57" s="74"/>
      <c r="B57" s="75"/>
      <c r="C57" s="76"/>
      <c r="D57" s="252"/>
      <c r="E57" s="145" t="s">
        <v>5353</v>
      </c>
      <c r="F57" s="32" t="s">
        <v>7856</v>
      </c>
      <c r="G57" s="124">
        <f>IFERROR((H57)*Змiст!$K$4/25,"")</f>
        <v>27.868639680000001</v>
      </c>
      <c r="H57" s="125">
        <f>IFERROR(IF(Змiст!$K$5&gt;Змiст!$F$55,I57*(1-Змiст!$K$5),I57*(1-Змiст!$F$55)),"")</f>
        <v>22.117968000000001</v>
      </c>
      <c r="I57" s="5">
        <f t="shared" si="3"/>
        <v>22.117968000000001</v>
      </c>
      <c r="J57" s="6" t="s">
        <v>17920</v>
      </c>
      <c r="K57" s="50" t="s">
        <v>7864</v>
      </c>
    </row>
    <row r="58" spans="1:11" ht="69.95" customHeight="1">
      <c r="A58" s="74"/>
      <c r="B58" s="75"/>
      <c r="C58" s="76"/>
      <c r="D58" s="252"/>
      <c r="E58" s="145" t="s">
        <v>6460</v>
      </c>
      <c r="F58" s="32" t="s">
        <v>7854</v>
      </c>
      <c r="G58" s="124">
        <f>IFERROR((H58)*Змiст!$K$4/25,"")</f>
        <v>27.080706240000005</v>
      </c>
      <c r="H58" s="125">
        <f>IFERROR(IF(Змiст!$K$5&gt;Змiст!$F$55,I58*(1-Змiст!$K$5),I58*(1-Змiст!$F$55)),"")</f>
        <v>21.492624000000003</v>
      </c>
      <c r="I58" s="5">
        <f t="shared" si="3"/>
        <v>21.492624000000003</v>
      </c>
      <c r="J58" s="6" t="s">
        <v>17920</v>
      </c>
      <c r="K58" s="50" t="s">
        <v>7864</v>
      </c>
    </row>
    <row r="59" spans="1:11" ht="69.95" customHeight="1">
      <c r="A59" s="74"/>
      <c r="B59" s="75"/>
      <c r="C59" s="76"/>
      <c r="D59" s="252"/>
      <c r="E59" s="145" t="s">
        <v>5354</v>
      </c>
      <c r="F59" s="32" t="s">
        <v>7855</v>
      </c>
      <c r="G59" s="124">
        <f>IFERROR((H59)*Змiст!$K$4/25,"")</f>
        <v>27.868639680000001</v>
      </c>
      <c r="H59" s="125">
        <f>IFERROR(IF(Змiст!$K$5&gt;Змiст!$F$55,I59*(1-Змiст!$K$5),I59*(1-Змiст!$F$55)),"")</f>
        <v>22.117968000000001</v>
      </c>
      <c r="I59" s="5">
        <f t="shared" si="3"/>
        <v>22.117968000000001</v>
      </c>
      <c r="J59" s="6" t="s">
        <v>17920</v>
      </c>
      <c r="K59" s="50" t="s">
        <v>7864</v>
      </c>
    </row>
    <row r="60" spans="1:11" ht="69.95" customHeight="1">
      <c r="A60" s="74"/>
      <c r="B60" s="75"/>
      <c r="C60" s="76"/>
      <c r="D60" s="11"/>
      <c r="E60" s="145" t="s">
        <v>5355</v>
      </c>
      <c r="F60" s="32" t="s">
        <v>7857</v>
      </c>
      <c r="G60" s="124">
        <f>IFERROR((H60)*Змiст!$K$4/25,"")</f>
        <v>27.868639680000001</v>
      </c>
      <c r="H60" s="125">
        <f>IFERROR(IF(Змiст!$K$5&gt;Змiст!$F$55,I60*(1-Змiст!$K$5),I60*(1-Змiст!$F$55)),"")</f>
        <v>22.117968000000001</v>
      </c>
      <c r="I60" s="5">
        <f t="shared" si="3"/>
        <v>22.117968000000001</v>
      </c>
      <c r="J60" s="6" t="s">
        <v>17920</v>
      </c>
      <c r="K60" s="50" t="s">
        <v>7864</v>
      </c>
    </row>
    <row r="61" spans="1:11" ht="69.95" customHeight="1">
      <c r="A61" s="74"/>
      <c r="B61" s="75"/>
      <c r="C61" s="76"/>
      <c r="D61" s="252"/>
      <c r="E61" s="145" t="s">
        <v>5356</v>
      </c>
      <c r="F61" s="32" t="s">
        <v>7862</v>
      </c>
      <c r="G61" s="124">
        <f>IFERROR((H61)*Змiст!$K$4/25,"")</f>
        <v>24.85495152</v>
      </c>
      <c r="H61" s="125">
        <f>IFERROR(IF(Змiст!$K$5&gt;Змiст!$F$55,I61*(1-Змiст!$K$5),I61*(1-Змiст!$F$55)),"")</f>
        <v>19.726151999999999</v>
      </c>
      <c r="I61" s="5">
        <f t="shared" si="3"/>
        <v>19.726151999999999</v>
      </c>
      <c r="J61" s="6" t="s">
        <v>17920</v>
      </c>
      <c r="K61" s="50" t="s">
        <v>7864</v>
      </c>
    </row>
    <row r="62" spans="1:11" ht="69.95" customHeight="1">
      <c r="A62" s="74"/>
      <c r="B62" s="75"/>
      <c r="C62" s="76"/>
      <c r="D62" s="252"/>
      <c r="E62" s="145" t="s">
        <v>6462</v>
      </c>
      <c r="F62" s="32" t="s">
        <v>7863</v>
      </c>
      <c r="G62" s="124">
        <f>IFERROR((H62)*Змiст!$K$4/25,"")</f>
        <v>24.80494968</v>
      </c>
      <c r="H62" s="125">
        <f>IFERROR(IF(Змiст!$K$5&gt;Змiст!$F$55,I62*(1-Змiст!$K$5),I62*(1-Змiст!$F$55)),"")</f>
        <v>19.686468000000001</v>
      </c>
      <c r="I62" s="5">
        <f t="shared" si="3"/>
        <v>19.686468000000001</v>
      </c>
      <c r="J62" s="6" t="s">
        <v>17920</v>
      </c>
      <c r="K62" s="50" t="s">
        <v>7864</v>
      </c>
    </row>
    <row r="63" spans="1:11" ht="69.95" customHeight="1">
      <c r="A63" s="74"/>
      <c r="B63" s="75"/>
      <c r="C63" s="76"/>
      <c r="D63" s="252"/>
      <c r="E63" s="145" t="s">
        <v>6463</v>
      </c>
      <c r="F63" s="32" t="s">
        <v>7861</v>
      </c>
      <c r="G63" s="124">
        <f>IFERROR((H63)*Змiст!$K$4/25,"")</f>
        <v>20.644318800000001</v>
      </c>
      <c r="H63" s="125">
        <f>IFERROR(IF(Змiст!$K$5&gt;Змiст!$F$55,I63*(1-Змiст!$K$5),I63*(1-Змiст!$F$55)),"")</f>
        <v>16.38438</v>
      </c>
      <c r="I63" s="5">
        <f t="shared" si="3"/>
        <v>16.38438</v>
      </c>
      <c r="J63" s="6" t="s">
        <v>17920</v>
      </c>
      <c r="K63" s="50" t="s">
        <v>7864</v>
      </c>
    </row>
    <row r="64" spans="1:11" ht="69.95" customHeight="1">
      <c r="A64" s="74"/>
      <c r="B64" s="75"/>
      <c r="C64" s="76"/>
      <c r="D64" s="11"/>
      <c r="E64" s="145" t="s">
        <v>6464</v>
      </c>
      <c r="F64" s="32" t="s">
        <v>7860</v>
      </c>
      <c r="G64" s="124">
        <f>IFERROR((H64)*Змiст!$K$4/25,"")</f>
        <v>22.543602480000001</v>
      </c>
      <c r="H64" s="125">
        <f>IFERROR(IF(Змiст!$K$5&gt;Змiст!$F$55,I64*(1-Змiст!$K$5),I64*(1-Змiст!$F$55)),"")</f>
        <v>17.891748</v>
      </c>
      <c r="I64" s="5">
        <f t="shared" si="3"/>
        <v>17.891748</v>
      </c>
      <c r="J64" s="6" t="s">
        <v>17920</v>
      </c>
      <c r="K64" s="50" t="s">
        <v>7864</v>
      </c>
    </row>
    <row r="65" spans="1:11" ht="69.95" customHeight="1">
      <c r="A65" s="74"/>
      <c r="B65" s="75"/>
      <c r="C65" s="76"/>
      <c r="D65" s="11"/>
      <c r="E65" s="145" t="s">
        <v>6465</v>
      </c>
      <c r="F65" s="32" t="s">
        <v>7859</v>
      </c>
      <c r="G65" s="124">
        <f>IFERROR((H65)*Змiст!$K$4/25,"")</f>
        <v>20.644318800000001</v>
      </c>
      <c r="H65" s="125">
        <f>IFERROR(IF(Змiст!$K$5&gt;Змiст!$F$55,I65*(1-Змiст!$K$5),I65*(1-Змiст!$F$55)),"")</f>
        <v>16.38438</v>
      </c>
      <c r="I65" s="5">
        <f t="shared" si="3"/>
        <v>16.38438</v>
      </c>
      <c r="J65" s="6" t="s">
        <v>17920</v>
      </c>
      <c r="K65" s="50" t="s">
        <v>7864</v>
      </c>
    </row>
    <row r="66" spans="1:11" ht="69.95" customHeight="1">
      <c r="A66" s="74"/>
      <c r="B66" s="75"/>
      <c r="C66" s="76"/>
      <c r="D66" s="11"/>
      <c r="E66" s="145" t="s">
        <v>6461</v>
      </c>
      <c r="F66" s="32" t="s">
        <v>7858</v>
      </c>
      <c r="G66" s="124">
        <f>IFERROR((H66)*Змiст!$K$4/25,"")</f>
        <v>22.543602480000001</v>
      </c>
      <c r="H66" s="125">
        <f>IFERROR(IF(Змiст!$K$5&gt;Змiст!$F$55,I66*(1-Змiст!$K$5),I66*(1-Змiст!$F$55)),"")</f>
        <v>17.891748</v>
      </c>
      <c r="I66" s="5">
        <f t="shared" si="3"/>
        <v>17.891748</v>
      </c>
      <c r="J66" s="6" t="s">
        <v>17920</v>
      </c>
      <c r="K66" s="50" t="s">
        <v>7864</v>
      </c>
    </row>
    <row r="67" spans="1:11" ht="69.95" customHeight="1">
      <c r="A67" s="74"/>
      <c r="B67" s="75"/>
      <c r="C67" s="76"/>
      <c r="D67" s="252"/>
      <c r="E67" s="145" t="s">
        <v>6475</v>
      </c>
      <c r="F67" s="32" t="s">
        <v>7865</v>
      </c>
      <c r="G67" s="124">
        <f>IFERROR((H67)*Змiст!$K$4/25,"")</f>
        <v>32.194456559999999</v>
      </c>
      <c r="H67" s="125">
        <f>IFERROR(IF(Змiст!$K$5&gt;Змiст!$F$55,I67*(1-Змiст!$K$5),I67*(1-Змiст!$F$55)),"")</f>
        <v>25.551155999999999</v>
      </c>
      <c r="I67" s="5">
        <f t="shared" si="3"/>
        <v>25.551155999999999</v>
      </c>
      <c r="J67" s="6" t="s">
        <v>17920</v>
      </c>
      <c r="K67" s="50" t="s">
        <v>7864</v>
      </c>
    </row>
    <row r="68" spans="1:11" ht="69.95" customHeight="1">
      <c r="A68" s="74"/>
      <c r="B68" s="75"/>
      <c r="C68" s="76"/>
      <c r="D68" s="252"/>
      <c r="E68" s="145" t="s">
        <v>6473</v>
      </c>
      <c r="F68" s="32" t="s">
        <v>7867</v>
      </c>
      <c r="G68" s="124">
        <f>IFERROR((H68)*Змiст!$K$4/25,"")</f>
        <v>32.194456559999999</v>
      </c>
      <c r="H68" s="125">
        <f>IFERROR(IF(Змiст!$K$5&gt;Змiст!$F$55,I68*(1-Змiст!$K$5),I68*(1-Змiст!$F$55)),"")</f>
        <v>25.551155999999999</v>
      </c>
      <c r="I68" s="5">
        <f t="shared" si="3"/>
        <v>25.551155999999999</v>
      </c>
      <c r="J68" s="6" t="s">
        <v>17920</v>
      </c>
      <c r="K68" s="50" t="s">
        <v>7864</v>
      </c>
    </row>
    <row r="69" spans="1:11" ht="69.95" customHeight="1">
      <c r="A69" s="74"/>
      <c r="B69" s="75"/>
      <c r="C69" s="76"/>
      <c r="D69" s="252"/>
      <c r="E69" s="145" t="s">
        <v>6472</v>
      </c>
      <c r="F69" s="32" t="s">
        <v>7868</v>
      </c>
      <c r="G69" s="124">
        <f>IFERROR((H69)*Змiст!$K$4/25,"")</f>
        <v>31.256759519999999</v>
      </c>
      <c r="H69" s="125">
        <f>IFERROR(IF(Змiст!$K$5&gt;Змiст!$F$55,I69*(1-Змiст!$K$5),I69*(1-Змiст!$F$55)),"")</f>
        <v>24.806951999999999</v>
      </c>
      <c r="I69" s="5">
        <f t="shared" si="3"/>
        <v>24.806951999999999</v>
      </c>
      <c r="J69" s="6" t="s">
        <v>17920</v>
      </c>
      <c r="K69" s="50" t="s">
        <v>7864</v>
      </c>
    </row>
    <row r="70" spans="1:11" ht="69.95" customHeight="1">
      <c r="A70" s="74"/>
      <c r="B70" s="75"/>
      <c r="C70" s="76"/>
      <c r="D70" s="11"/>
      <c r="E70" s="145" t="s">
        <v>6471</v>
      </c>
      <c r="F70" s="32" t="s">
        <v>7869</v>
      </c>
      <c r="G70" s="124">
        <f>IFERROR((H70)*Змiст!$K$4/25,"")</f>
        <v>32.194456559999999</v>
      </c>
      <c r="H70" s="125">
        <f>IFERROR(IF(Змiст!$K$5&gt;Змiст!$F$55,I70*(1-Змiст!$K$5),I70*(1-Змiст!$F$55)),"")</f>
        <v>25.551155999999999</v>
      </c>
      <c r="I70" s="5">
        <f t="shared" si="3"/>
        <v>25.551155999999999</v>
      </c>
      <c r="J70" s="6" t="s">
        <v>17920</v>
      </c>
      <c r="K70" s="50" t="s">
        <v>7864</v>
      </c>
    </row>
    <row r="71" spans="1:11" ht="69.95" customHeight="1">
      <c r="A71" s="74"/>
      <c r="B71" s="75"/>
      <c r="C71" s="76"/>
      <c r="D71" s="252"/>
      <c r="E71" s="145" t="s">
        <v>6467</v>
      </c>
      <c r="F71" s="32" t="s">
        <v>7870</v>
      </c>
      <c r="G71" s="124">
        <f>IFERROR((H71)*Змiст!$K$4/25,"")</f>
        <v>95.294722320000005</v>
      </c>
      <c r="H71" s="125">
        <f>IFERROR(IF(Змiст!$K$5&gt;Змiст!$F$55,I71*(1-Змiст!$K$5),I71*(1-Змiст!$F$55)),"")</f>
        <v>75.630731999999995</v>
      </c>
      <c r="I71" s="5">
        <f t="shared" si="3"/>
        <v>75.630731999999995</v>
      </c>
      <c r="J71" s="6" t="s">
        <v>17920</v>
      </c>
      <c r="K71" s="50" t="s">
        <v>7864</v>
      </c>
    </row>
    <row r="72" spans="1:11" ht="69.95" customHeight="1">
      <c r="A72" s="74"/>
      <c r="B72" s="75"/>
      <c r="C72" s="76"/>
      <c r="D72" s="252"/>
      <c r="E72" s="145" t="s">
        <v>6468</v>
      </c>
      <c r="F72" s="32" t="s">
        <v>7871</v>
      </c>
      <c r="G72" s="124">
        <f>IFERROR((H72)*Змiст!$K$4/25,"")</f>
        <v>95.294722320000005</v>
      </c>
      <c r="H72" s="125">
        <f>IFERROR(IF(Змiст!$K$5&gt;Змiст!$F$55,I72*(1-Змiст!$K$5),I72*(1-Змiст!$F$55)),"")</f>
        <v>75.630731999999995</v>
      </c>
      <c r="I72" s="5">
        <f t="shared" si="3"/>
        <v>75.630731999999995</v>
      </c>
      <c r="J72" s="6" t="s">
        <v>17920</v>
      </c>
      <c r="K72" s="50" t="s">
        <v>7864</v>
      </c>
    </row>
    <row r="73" spans="1:11" ht="69.95" customHeight="1">
      <c r="A73" s="74"/>
      <c r="B73" s="75"/>
      <c r="C73" s="76"/>
      <c r="D73" s="252"/>
      <c r="E73" s="145" t="s">
        <v>6469</v>
      </c>
      <c r="F73" s="32" t="s">
        <v>7872</v>
      </c>
      <c r="G73" s="124">
        <f>IFERROR((H73)*Змiст!$K$4/25,"")</f>
        <v>95.294722320000005</v>
      </c>
      <c r="H73" s="125">
        <f>IFERROR(IF(Змiст!$K$5&gt;Змiст!$F$55,I73*(1-Змiст!$K$5),I73*(1-Змiст!$F$55)),"")</f>
        <v>75.630731999999995</v>
      </c>
      <c r="I73" s="5">
        <f t="shared" si="3"/>
        <v>75.630731999999995</v>
      </c>
      <c r="J73" s="6" t="s">
        <v>17920</v>
      </c>
      <c r="K73" s="50" t="s">
        <v>7864</v>
      </c>
    </row>
    <row r="74" spans="1:11" ht="69.95" customHeight="1">
      <c r="A74" s="74"/>
      <c r="B74" s="75"/>
      <c r="C74" s="76"/>
      <c r="D74" s="11"/>
      <c r="E74" s="145" t="s">
        <v>6466</v>
      </c>
      <c r="F74" s="32" t="s">
        <v>7873</v>
      </c>
      <c r="G74" s="124">
        <f>IFERROR((H74)*Змiст!$K$4/25,"")</f>
        <v>89.172649439999986</v>
      </c>
      <c r="H74" s="125">
        <f>IFERROR(IF(Змiст!$K$5&gt;Змiст!$F$55,I74*(1-Змiст!$K$5),I74*(1-Змiст!$F$55)),"")</f>
        <v>70.771943999999991</v>
      </c>
      <c r="I74" s="5">
        <f t="shared" si="3"/>
        <v>70.771943999999991</v>
      </c>
      <c r="J74" s="6" t="s">
        <v>17920</v>
      </c>
      <c r="K74" s="50" t="s">
        <v>7864</v>
      </c>
    </row>
    <row r="75" spans="1:11" ht="69.95" customHeight="1">
      <c r="A75" s="74"/>
      <c r="B75" s="75"/>
      <c r="C75" s="76"/>
      <c r="D75" s="11"/>
      <c r="E75" s="145" t="s">
        <v>5399</v>
      </c>
      <c r="F75" s="32" t="s">
        <v>7876</v>
      </c>
      <c r="G75" s="124">
        <f>IFERROR((H75)*Змiст!$K$4/25,"")</f>
        <v>2.3528231999999996</v>
      </c>
      <c r="H75" s="125">
        <f>IFERROR(IF(Змiст!$K$5&gt;Змiст!$F$55,I75*(1-Змiст!$K$5),I75*(1-Змiст!$F$55)),"")</f>
        <v>1.8673199999999999</v>
      </c>
      <c r="I75" s="5">
        <f t="shared" ref="I75:I78" si="4">VLOOKUP(E75,Price,2,FALSE)*1.2</f>
        <v>1.8673199999999999</v>
      </c>
      <c r="J75" s="6" t="s">
        <v>17920</v>
      </c>
      <c r="K75" s="50" t="s">
        <v>7864</v>
      </c>
    </row>
    <row r="76" spans="1:11" ht="69.95" customHeight="1">
      <c r="A76" s="74"/>
      <c r="B76" s="75"/>
      <c r="C76" s="76"/>
      <c r="D76" s="11"/>
      <c r="E76" s="145" t="s">
        <v>5397</v>
      </c>
      <c r="F76" s="32" t="s">
        <v>7875</v>
      </c>
      <c r="G76" s="124">
        <f>IFERROR((H76)*Змiст!$K$4/25,"")</f>
        <v>2.3528231999999996</v>
      </c>
      <c r="H76" s="125">
        <f>IFERROR(IF(Змiст!$K$5&gt;Змiст!$F$55,I76*(1-Змiст!$K$5),I76*(1-Змiст!$F$55)),"")</f>
        <v>1.8673199999999999</v>
      </c>
      <c r="I76" s="5">
        <f t="shared" si="4"/>
        <v>1.8673199999999999</v>
      </c>
      <c r="J76" s="6" t="s">
        <v>17920</v>
      </c>
      <c r="K76" s="50" t="s">
        <v>7864</v>
      </c>
    </row>
    <row r="77" spans="1:11" ht="69.95" customHeight="1">
      <c r="A77" s="74"/>
      <c r="B77" s="75"/>
      <c r="C77" s="76"/>
      <c r="D77" s="11"/>
      <c r="E77" s="145" t="s">
        <v>5398</v>
      </c>
      <c r="F77" s="32" t="s">
        <v>6685</v>
      </c>
      <c r="G77" s="124">
        <f>IFERROR((H77)*Змiст!$K$4/25,"")</f>
        <v>2.5235884800000004</v>
      </c>
      <c r="H77" s="125">
        <f>IFERROR(IF(Змiст!$K$5&gt;Змiст!$F$55,I77*(1-Змiст!$K$5),I77*(1-Змiст!$F$55)),"")</f>
        <v>2.0028480000000002</v>
      </c>
      <c r="I77" s="5">
        <f t="shared" si="4"/>
        <v>2.0028480000000002</v>
      </c>
      <c r="J77" s="6" t="s">
        <v>17920</v>
      </c>
      <c r="K77" s="50" t="s">
        <v>7864</v>
      </c>
    </row>
    <row r="78" spans="1:11" ht="69.95" customHeight="1">
      <c r="A78" s="74"/>
      <c r="B78" s="75"/>
      <c r="C78" s="76"/>
      <c r="D78" s="11"/>
      <c r="E78" s="145" t="s">
        <v>6470</v>
      </c>
      <c r="F78" s="32" t="s">
        <v>7874</v>
      </c>
      <c r="G78" s="124">
        <f>IFERROR((H78)*Змiст!$K$4/25,"")</f>
        <v>63.321713279999997</v>
      </c>
      <c r="H78" s="125">
        <f>IFERROR(IF(Змiст!$K$5&gt;Змiст!$F$55,I78*(1-Змiст!$K$5),I78*(1-Змiст!$F$55)),"")</f>
        <v>50.255327999999999</v>
      </c>
      <c r="I78" s="5">
        <f t="shared" si="4"/>
        <v>50.255327999999999</v>
      </c>
      <c r="J78" s="6" t="s">
        <v>17920</v>
      </c>
      <c r="K78" s="50" t="s">
        <v>7864</v>
      </c>
    </row>
    <row r="79" spans="1:11" ht="19.899999999999999" customHeight="1">
      <c r="A79" s="74"/>
      <c r="B79" s="75"/>
      <c r="C79" s="76"/>
      <c r="D79" s="481"/>
      <c r="E79" s="327" t="s">
        <v>17401</v>
      </c>
      <c r="F79" s="32" t="str">
        <f t="shared" ref="F79:F89" si="5">VLOOKUP(E79,Price,3,FALSE)</f>
        <v>Ущільнювач випадаючий алюміній/силікон сірий 630мм 1-сторонній</v>
      </c>
      <c r="G79" s="329">
        <f>IFERROR((H79)*[1]Змiст!$K$4,"")</f>
        <v>709.32264731999987</v>
      </c>
      <c r="H79" s="330">
        <f>IFERROR(IF(Змiст!$K$5&gt;Змiст!$F$55,I79*(1-Змiст!$K$5),I79*(1-Змiст!$F$55)),"")</f>
        <v>22.669307999999997</v>
      </c>
      <c r="I79" s="5">
        <f t="shared" ref="I79:I84" si="6">VLOOKUP(E79,Price,2,FALSE)*1.2</f>
        <v>22.669307999999997</v>
      </c>
      <c r="J79" s="6" t="s">
        <v>3</v>
      </c>
      <c r="K79" s="32" t="s">
        <v>17915</v>
      </c>
    </row>
    <row r="80" spans="1:11" ht="19.899999999999999" customHeight="1">
      <c r="A80" s="74"/>
      <c r="B80" s="75"/>
      <c r="C80" s="76"/>
      <c r="D80" s="491"/>
      <c r="E80" s="327" t="s">
        <v>17402</v>
      </c>
      <c r="F80" s="32" t="str">
        <f t="shared" si="5"/>
        <v>Ущільнювач випадаючий алюміній/силікон сірий 730мм 1-сторонній</v>
      </c>
      <c r="G80" s="329">
        <f>IFERROR((H80)*[1]Змiст!$K$4,"")</f>
        <v>732.41241443999991</v>
      </c>
      <c r="H80" s="330">
        <f>IFERROR(IF(Змiст!$K$5&gt;Змiст!$F$55,I80*(1-Змiст!$K$5),I80*(1-Змiст!$F$55)),"")</f>
        <v>23.407235999999997</v>
      </c>
      <c r="I80" s="5">
        <f t="shared" si="6"/>
        <v>23.407235999999997</v>
      </c>
      <c r="J80" s="6" t="s">
        <v>3</v>
      </c>
      <c r="K80" s="32" t="s">
        <v>17916</v>
      </c>
    </row>
    <row r="81" spans="1:11" ht="19.899999999999999" customHeight="1">
      <c r="A81" s="74"/>
      <c r="B81" s="75"/>
      <c r="C81" s="76"/>
      <c r="D81" s="491"/>
      <c r="E81" s="53" t="s">
        <v>5235</v>
      </c>
      <c r="F81" s="126" t="str">
        <f t="shared" si="5"/>
        <v>Ущільнювач випадаючий алюміній/силікон сірий 830мм 1-сторонній</v>
      </c>
      <c r="G81" s="329">
        <f>IFERROR((H81)*[1]Змiст!$K$4,"")</f>
        <v>861.35262191999993</v>
      </c>
      <c r="H81" s="330">
        <f>IFERROR(IF(Змiст!$K$5&gt;Змiст!$F$55,I81*(1-Змiст!$K$5),I81*(1-Змiст!$F$55)),"")</f>
        <v>27.528047999999998</v>
      </c>
      <c r="I81" s="5">
        <f t="shared" si="6"/>
        <v>27.528047999999998</v>
      </c>
      <c r="J81" s="6" t="s">
        <v>3</v>
      </c>
      <c r="K81" s="32" t="s">
        <v>17916</v>
      </c>
    </row>
    <row r="82" spans="1:11" ht="19.899999999999999" customHeight="1">
      <c r="A82" s="74"/>
      <c r="B82" s="75"/>
      <c r="C82" s="76"/>
      <c r="D82" s="491"/>
      <c r="E82" s="327" t="s">
        <v>17403</v>
      </c>
      <c r="F82" s="32" t="str">
        <f t="shared" si="5"/>
        <v>Ущільнювач випадаючий алюміній/силікон сірий 930мм 1-сторонній</v>
      </c>
      <c r="G82" s="329">
        <f>IFERROR((H82)*[1]Змiст!$K$4,"")</f>
        <v>776.35709171999997</v>
      </c>
      <c r="H82" s="330">
        <f>IFERROR(IF(Змiст!$K$5&gt;Змiст!$F$55,I82*(1-Змiст!$K$5),I82*(1-Змiст!$F$55)),"")</f>
        <v>24.811668000000001</v>
      </c>
      <c r="I82" s="5">
        <f t="shared" si="6"/>
        <v>24.811668000000001</v>
      </c>
      <c r="J82" s="6" t="s">
        <v>3</v>
      </c>
      <c r="K82" s="32" t="s">
        <v>17917</v>
      </c>
    </row>
    <row r="83" spans="1:11" ht="19.899999999999999" customHeight="1">
      <c r="A83" s="74"/>
      <c r="B83" s="75"/>
      <c r="C83" s="76"/>
      <c r="D83" s="491"/>
      <c r="E83" s="327" t="s">
        <v>17404</v>
      </c>
      <c r="F83" s="32" t="str">
        <f t="shared" si="5"/>
        <v>Ущільнювач випадаючий алюміній/силікон сірий 1030мм 1-сторонній</v>
      </c>
      <c r="G83" s="329">
        <f>IFERROR((H83)*[1]Змiст!$K$4,"")</f>
        <v>750.69340919999991</v>
      </c>
      <c r="H83" s="330">
        <f>IFERROR(IF(Змiст!$K$5&gt;Змiст!$F$55,I83*(1-Змiст!$K$5),I83*(1-Змiст!$F$55)),"")</f>
        <v>23.991479999999999</v>
      </c>
      <c r="I83" s="5">
        <f t="shared" si="6"/>
        <v>23.991479999999999</v>
      </c>
      <c r="J83" s="6" t="s">
        <v>3</v>
      </c>
      <c r="K83" s="32" t="s">
        <v>17918</v>
      </c>
    </row>
    <row r="84" spans="1:11" ht="19.899999999999999" customHeight="1">
      <c r="A84" s="74"/>
      <c r="B84" s="75"/>
      <c r="C84" s="76"/>
      <c r="D84" s="482"/>
      <c r="E84" s="327" t="s">
        <v>17834</v>
      </c>
      <c r="F84" s="32" t="str">
        <f t="shared" si="5"/>
        <v>Ущільнювач випадаючий алюміній/силікон сірий 1130мм 1-сторонній</v>
      </c>
      <c r="G84" s="329">
        <f>IFERROR((H84)*[1]Змiст!$K$4,"")</f>
        <v>770.79210263999994</v>
      </c>
      <c r="H84" s="330">
        <f>IFERROR(IF(Змiст!$K$5&gt;Змiст!$F$55,I84*(1-Змiст!$K$5),I84*(1-Змiст!$F$55)),"")</f>
        <v>24.633815999999999</v>
      </c>
      <c r="I84" s="5">
        <f t="shared" si="6"/>
        <v>24.633815999999999</v>
      </c>
      <c r="J84" s="6" t="s">
        <v>3</v>
      </c>
      <c r="K84" s="32" t="s">
        <v>17919</v>
      </c>
    </row>
    <row r="85" spans="1:11" ht="24" customHeight="1">
      <c r="A85" s="74"/>
      <c r="B85" s="75"/>
      <c r="C85" s="76"/>
      <c r="D85" s="477"/>
      <c r="E85" s="328" t="s">
        <v>17846</v>
      </c>
      <c r="F85" s="32" t="str">
        <f t="shared" si="5"/>
        <v>Ущільнювач випадаючий алюміній/силікон сірий 730мм 2-ох сторонній</v>
      </c>
      <c r="G85" s="329">
        <f>IFERROR((H85)*[1]Змiст!$K$4,"")</f>
        <v>688.38663348</v>
      </c>
      <c r="H85" s="330">
        <f>IFERROR(IF(Змiст!$K$5&gt;Змiст!$F$55,I85*(1-Змiст!$K$5),I85*(1-Змiст!$F$55)),"")</f>
        <v>22.000212000000001</v>
      </c>
      <c r="I85" s="5">
        <f t="shared" ref="I85" si="7">VLOOKUP(E85,Price,2,FALSE)*1.2</f>
        <v>22.000212000000001</v>
      </c>
      <c r="J85" s="6" t="s">
        <v>3</v>
      </c>
      <c r="K85" s="32" t="s">
        <v>17916</v>
      </c>
    </row>
    <row r="86" spans="1:11" ht="24" customHeight="1">
      <c r="A86" s="74"/>
      <c r="B86" s="75"/>
      <c r="C86" s="76"/>
      <c r="D86" s="477"/>
      <c r="E86" s="328" t="s">
        <v>17848</v>
      </c>
      <c r="F86" s="32" t="str">
        <f t="shared" si="5"/>
        <v>Ущільнювач випадаючий алюміній/силікон сірий 830мм 2-ох сторонній</v>
      </c>
      <c r="G86" s="329">
        <f>IFERROR((H86)*[1]Змiст!$K$4,"")</f>
        <v>709.49011139999993</v>
      </c>
      <c r="H86" s="330">
        <f>IFERROR(IF(Змiст!$K$5&gt;Змiст!$F$55,I86*(1-Змiст!$K$5),I86*(1-Змiст!$F$55)),"")</f>
        <v>22.674659999999999</v>
      </c>
      <c r="I86" s="5">
        <f t="shared" ref="I86:I89" si="8">VLOOKUP(E86,Price,2,FALSE)*1.2</f>
        <v>22.674659999999999</v>
      </c>
      <c r="J86" s="6" t="s">
        <v>3</v>
      </c>
      <c r="K86" s="32" t="s">
        <v>17916</v>
      </c>
    </row>
    <row r="87" spans="1:11" ht="24" customHeight="1">
      <c r="A87" s="74"/>
      <c r="B87" s="75"/>
      <c r="C87" s="76"/>
      <c r="D87" s="477"/>
      <c r="E87" s="328" t="s">
        <v>17850</v>
      </c>
      <c r="F87" s="32" t="str">
        <f t="shared" si="5"/>
        <v>Ущільнювач випадаючий алюміній/силікон сірий 930мм 2-ох сторонній</v>
      </c>
      <c r="G87" s="329">
        <f>IFERROR((H87)*[1]Змiст!$K$4,"")</f>
        <v>729.58918031999985</v>
      </c>
      <c r="H87" s="330">
        <f>IFERROR(IF(Змiст!$K$5&gt;Змiст!$F$55,I87*(1-Змiст!$K$5),I87*(1-Змiст!$F$55)),"")</f>
        <v>23.317007999999998</v>
      </c>
      <c r="I87" s="5">
        <f t="shared" si="8"/>
        <v>23.317007999999998</v>
      </c>
      <c r="J87" s="6" t="s">
        <v>3</v>
      </c>
      <c r="K87" s="32" t="s">
        <v>17917</v>
      </c>
    </row>
    <row r="88" spans="1:11" ht="24" customHeight="1">
      <c r="A88" s="74"/>
      <c r="B88" s="75"/>
      <c r="C88" s="76"/>
      <c r="D88" s="477"/>
      <c r="E88" s="328" t="s">
        <v>17852</v>
      </c>
      <c r="F88" s="32" t="str">
        <f t="shared" si="5"/>
        <v>Ущільнювач випадаючий алюміній/силікон сірий 1030мм 2-ох сторонній</v>
      </c>
      <c r="G88" s="329">
        <f>IFERROR((H88)*[1]Змiст!$K$4,"")</f>
        <v>749.68787375999989</v>
      </c>
      <c r="H88" s="330">
        <f>IFERROR(IF(Змiст!$K$5&gt;Змiст!$F$55,I88*(1-Змiст!$K$5),I88*(1-Змiст!$F$55)),"")</f>
        <v>23.959343999999998</v>
      </c>
      <c r="I88" s="5">
        <f t="shared" si="8"/>
        <v>23.959343999999998</v>
      </c>
      <c r="J88" s="6" t="s">
        <v>3</v>
      </c>
      <c r="K88" s="32" t="s">
        <v>17918</v>
      </c>
    </row>
    <row r="89" spans="1:11" ht="24" customHeight="1">
      <c r="A89" s="74"/>
      <c r="B89" s="75"/>
      <c r="C89" s="76"/>
      <c r="D89" s="477"/>
      <c r="E89" s="328" t="s">
        <v>17854</v>
      </c>
      <c r="F89" s="32" t="str">
        <f t="shared" si="5"/>
        <v>Ущільнювач випадаючий алюміній/силікон сірий 1130мм 2-ох сторонній</v>
      </c>
      <c r="G89" s="329">
        <f>IFERROR((H89)*[1]Змiст!$K$4,"")</f>
        <v>769.78694267999992</v>
      </c>
      <c r="H89" s="330">
        <f>IFERROR(IF(Змiст!$K$5&gt;Змiст!$F$55,I89*(1-Змiст!$K$5),I89*(1-Змiст!$F$55)),"")</f>
        <v>24.601692</v>
      </c>
      <c r="I89" s="5">
        <f t="shared" si="8"/>
        <v>24.601692</v>
      </c>
      <c r="J89" s="6" t="s">
        <v>3</v>
      </c>
      <c r="K89" s="32" t="s">
        <v>17919</v>
      </c>
    </row>
    <row r="90" spans="1:11" ht="6.6" customHeight="1">
      <c r="A90" s="74"/>
      <c r="B90" s="75"/>
      <c r="C90" s="76"/>
    </row>
    <row r="91" spans="1:11" ht="15">
      <c r="A91" s="74"/>
      <c r="B91" s="75"/>
      <c r="C91" s="76"/>
    </row>
    <row r="92" spans="1:11" ht="15">
      <c r="A92" s="74"/>
      <c r="B92" s="75"/>
      <c r="C92" s="76"/>
    </row>
    <row r="93" spans="1:11" ht="15">
      <c r="A93" s="74"/>
      <c r="B93" s="75"/>
      <c r="C93" s="76"/>
    </row>
    <row r="94" spans="1:11" ht="15">
      <c r="A94" s="74"/>
      <c r="B94" s="75"/>
      <c r="C94" s="76"/>
    </row>
    <row r="95" spans="1:11" ht="15">
      <c r="A95" s="74"/>
      <c r="B95" s="75"/>
      <c r="C95" s="76"/>
    </row>
    <row r="96" spans="1:11" ht="15">
      <c r="A96" s="74"/>
      <c r="B96" s="75"/>
      <c r="C96" s="76"/>
    </row>
    <row r="97" spans="1:3" ht="15">
      <c r="A97" s="74"/>
      <c r="B97" s="75"/>
      <c r="C97" s="76"/>
    </row>
    <row r="98" spans="1:3" ht="15">
      <c r="A98" s="74"/>
      <c r="B98" s="75"/>
      <c r="C98" s="76"/>
    </row>
    <row r="99" spans="1:3" ht="15">
      <c r="A99" s="74"/>
      <c r="B99" s="75"/>
      <c r="C99" s="76"/>
    </row>
    <row r="100" spans="1:3" ht="15">
      <c r="A100" s="74"/>
      <c r="B100" s="75"/>
      <c r="C100" s="76"/>
    </row>
    <row r="101" spans="1:3" ht="15">
      <c r="A101" s="74"/>
      <c r="B101" s="75"/>
      <c r="C101" s="76"/>
    </row>
    <row r="102" spans="1:3" ht="15">
      <c r="A102" s="74"/>
      <c r="B102" s="75"/>
      <c r="C102" s="76"/>
    </row>
    <row r="103" spans="1:3" ht="15">
      <c r="A103" s="74"/>
      <c r="B103" s="75"/>
      <c r="C103" s="76"/>
    </row>
    <row r="104" spans="1:3" ht="15">
      <c r="A104" s="74"/>
      <c r="B104" s="75"/>
      <c r="C104" s="76"/>
    </row>
    <row r="105" spans="1:3" ht="15">
      <c r="A105" s="74"/>
      <c r="B105" s="75"/>
      <c r="C105" s="76"/>
    </row>
    <row r="106" spans="1:3" ht="15">
      <c r="A106" s="74"/>
      <c r="B106" s="75"/>
      <c r="C106" s="76"/>
    </row>
    <row r="107" spans="1:3" ht="15">
      <c r="A107" s="74"/>
      <c r="B107" s="75"/>
      <c r="C107" s="76"/>
    </row>
    <row r="108" spans="1:3" ht="15">
      <c r="A108" s="74"/>
      <c r="B108" s="75"/>
      <c r="C108" s="76"/>
    </row>
    <row r="109" spans="1:3" ht="15">
      <c r="A109" s="74"/>
      <c r="B109" s="75"/>
      <c r="C109" s="76"/>
    </row>
    <row r="110" spans="1:3" ht="15">
      <c r="A110" s="74"/>
      <c r="B110" s="75"/>
      <c r="C110" s="76"/>
    </row>
    <row r="111" spans="1:3" ht="15">
      <c r="A111" s="74"/>
      <c r="B111" s="75"/>
      <c r="C111" s="76"/>
    </row>
    <row r="112" spans="1:3" ht="15">
      <c r="A112" s="74"/>
      <c r="B112" s="75"/>
      <c r="C112" s="76"/>
    </row>
    <row r="113" spans="1:3" ht="15">
      <c r="A113" s="74"/>
      <c r="B113" s="75"/>
      <c r="C113" s="76"/>
    </row>
    <row r="114" spans="1:3" ht="15">
      <c r="A114" s="74"/>
      <c r="B114" s="75"/>
      <c r="C114" s="76"/>
    </row>
    <row r="115" spans="1:3" ht="15">
      <c r="A115" s="74"/>
      <c r="B115" s="75"/>
      <c r="C115" s="76"/>
    </row>
    <row r="116" spans="1:3" ht="15">
      <c r="A116" s="74"/>
      <c r="B116" s="75"/>
      <c r="C116" s="76"/>
    </row>
    <row r="117" spans="1:3" ht="15">
      <c r="A117" s="74"/>
      <c r="B117" s="75"/>
      <c r="C117" s="76"/>
    </row>
    <row r="118" spans="1:3" ht="15">
      <c r="A118" s="74"/>
      <c r="B118" s="75"/>
      <c r="C118" s="76"/>
    </row>
    <row r="119" spans="1:3" ht="15">
      <c r="A119" s="74"/>
      <c r="B119" s="75"/>
      <c r="C119" s="76"/>
    </row>
    <row r="120" spans="1:3" ht="15">
      <c r="A120" s="74"/>
      <c r="B120" s="75"/>
      <c r="C120" s="76"/>
    </row>
    <row r="121" spans="1:3" ht="15">
      <c r="A121" s="74"/>
      <c r="B121" s="75"/>
      <c r="C121" s="76"/>
    </row>
    <row r="122" spans="1:3" ht="15">
      <c r="A122" s="74"/>
      <c r="B122" s="75"/>
      <c r="C122" s="76"/>
    </row>
    <row r="123" spans="1:3" ht="15">
      <c r="A123" s="74"/>
      <c r="B123" s="75"/>
      <c r="C123" s="76"/>
    </row>
    <row r="124" spans="1:3" ht="15">
      <c r="A124" s="74"/>
      <c r="B124" s="75"/>
      <c r="C124" s="76"/>
    </row>
    <row r="125" spans="1:3" ht="15">
      <c r="A125" s="74"/>
      <c r="B125" s="75"/>
      <c r="C125" s="76"/>
    </row>
    <row r="126" spans="1:3" ht="15">
      <c r="A126" s="74"/>
      <c r="B126" s="75"/>
      <c r="C126" s="76"/>
    </row>
    <row r="127" spans="1:3" ht="15">
      <c r="A127" s="74"/>
      <c r="B127" s="75"/>
      <c r="C127" s="76"/>
    </row>
    <row r="128" spans="1:3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  <row r="331" spans="1:3" ht="15">
      <c r="A331" s="74"/>
      <c r="B331" s="75"/>
      <c r="C331" s="76"/>
    </row>
    <row r="332" spans="1:3" ht="15">
      <c r="A332" s="74"/>
      <c r="B332" s="75"/>
      <c r="C332" s="76"/>
    </row>
    <row r="333" spans="1:3" ht="15">
      <c r="A333" s="74"/>
      <c r="B333" s="75"/>
      <c r="C333" s="76"/>
    </row>
    <row r="334" spans="1:3" ht="15">
      <c r="A334" s="74"/>
      <c r="B334" s="75"/>
      <c r="C334" s="76"/>
    </row>
    <row r="335" spans="1:3" ht="15">
      <c r="A335" s="74"/>
      <c r="B335" s="75"/>
      <c r="C335" s="76"/>
    </row>
    <row r="336" spans="1:3" ht="15">
      <c r="A336" s="74"/>
      <c r="B336" s="75"/>
      <c r="C336" s="76"/>
    </row>
    <row r="337" spans="1:3" ht="15">
      <c r="A337" s="74"/>
      <c r="B337" s="75"/>
      <c r="C337" s="76"/>
    </row>
    <row r="338" spans="1:3" ht="15">
      <c r="A338" s="74"/>
      <c r="B338" s="75"/>
      <c r="C338" s="76"/>
    </row>
    <row r="339" spans="1:3" ht="15">
      <c r="A339" s="74"/>
      <c r="B339" s="75"/>
      <c r="C339" s="76"/>
    </row>
    <row r="340" spans="1:3" ht="15">
      <c r="A340" s="74"/>
      <c r="B340" s="75"/>
      <c r="C340" s="76"/>
    </row>
    <row r="341" spans="1:3" ht="15">
      <c r="A341" s="74"/>
      <c r="B341" s="75"/>
      <c r="C341" s="76"/>
    </row>
    <row r="342" spans="1:3" ht="15">
      <c r="A342" s="74"/>
      <c r="B342" s="75"/>
      <c r="C342" s="76"/>
    </row>
  </sheetData>
  <mergeCells count="10">
    <mergeCell ref="D79:D84"/>
    <mergeCell ref="D85:D89"/>
    <mergeCell ref="F1:G1"/>
    <mergeCell ref="D22:D23"/>
    <mergeCell ref="D4:D9"/>
    <mergeCell ref="D10:D14"/>
    <mergeCell ref="D16:D21"/>
    <mergeCell ref="D28:D33"/>
    <mergeCell ref="D34:D39"/>
    <mergeCell ref="D40:D45"/>
  </mergeCells>
  <pageMargins left="0.75" right="0.75" top="1" bottom="1" header="0.5" footer="0.5"/>
  <pageSetup paperSize="9" scale="1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0">
    <outlinePr applyStyles="1" summaryBelow="0"/>
  </sheetPr>
  <dimension ref="A1:N352"/>
  <sheetViews>
    <sheetView showGridLines="0" topLeftCell="D1" zoomScale="85" zoomScaleNormal="85" workbookViewId="0">
      <pane ySplit="2" topLeftCell="A3" activePane="bottomLeft" state="frozen"/>
      <selection pane="bottomLeft" activeCell="F7" sqref="F7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12" customWidth="1"/>
    <col min="5" max="5" width="13.28515625" style="13" customWidth="1"/>
    <col min="6" max="6" width="70.7109375" style="14" customWidth="1"/>
    <col min="7" max="7" width="13.85546875" style="14" customWidth="1"/>
    <col min="8" max="8" width="11.7109375" style="15" customWidth="1"/>
    <col min="9" max="9" width="7.7109375" style="15" hidden="1" customWidth="1"/>
    <col min="10" max="10" width="13.85546875" style="13" customWidth="1"/>
    <col min="11" max="11" width="30.42578125" style="7" customWidth="1"/>
    <col min="12" max="16384" width="9.140625" style="7"/>
  </cols>
  <sheetData>
    <row r="1" spans="1:14" s="94" customFormat="1" ht="30" customHeight="1">
      <c r="A1" s="88"/>
      <c r="B1" s="89"/>
      <c r="C1" s="90"/>
      <c r="D1" s="91"/>
      <c r="E1" s="91"/>
      <c r="F1" s="430" t="s">
        <v>17033</v>
      </c>
      <c r="G1" s="430"/>
      <c r="H1" s="153">
        <f>IF(Змiст!$K$5&gt;Змiст!$X$55,Змiст!$K$5,Змiст!$X$55)</f>
        <v>0</v>
      </c>
      <c r="I1" s="93"/>
      <c r="J1" s="93"/>
      <c r="K1" s="82"/>
      <c r="M1" s="99"/>
      <c r="N1" s="96"/>
    </row>
    <row r="2" spans="1:14" ht="30">
      <c r="A2" s="88"/>
      <c r="B2" s="89"/>
      <c r="C2" s="90"/>
      <c r="D2" s="97" t="s">
        <v>8</v>
      </c>
      <c r="E2" s="97" t="s">
        <v>0</v>
      </c>
      <c r="F2" s="97" t="s">
        <v>1</v>
      </c>
      <c r="G2" s="97" t="s">
        <v>5</v>
      </c>
      <c r="H2" s="97" t="s">
        <v>6</v>
      </c>
      <c r="I2" s="97"/>
      <c r="J2" s="97" t="s">
        <v>2</v>
      </c>
      <c r="K2" s="97" t="s">
        <v>7</v>
      </c>
    </row>
    <row r="3" spans="1:14" ht="69.95" customHeight="1">
      <c r="A3" s="88"/>
      <c r="B3" s="89"/>
      <c r="C3" s="90"/>
      <c r="D3" s="252"/>
      <c r="E3" s="145" t="s">
        <v>3768</v>
      </c>
      <c r="F3" s="32" t="s">
        <v>6506</v>
      </c>
      <c r="G3" s="124">
        <f>(H3)*Змiст!$K$4</f>
        <v>4030.6680539999998</v>
      </c>
      <c r="H3" s="125">
        <f>IFERROR(IF(Змiст!$K$5&gt;Змiст!$X$55,I3*(1-Змiст!$K$5),I3*(1-Змiст!$X$55)),"")</f>
        <v>127.95771599999999</v>
      </c>
      <c r="I3" s="5">
        <f t="shared" ref="I3:I32" si="0">VLOOKUP(E3,Price,2,FALSE)*1.2</f>
        <v>127.95771599999999</v>
      </c>
      <c r="J3" s="6" t="s">
        <v>3</v>
      </c>
      <c r="K3" s="19"/>
    </row>
    <row r="4" spans="1:14" ht="69.95" customHeight="1">
      <c r="A4" s="88"/>
      <c r="B4" s="89"/>
      <c r="C4" s="90"/>
      <c r="D4" s="252"/>
      <c r="E4" s="145" t="s">
        <v>5665</v>
      </c>
      <c r="F4" s="32" t="s">
        <v>6507</v>
      </c>
      <c r="G4" s="124">
        <f>(H4)*Змiст!$K$4</f>
        <v>570.106404</v>
      </c>
      <c r="H4" s="125">
        <f>IFERROR(IF(Змiст!$K$5&gt;Змiст!$X$55,I4*(1-Змiст!$K$5),I4*(1-Змiст!$X$55)),"")</f>
        <v>18.098616</v>
      </c>
      <c r="I4" s="5">
        <f t="shared" si="0"/>
        <v>18.098616</v>
      </c>
      <c r="J4" s="6" t="s">
        <v>3</v>
      </c>
      <c r="K4" s="19"/>
    </row>
    <row r="5" spans="1:14" ht="69.95" customHeight="1">
      <c r="A5" s="88"/>
      <c r="B5" s="89"/>
      <c r="C5" s="90"/>
      <c r="D5" s="252"/>
      <c r="E5" s="145" t="s">
        <v>5667</v>
      </c>
      <c r="F5" s="32" t="s">
        <v>6508</v>
      </c>
      <c r="G5" s="124">
        <f>(H5)*Змiст!$K$4</f>
        <v>570.106404</v>
      </c>
      <c r="H5" s="125">
        <f>IFERROR(IF(Змiст!$K$5&gt;Змiст!$X$55,I5*(1-Змiст!$K$5),I5*(1-Змiст!$X$55)),"")</f>
        <v>18.098616</v>
      </c>
      <c r="I5" s="5">
        <f t="shared" si="0"/>
        <v>18.098616</v>
      </c>
      <c r="J5" s="6" t="s">
        <v>3</v>
      </c>
      <c r="K5" s="19"/>
    </row>
    <row r="6" spans="1:14" ht="69.95" customHeight="1">
      <c r="A6" s="88"/>
      <c r="B6" s="89"/>
      <c r="C6" s="90"/>
      <c r="D6" s="252"/>
      <c r="E6" s="145" t="s">
        <v>5669</v>
      </c>
      <c r="F6" s="32" t="s">
        <v>6509</v>
      </c>
      <c r="G6" s="124">
        <f>(H6)*Змiст!$K$4</f>
        <v>422.79262199999999</v>
      </c>
      <c r="H6" s="125">
        <f>IFERROR(IF(Змiст!$K$5&gt;Змiст!$X$55,I6*(1-Змiст!$K$5),I6*(1-Змiст!$X$55)),"")</f>
        <v>13.421988000000001</v>
      </c>
      <c r="I6" s="5">
        <f t="shared" si="0"/>
        <v>13.421988000000001</v>
      </c>
      <c r="J6" s="6" t="s">
        <v>3</v>
      </c>
      <c r="K6" s="19"/>
    </row>
    <row r="7" spans="1:14" ht="69.95" customHeight="1">
      <c r="A7" s="88"/>
      <c r="B7" s="89"/>
      <c r="C7" s="90"/>
      <c r="D7" s="11"/>
      <c r="E7" s="145" t="s">
        <v>5676</v>
      </c>
      <c r="F7" s="32" t="s">
        <v>6510</v>
      </c>
      <c r="G7" s="124">
        <f>(H7)*Змiст!$K$4</f>
        <v>196.81439399999999</v>
      </c>
      <c r="H7" s="125">
        <f>IFERROR(IF(Змiст!$K$5&gt;Змiст!$X$55,I7*(1-Змiст!$K$5),I7*(1-Змiст!$X$55)),"")</f>
        <v>6.2480760000000002</v>
      </c>
      <c r="I7" s="5">
        <f t="shared" si="0"/>
        <v>6.2480760000000002</v>
      </c>
      <c r="J7" s="6" t="s">
        <v>3</v>
      </c>
      <c r="K7" s="19"/>
    </row>
    <row r="8" spans="1:14" ht="69.95" customHeight="1">
      <c r="A8" s="88"/>
      <c r="B8" s="89"/>
      <c r="C8" s="90"/>
      <c r="D8" s="11"/>
      <c r="E8" s="145" t="s">
        <v>5671</v>
      </c>
      <c r="F8" s="32" t="s">
        <v>6511</v>
      </c>
      <c r="G8" s="124">
        <f>(H8)*Змiст!$K$4</f>
        <v>996.77844000000005</v>
      </c>
      <c r="H8" s="125">
        <f>IFERROR(IF(Змiст!$K$5&gt;Змiст!$X$55,I8*(1-Змiст!$K$5),I8*(1-Змiст!$X$55)),"")</f>
        <v>31.64376</v>
      </c>
      <c r="I8" s="5">
        <f t="shared" si="0"/>
        <v>31.64376</v>
      </c>
      <c r="J8" s="6" t="s">
        <v>3</v>
      </c>
      <c r="K8" s="19"/>
    </row>
    <row r="9" spans="1:14" ht="69.95" customHeight="1">
      <c r="A9" s="88"/>
      <c r="B9" s="89"/>
      <c r="C9" s="90"/>
      <c r="D9" s="11"/>
      <c r="E9" s="145" t="s">
        <v>5672</v>
      </c>
      <c r="F9" s="32" t="s">
        <v>6512</v>
      </c>
      <c r="G9" s="124">
        <f>(H9)*Змiст!$K$4</f>
        <v>766.58891399999993</v>
      </c>
      <c r="H9" s="125">
        <f>IFERROR(IF(Змiст!$K$5&gt;Змiст!$X$55,I9*(1-Змiст!$K$5),I9*(1-Змiст!$X$55)),"")</f>
        <v>24.336155999999999</v>
      </c>
      <c r="I9" s="5">
        <f t="shared" si="0"/>
        <v>24.336155999999999</v>
      </c>
      <c r="J9" s="6" t="s">
        <v>3</v>
      </c>
      <c r="K9" s="19"/>
    </row>
    <row r="10" spans="1:14" ht="69.95" customHeight="1">
      <c r="A10" s="88"/>
      <c r="B10" s="89"/>
      <c r="C10" s="90"/>
      <c r="D10" s="11"/>
      <c r="E10" s="145" t="s">
        <v>5678</v>
      </c>
      <c r="F10" s="32" t="s">
        <v>6513</v>
      </c>
      <c r="G10" s="124">
        <f>(H10)*Змiст!$K$4</f>
        <v>486.67651199999995</v>
      </c>
      <c r="H10" s="125">
        <f>IFERROR(IF(Змiст!$K$5&gt;Змiст!$X$55,I10*(1-Змiст!$K$5),I10*(1-Змiст!$X$55)),"")</f>
        <v>15.450047999999999</v>
      </c>
      <c r="I10" s="5">
        <f t="shared" si="0"/>
        <v>15.450047999999999</v>
      </c>
      <c r="J10" s="6" t="s">
        <v>3</v>
      </c>
      <c r="K10" s="19"/>
    </row>
    <row r="11" spans="1:14" ht="69.95" customHeight="1">
      <c r="A11" s="88"/>
      <c r="B11" s="89"/>
      <c r="C11" s="90"/>
      <c r="D11" s="11"/>
      <c r="E11" s="145" t="s">
        <v>5679</v>
      </c>
      <c r="F11" s="32" t="s">
        <v>6514</v>
      </c>
      <c r="G11" s="124">
        <f>(H11)*Змiст!$K$4</f>
        <v>691.99023599999998</v>
      </c>
      <c r="H11" s="125">
        <f>IFERROR(IF(Змiст!$K$5&gt;Змiст!$X$55,I11*(1-Змiст!$K$5),I11*(1-Змiст!$X$55)),"")</f>
        <v>21.967943999999999</v>
      </c>
      <c r="I11" s="5">
        <f t="shared" si="0"/>
        <v>21.967943999999999</v>
      </c>
      <c r="J11" s="6" t="s">
        <v>3</v>
      </c>
      <c r="K11" s="19"/>
    </row>
    <row r="12" spans="1:14" ht="69.95" customHeight="1">
      <c r="A12" s="88"/>
      <c r="B12" s="89"/>
      <c r="C12" s="90"/>
      <c r="D12" s="11"/>
      <c r="E12" s="145" t="s">
        <v>5677</v>
      </c>
      <c r="F12" s="32" t="s">
        <v>6515</v>
      </c>
      <c r="G12" s="124">
        <f>(H12)*Змiст!$K$4</f>
        <v>883.15390799999989</v>
      </c>
      <c r="H12" s="125">
        <f>IFERROR(IF(Змiст!$K$5&gt;Змiст!$X$55,I12*(1-Змiст!$K$5),I12*(1-Змiст!$X$55)),"")</f>
        <v>28.036631999999997</v>
      </c>
      <c r="I12" s="5">
        <f t="shared" si="0"/>
        <v>28.036631999999997</v>
      </c>
      <c r="J12" s="6" t="s">
        <v>3</v>
      </c>
      <c r="K12" s="19"/>
    </row>
    <row r="13" spans="1:14" ht="69.95" customHeight="1">
      <c r="A13" s="88"/>
      <c r="B13" s="89"/>
      <c r="C13" s="90"/>
      <c r="D13" s="11"/>
      <c r="E13" s="145" t="s">
        <v>5683</v>
      </c>
      <c r="F13" s="32" t="s">
        <v>6516</v>
      </c>
      <c r="G13" s="124">
        <f>(H13)*Змiст!$K$4</f>
        <v>775.05838200000005</v>
      </c>
      <c r="H13" s="125">
        <f>IFERROR(IF(Змiст!$K$5&gt;Змiст!$X$55,I13*(1-Змiст!$K$5),I13*(1-Змiст!$X$55)),"")</f>
        <v>24.605028000000001</v>
      </c>
      <c r="I13" s="5">
        <f t="shared" si="0"/>
        <v>24.605028000000001</v>
      </c>
      <c r="J13" s="6" t="s">
        <v>3</v>
      </c>
      <c r="K13" s="19"/>
    </row>
    <row r="14" spans="1:14" ht="69.95" customHeight="1">
      <c r="A14" s="88"/>
      <c r="B14" s="89"/>
      <c r="C14" s="90"/>
      <c r="D14" s="11"/>
      <c r="E14" s="145" t="s">
        <v>5687</v>
      </c>
      <c r="F14" s="32" t="s">
        <v>6517</v>
      </c>
      <c r="G14" s="124">
        <f>(H14)*Змiст!$K$4</f>
        <v>600.73612200000002</v>
      </c>
      <c r="H14" s="125">
        <f>IFERROR(IF(Змiст!$K$5&gt;Змiст!$X$55,I14*(1-Змiст!$K$5),I14*(1-Змiст!$X$55)),"")</f>
        <v>19.070988</v>
      </c>
      <c r="I14" s="5">
        <f t="shared" si="0"/>
        <v>19.070988</v>
      </c>
      <c r="J14" s="6" t="s">
        <v>3</v>
      </c>
      <c r="K14" s="29"/>
    </row>
    <row r="15" spans="1:14" ht="69.95" customHeight="1">
      <c r="A15" s="88"/>
      <c r="B15" s="89"/>
      <c r="C15" s="90"/>
      <c r="D15" s="11"/>
      <c r="E15" s="145" t="s">
        <v>6217</v>
      </c>
      <c r="F15" s="32" t="s">
        <v>6518</v>
      </c>
      <c r="G15" s="124">
        <f>(H15)*Змiст!$K$4</f>
        <v>5841.0359279999993</v>
      </c>
      <c r="H15" s="125">
        <f>IFERROR(IF(Змiст!$K$5&gt;Змiст!$X$55,I15*(1-Змiст!$K$5),I15*(1-Змiст!$X$55)),"")</f>
        <v>185.42971199999997</v>
      </c>
      <c r="I15" s="5">
        <f t="shared" si="0"/>
        <v>185.42971199999997</v>
      </c>
      <c r="J15" s="6" t="s">
        <v>3</v>
      </c>
      <c r="K15" s="21"/>
    </row>
    <row r="16" spans="1:14" ht="69.95" customHeight="1">
      <c r="A16" s="88"/>
      <c r="B16" s="89"/>
      <c r="C16" s="90"/>
      <c r="D16" s="11"/>
      <c r="E16" s="145" t="s">
        <v>6246</v>
      </c>
      <c r="F16" s="32" t="s">
        <v>6519</v>
      </c>
      <c r="G16" s="124">
        <f>(H16)*Змiст!$K$4</f>
        <v>2619.7970399999995</v>
      </c>
      <c r="H16" s="125">
        <f>IFERROR(IF(Змiст!$K$5&gt;Змiст!$X$55,I16*(1-Змiст!$K$5),I16*(1-Змiст!$X$55)),"")</f>
        <v>83.168159999999986</v>
      </c>
      <c r="I16" s="5">
        <f t="shared" si="0"/>
        <v>83.168159999999986</v>
      </c>
      <c r="J16" s="6" t="s">
        <v>3</v>
      </c>
      <c r="K16" s="19"/>
    </row>
    <row r="17" spans="1:11" ht="69.95" customHeight="1">
      <c r="A17" s="88"/>
      <c r="B17" s="89"/>
      <c r="C17" s="90"/>
      <c r="D17" s="11"/>
      <c r="E17" s="145" t="s">
        <v>6240</v>
      </c>
      <c r="F17" s="32" t="s">
        <v>6520</v>
      </c>
      <c r="G17" s="124">
        <f>(H17)*Змiст!$K$4</f>
        <v>3693.1877639999998</v>
      </c>
      <c r="H17" s="125">
        <f>IFERROR(IF(Змiст!$K$5&gt;Змiст!$X$55,I17*(1-Змiст!$K$5),I17*(1-Змiст!$X$55)),"")</f>
        <v>117.24405599999999</v>
      </c>
      <c r="I17" s="5">
        <f t="shared" si="0"/>
        <v>117.24405599999999</v>
      </c>
      <c r="J17" s="6" t="s">
        <v>3</v>
      </c>
      <c r="K17" s="19"/>
    </row>
    <row r="18" spans="1:11" ht="69.95" customHeight="1">
      <c r="A18" s="88"/>
      <c r="B18" s="89"/>
      <c r="C18" s="90"/>
      <c r="D18" s="11"/>
      <c r="E18" s="145" t="s">
        <v>6257</v>
      </c>
      <c r="F18" s="32" t="s">
        <v>6521</v>
      </c>
      <c r="G18" s="124">
        <f>(H18)*Змiст!$K$4</f>
        <v>7133.570639999999</v>
      </c>
      <c r="H18" s="125">
        <f>IFERROR(IF(Змiст!$K$5&gt;Змiст!$X$55,I18*(1-Змiст!$K$5),I18*(1-Змiст!$X$55)),"")</f>
        <v>226.46255999999997</v>
      </c>
      <c r="I18" s="5">
        <f t="shared" si="0"/>
        <v>226.46255999999997</v>
      </c>
      <c r="J18" s="6" t="s">
        <v>3</v>
      </c>
      <c r="K18" s="19"/>
    </row>
    <row r="19" spans="1:11" ht="69.95" customHeight="1">
      <c r="A19" s="88"/>
      <c r="B19" s="89"/>
      <c r="C19" s="90"/>
      <c r="D19" s="11"/>
      <c r="E19" s="145" t="s">
        <v>6241</v>
      </c>
      <c r="F19" s="32" t="s">
        <v>6522</v>
      </c>
      <c r="G19" s="124">
        <f>(H19)*Змiст!$K$4</f>
        <v>2063.3171580000003</v>
      </c>
      <c r="H19" s="125">
        <f>IFERROR(IF(Змiст!$K$5&gt;Змiст!$X$55,I19*(1-Змiст!$K$5),I19*(1-Змiст!$X$55)),"")</f>
        <v>65.502132000000003</v>
      </c>
      <c r="I19" s="5">
        <f t="shared" si="0"/>
        <v>65.502132000000003</v>
      </c>
      <c r="J19" s="6" t="s">
        <v>3</v>
      </c>
      <c r="K19" s="19"/>
    </row>
    <row r="20" spans="1:11" ht="94.5" customHeight="1">
      <c r="A20" s="88"/>
      <c r="B20" s="89"/>
      <c r="C20" s="90"/>
      <c r="D20" s="11"/>
      <c r="E20" s="145" t="s">
        <v>6266</v>
      </c>
      <c r="F20" s="32" t="s">
        <v>6669</v>
      </c>
      <c r="G20" s="124">
        <f>(H20)*Змiст!$K$4</f>
        <v>3223.2007079999998</v>
      </c>
      <c r="H20" s="125">
        <f>IFERROR(IF(Змiст!$K$5&gt;Змiст!$X$55,I20*(1-Змiст!$K$5),I20*(1-Змiст!$X$55)),"")</f>
        <v>102.323832</v>
      </c>
      <c r="I20" s="5">
        <f t="shared" si="0"/>
        <v>102.323832</v>
      </c>
      <c r="J20" s="6" t="s">
        <v>3</v>
      </c>
      <c r="K20" s="19"/>
    </row>
    <row r="21" spans="1:11" ht="69.95" customHeight="1">
      <c r="A21" s="88"/>
      <c r="B21" s="89"/>
      <c r="C21" s="90"/>
      <c r="D21" s="11"/>
      <c r="E21" s="145" t="s">
        <v>678</v>
      </c>
      <c r="F21" s="32" t="s">
        <v>6670</v>
      </c>
      <c r="G21" s="124">
        <f>(H21)*Змiст!$K$4</f>
        <v>333.13404599999996</v>
      </c>
      <c r="H21" s="125">
        <f>IFERROR(IF(Змiст!$K$5&gt;Змiст!$X$55,I21*(1-Змiст!$K$5),I21*(1-Змiст!$X$55)),"")</f>
        <v>10.575683999999999</v>
      </c>
      <c r="I21" s="5">
        <f t="shared" si="0"/>
        <v>10.575683999999999</v>
      </c>
      <c r="J21" s="6" t="s">
        <v>3</v>
      </c>
      <c r="K21" s="19"/>
    </row>
    <row r="22" spans="1:11" ht="69.95" customHeight="1">
      <c r="A22" s="88"/>
      <c r="B22" s="89"/>
      <c r="C22" s="90"/>
      <c r="D22" s="11"/>
      <c r="E22" s="145" t="s">
        <v>680</v>
      </c>
      <c r="F22" s="32" t="s">
        <v>6671</v>
      </c>
      <c r="G22" s="124">
        <f>(H22)*Змiст!$K$4</f>
        <v>333.13404599999996</v>
      </c>
      <c r="H22" s="125">
        <f>IFERROR(IF(Змiст!$K$5&gt;Змiст!$X$55,I22*(1-Змiст!$K$5),I22*(1-Змiст!$X$55)),"")</f>
        <v>10.575683999999999</v>
      </c>
      <c r="I22" s="5">
        <f t="shared" si="0"/>
        <v>10.575683999999999</v>
      </c>
      <c r="J22" s="6" t="s">
        <v>3</v>
      </c>
      <c r="K22" s="19"/>
    </row>
    <row r="23" spans="1:11" ht="69.95" customHeight="1">
      <c r="A23" s="88"/>
      <c r="B23" s="89"/>
      <c r="C23" s="90"/>
      <c r="D23" s="11"/>
      <c r="E23" s="145" t="s">
        <v>38</v>
      </c>
      <c r="F23" s="32" t="s">
        <v>6523</v>
      </c>
      <c r="G23" s="124">
        <f>(H23)*Змiст!$K$4</f>
        <v>524.56156199999998</v>
      </c>
      <c r="H23" s="125">
        <f>IFERROR(IF(Змiст!$K$5&gt;Змiст!$X$55,I23*(1-Змiст!$K$5),I23*(1-Змiст!$X$55)),"")</f>
        <v>16.652747999999999</v>
      </c>
      <c r="I23" s="5">
        <f t="shared" si="0"/>
        <v>16.652747999999999</v>
      </c>
      <c r="J23" s="6" t="s">
        <v>3</v>
      </c>
      <c r="K23" s="19"/>
    </row>
    <row r="24" spans="1:11" ht="69.95" customHeight="1">
      <c r="A24" s="88"/>
      <c r="B24" s="89"/>
      <c r="C24" s="90"/>
      <c r="D24" s="11"/>
      <c r="E24" s="145" t="s">
        <v>668</v>
      </c>
      <c r="F24" s="32" t="s">
        <v>6672</v>
      </c>
      <c r="G24" s="124">
        <f>(H24)*Змiст!$K$4</f>
        <v>269.73928799999999</v>
      </c>
      <c r="H24" s="125">
        <f>IFERROR(IF(Змiст!$K$5&gt;Змiст!$X$55,I24*(1-Змiст!$K$5),I24*(1-Змiст!$X$55)),"")</f>
        <v>8.5631519999999988</v>
      </c>
      <c r="I24" s="5">
        <f t="shared" si="0"/>
        <v>8.5631519999999988</v>
      </c>
      <c r="J24" s="6" t="s">
        <v>3</v>
      </c>
      <c r="K24" s="19"/>
    </row>
    <row r="25" spans="1:11" ht="69.95" customHeight="1">
      <c r="A25" s="88"/>
      <c r="B25" s="89"/>
      <c r="C25" s="90"/>
      <c r="D25" s="11"/>
      <c r="E25" s="145" t="s">
        <v>675</v>
      </c>
      <c r="F25" s="32" t="s">
        <v>6673</v>
      </c>
      <c r="G25" s="124">
        <f>(H25)*Змiст!$K$4</f>
        <v>243.63498599999997</v>
      </c>
      <c r="H25" s="125">
        <f>IFERROR(IF(Змiст!$K$5&gt;Змiст!$X$55,I25*(1-Змiст!$K$5),I25*(1-Змiст!$X$55)),"")</f>
        <v>7.734443999999999</v>
      </c>
      <c r="I25" s="5">
        <f t="shared" si="0"/>
        <v>7.734443999999999</v>
      </c>
      <c r="J25" s="6" t="s">
        <v>3</v>
      </c>
      <c r="K25" s="19"/>
    </row>
    <row r="26" spans="1:11" ht="69.95" customHeight="1">
      <c r="A26" s="88"/>
      <c r="B26" s="89"/>
      <c r="C26" s="90"/>
      <c r="D26" s="11"/>
      <c r="E26" s="145" t="s">
        <v>672</v>
      </c>
      <c r="F26" s="32" t="s">
        <v>6674</v>
      </c>
      <c r="G26" s="124">
        <f>(H26)*Змiст!$K$4</f>
        <v>243.63498599999997</v>
      </c>
      <c r="H26" s="125">
        <f>IFERROR(IF(Змiст!$K$5&gt;Змiст!$X$55,I26*(1-Змiст!$K$5),I26*(1-Змiст!$X$55)),"")</f>
        <v>7.734443999999999</v>
      </c>
      <c r="I26" s="5">
        <f t="shared" si="0"/>
        <v>7.734443999999999</v>
      </c>
      <c r="J26" s="6" t="s">
        <v>3</v>
      </c>
      <c r="K26" s="19"/>
    </row>
    <row r="27" spans="1:11" ht="69.95" customHeight="1">
      <c r="A27" s="88"/>
      <c r="B27" s="89"/>
      <c r="C27" s="90"/>
      <c r="D27" s="540"/>
      <c r="E27" s="145" t="s">
        <v>1048</v>
      </c>
      <c r="F27" s="32" t="s">
        <v>6524</v>
      </c>
      <c r="G27" s="124">
        <f>(H27)*Змiст!$K$4</f>
        <v>12754.324422000002</v>
      </c>
      <c r="H27" s="125">
        <f>IFERROR(IF(Змiст!$K$5&gt;Змiст!$X$55,I27*(1-Змiст!$K$5),I27*(1-Змiст!$X$55)),"")</f>
        <v>404.89918800000004</v>
      </c>
      <c r="I27" s="5">
        <f t="shared" si="0"/>
        <v>404.89918800000004</v>
      </c>
      <c r="J27" s="6" t="s">
        <v>3</v>
      </c>
      <c r="K27" s="19"/>
    </row>
    <row r="28" spans="1:11" ht="69.95" customHeight="1">
      <c r="A28" s="88"/>
      <c r="B28" s="89"/>
      <c r="C28" s="90"/>
      <c r="D28" s="541"/>
      <c r="E28" s="145" t="s">
        <v>1049</v>
      </c>
      <c r="F28" s="32" t="s">
        <v>6525</v>
      </c>
      <c r="G28" s="124">
        <f>(H28)*Змiст!$K$4</f>
        <v>12754.324422000002</v>
      </c>
      <c r="H28" s="125">
        <f>IFERROR(IF(Змiст!$K$5&gt;Змiст!$X$55,I28*(1-Змiст!$K$5),I28*(1-Змiст!$X$55)),"")</f>
        <v>404.89918800000004</v>
      </c>
      <c r="I28" s="5">
        <f t="shared" si="0"/>
        <v>404.89918800000004</v>
      </c>
      <c r="J28" s="6" t="s">
        <v>3</v>
      </c>
      <c r="K28" s="19"/>
    </row>
    <row r="29" spans="1:11" ht="69.95" customHeight="1">
      <c r="A29" s="88"/>
      <c r="B29" s="89"/>
      <c r="C29" s="90"/>
      <c r="D29" s="540"/>
      <c r="E29" s="145" t="s">
        <v>1018</v>
      </c>
      <c r="F29" s="32" t="s">
        <v>6675</v>
      </c>
      <c r="G29" s="124">
        <f>(H29)*Змiст!$K$4</f>
        <v>524.0576880000001</v>
      </c>
      <c r="H29" s="125">
        <f>IFERROR(IF(Змiст!$K$5&gt;Змiст!$X$55,I29*(1-Змiст!$K$5),I29*(1-Змiст!$X$55)),"")</f>
        <v>16.636752000000001</v>
      </c>
      <c r="I29" s="5">
        <f t="shared" si="0"/>
        <v>16.636752000000001</v>
      </c>
      <c r="J29" s="6" t="s">
        <v>3</v>
      </c>
      <c r="K29" s="19"/>
    </row>
    <row r="30" spans="1:11" ht="69.95" customHeight="1">
      <c r="A30" s="88"/>
      <c r="B30" s="89"/>
      <c r="C30" s="90"/>
      <c r="D30" s="541"/>
      <c r="E30" s="145" t="s">
        <v>1019</v>
      </c>
      <c r="F30" s="32" t="s">
        <v>6676</v>
      </c>
      <c r="G30" s="124">
        <f>(H30)*Змiст!$K$4</f>
        <v>613.13641200000006</v>
      </c>
      <c r="H30" s="125">
        <f>IFERROR(IF(Змiст!$K$5&gt;Змiст!$X$55,I30*(1-Змiст!$K$5),I30*(1-Змiст!$X$55)),"")</f>
        <v>19.464648</v>
      </c>
      <c r="I30" s="5">
        <f t="shared" si="0"/>
        <v>19.464648</v>
      </c>
      <c r="J30" s="6" t="s">
        <v>3</v>
      </c>
      <c r="K30" s="19"/>
    </row>
    <row r="31" spans="1:11" ht="69.95" customHeight="1">
      <c r="A31" s="88"/>
      <c r="B31" s="89"/>
      <c r="C31" s="90"/>
      <c r="D31" s="540"/>
      <c r="E31" s="145" t="s">
        <v>1046</v>
      </c>
      <c r="F31" s="32" t="s">
        <v>6526</v>
      </c>
      <c r="G31" s="124">
        <f>(H31)*Змiст!$K$4</f>
        <v>1738.004688</v>
      </c>
      <c r="H31" s="125">
        <f>IFERROR(IF(Змiст!$K$5&gt;Змiст!$X$55,I31*(1-Змiст!$K$5),I31*(1-Змiст!$X$55)),"")</f>
        <v>55.174751999999998</v>
      </c>
      <c r="I31" s="5">
        <f t="shared" si="0"/>
        <v>55.174751999999998</v>
      </c>
      <c r="J31" s="6" t="s">
        <v>3</v>
      </c>
      <c r="K31" s="19"/>
    </row>
    <row r="32" spans="1:11" ht="69.95" customHeight="1">
      <c r="A32" s="88"/>
      <c r="B32" s="89"/>
      <c r="C32" s="90"/>
      <c r="D32" s="541"/>
      <c r="E32" s="145" t="s">
        <v>1047</v>
      </c>
      <c r="F32" s="32" t="s">
        <v>6527</v>
      </c>
      <c r="G32" s="124">
        <f>(H32)*Змiст!$K$4</f>
        <v>1922.0075280000001</v>
      </c>
      <c r="H32" s="125">
        <f>IFERROR(IF(Змiст!$K$5&gt;Змiст!$X$55,I32*(1-Змiст!$K$5),I32*(1-Змiст!$X$55)),"")</f>
        <v>61.016112</v>
      </c>
      <c r="I32" s="5">
        <f t="shared" si="0"/>
        <v>61.016112</v>
      </c>
      <c r="J32" s="6" t="s">
        <v>3</v>
      </c>
      <c r="K32" s="19"/>
    </row>
    <row r="33" spans="1:3" ht="15">
      <c r="A33" s="88"/>
      <c r="B33" s="89"/>
      <c r="C33" s="90"/>
    </row>
    <row r="34" spans="1:3" ht="15">
      <c r="A34" s="106"/>
      <c r="B34" s="107"/>
      <c r="C34" s="108"/>
    </row>
    <row r="35" spans="1:3" ht="15">
      <c r="A35" s="106"/>
      <c r="B35" s="107"/>
      <c r="C35" s="108"/>
    </row>
    <row r="36" spans="1:3" ht="15">
      <c r="A36" s="106"/>
      <c r="B36" s="107"/>
      <c r="C36" s="108"/>
    </row>
    <row r="37" spans="1:3" ht="15">
      <c r="A37" s="106"/>
      <c r="B37" s="107"/>
      <c r="C37" s="108"/>
    </row>
    <row r="38" spans="1:3" ht="15">
      <c r="A38" s="130"/>
      <c r="B38" s="131"/>
      <c r="C38" s="132"/>
    </row>
    <row r="39" spans="1:3" ht="15">
      <c r="A39" s="130"/>
      <c r="B39" s="131"/>
      <c r="C39" s="132"/>
    </row>
    <row r="40" spans="1:3" ht="15">
      <c r="A40" s="106"/>
      <c r="B40" s="107"/>
      <c r="C40" s="108"/>
    </row>
    <row r="41" spans="1:3" ht="15">
      <c r="A41" s="106"/>
      <c r="B41" s="107"/>
      <c r="C41" s="108"/>
    </row>
    <row r="42" spans="1:3" ht="15">
      <c r="A42" s="106"/>
      <c r="B42" s="107"/>
      <c r="C42" s="108"/>
    </row>
    <row r="43" spans="1:3" ht="15">
      <c r="A43" s="106"/>
      <c r="B43" s="107"/>
      <c r="C43" s="108"/>
    </row>
    <row r="44" spans="1:3" ht="15">
      <c r="A44" s="106"/>
      <c r="B44" s="107"/>
      <c r="C44" s="108"/>
    </row>
    <row r="45" spans="1:3" ht="15">
      <c r="A45" s="130"/>
      <c r="B45" s="131"/>
      <c r="C45" s="132"/>
    </row>
    <row r="46" spans="1:3" ht="15">
      <c r="A46" s="130"/>
      <c r="B46" s="131"/>
      <c r="C46" s="132"/>
    </row>
    <row r="47" spans="1:3" ht="15">
      <c r="A47" s="130"/>
      <c r="B47" s="131"/>
      <c r="C47" s="132"/>
    </row>
    <row r="48" spans="1:3" ht="15">
      <c r="A48" s="130"/>
      <c r="B48" s="131"/>
      <c r="C48" s="132"/>
    </row>
    <row r="49" spans="1:3" ht="15">
      <c r="A49" s="130"/>
      <c r="B49" s="131"/>
      <c r="C49" s="132"/>
    </row>
    <row r="50" spans="1:3" ht="15">
      <c r="A50" s="130"/>
      <c r="B50" s="131"/>
      <c r="C50" s="132"/>
    </row>
    <row r="51" spans="1:3" ht="15">
      <c r="A51" s="130"/>
      <c r="B51" s="131"/>
      <c r="C51" s="132"/>
    </row>
    <row r="52" spans="1:3" ht="15">
      <c r="A52" s="130"/>
      <c r="B52" s="131"/>
      <c r="C52" s="132"/>
    </row>
    <row r="53" spans="1:3" ht="15">
      <c r="A53" s="130"/>
      <c r="B53" s="131"/>
      <c r="C53" s="132"/>
    </row>
    <row r="54" spans="1:3" ht="15">
      <c r="A54" s="130"/>
      <c r="B54" s="131"/>
      <c r="C54" s="132"/>
    </row>
    <row r="55" spans="1:3" ht="15">
      <c r="A55" s="130"/>
      <c r="B55" s="131"/>
      <c r="C55" s="132"/>
    </row>
    <row r="56" spans="1:3" ht="15">
      <c r="A56" s="130"/>
      <c r="B56" s="131"/>
      <c r="C56" s="132"/>
    </row>
    <row r="57" spans="1:3" ht="15">
      <c r="A57" s="130"/>
      <c r="B57" s="131"/>
      <c r="C57" s="132"/>
    </row>
    <row r="58" spans="1:3" ht="15">
      <c r="A58" s="130"/>
      <c r="B58" s="131"/>
      <c r="C58" s="132"/>
    </row>
    <row r="59" spans="1:3" ht="15">
      <c r="A59" s="130"/>
      <c r="B59" s="131"/>
      <c r="C59" s="132"/>
    </row>
    <row r="60" spans="1:3" ht="15">
      <c r="A60" s="130"/>
      <c r="B60" s="131"/>
      <c r="C60" s="132"/>
    </row>
    <row r="61" spans="1:3" ht="15">
      <c r="A61" s="130"/>
      <c r="B61" s="131"/>
      <c r="C61" s="132"/>
    </row>
    <row r="62" spans="1:3" ht="15">
      <c r="A62" s="130"/>
      <c r="B62" s="131"/>
      <c r="C62" s="132"/>
    </row>
    <row r="63" spans="1:3" ht="15">
      <c r="A63" s="130"/>
      <c r="B63" s="131"/>
      <c r="C63" s="132"/>
    </row>
    <row r="64" spans="1:3" ht="15">
      <c r="A64" s="130"/>
      <c r="B64" s="131"/>
      <c r="C64" s="132"/>
    </row>
    <row r="65" spans="1:3" ht="15">
      <c r="A65" s="130"/>
      <c r="B65" s="131"/>
      <c r="C65" s="132"/>
    </row>
    <row r="66" spans="1:3" ht="15">
      <c r="A66" s="130"/>
      <c r="B66" s="131"/>
      <c r="C66" s="132"/>
    </row>
    <row r="67" spans="1:3" ht="15">
      <c r="A67" s="130"/>
      <c r="B67" s="131"/>
      <c r="C67" s="132"/>
    </row>
    <row r="68" spans="1:3" ht="15">
      <c r="A68" s="130"/>
      <c r="B68" s="131"/>
      <c r="C68" s="132"/>
    </row>
    <row r="69" spans="1:3" ht="15">
      <c r="A69" s="130"/>
      <c r="B69" s="131"/>
      <c r="C69" s="132"/>
    </row>
    <row r="70" spans="1:3" ht="15">
      <c r="A70" s="130"/>
      <c r="B70" s="131"/>
      <c r="C70" s="132"/>
    </row>
    <row r="71" spans="1:3" ht="15">
      <c r="A71" s="130"/>
      <c r="B71" s="131"/>
      <c r="C71" s="132"/>
    </row>
    <row r="72" spans="1:3" ht="15">
      <c r="A72" s="130"/>
      <c r="B72" s="131"/>
      <c r="C72" s="132"/>
    </row>
    <row r="73" spans="1:3" ht="15">
      <c r="A73" s="130"/>
      <c r="B73" s="131"/>
      <c r="C73" s="132"/>
    </row>
    <row r="74" spans="1:3" ht="15">
      <c r="A74" s="130"/>
      <c r="B74" s="131"/>
      <c r="C74" s="132"/>
    </row>
    <row r="75" spans="1:3" ht="15">
      <c r="A75" s="130"/>
      <c r="B75" s="131"/>
      <c r="C75" s="132"/>
    </row>
    <row r="76" spans="1:3" ht="15">
      <c r="A76" s="130"/>
      <c r="B76" s="131"/>
      <c r="C76" s="132"/>
    </row>
    <row r="77" spans="1:3" ht="15">
      <c r="A77" s="130"/>
      <c r="B77" s="131"/>
      <c r="C77" s="132"/>
    </row>
    <row r="78" spans="1:3" ht="15">
      <c r="A78" s="130"/>
      <c r="B78" s="131"/>
      <c r="C78" s="132"/>
    </row>
    <row r="79" spans="1:3" ht="15">
      <c r="A79" s="130"/>
      <c r="B79" s="131"/>
      <c r="C79" s="132"/>
    </row>
    <row r="80" spans="1:3" ht="15">
      <c r="A80" s="130"/>
      <c r="B80" s="131"/>
      <c r="C80" s="132"/>
    </row>
    <row r="81" spans="1:3" ht="15">
      <c r="A81" s="130"/>
      <c r="B81" s="131"/>
      <c r="C81" s="132"/>
    </row>
    <row r="82" spans="1:3" ht="15">
      <c r="A82" s="130"/>
      <c r="B82" s="131"/>
      <c r="C82" s="132"/>
    </row>
    <row r="83" spans="1:3" ht="15">
      <c r="A83" s="130"/>
      <c r="B83" s="131"/>
      <c r="C83" s="132"/>
    </row>
    <row r="84" spans="1:3" ht="15">
      <c r="A84" s="130"/>
      <c r="B84" s="131"/>
      <c r="C84" s="132"/>
    </row>
    <row r="85" spans="1:3" ht="15">
      <c r="A85" s="130"/>
      <c r="B85" s="131"/>
      <c r="C85" s="132"/>
    </row>
    <row r="86" spans="1:3" ht="15">
      <c r="A86" s="130"/>
      <c r="B86" s="131"/>
      <c r="C86" s="132"/>
    </row>
    <row r="87" spans="1:3" ht="15">
      <c r="A87" s="130"/>
      <c r="B87" s="131"/>
      <c r="C87" s="132"/>
    </row>
    <row r="88" spans="1:3" ht="15">
      <c r="A88" s="130"/>
      <c r="B88" s="131"/>
      <c r="C88" s="132"/>
    </row>
    <row r="89" spans="1:3" ht="15">
      <c r="A89" s="130"/>
      <c r="B89" s="131"/>
      <c r="C89" s="132"/>
    </row>
    <row r="90" spans="1:3" ht="15">
      <c r="A90" s="130"/>
      <c r="B90" s="131"/>
      <c r="C90" s="132"/>
    </row>
    <row r="91" spans="1:3" ht="15">
      <c r="A91" s="130"/>
      <c r="B91" s="131"/>
      <c r="C91" s="132"/>
    </row>
    <row r="92" spans="1:3" ht="15">
      <c r="A92" s="130"/>
      <c r="B92" s="131"/>
      <c r="C92" s="132"/>
    </row>
    <row r="93" spans="1:3" ht="15">
      <c r="A93" s="130"/>
      <c r="B93" s="131"/>
      <c r="C93" s="132"/>
    </row>
    <row r="94" spans="1:3" ht="15">
      <c r="A94" s="130"/>
      <c r="B94" s="131"/>
      <c r="C94" s="132"/>
    </row>
    <row r="95" spans="1:3" ht="15">
      <c r="A95" s="130"/>
      <c r="B95" s="131"/>
      <c r="C95" s="132"/>
    </row>
    <row r="96" spans="1:3" ht="15">
      <c r="A96" s="130"/>
      <c r="B96" s="131"/>
      <c r="C96" s="132"/>
    </row>
    <row r="97" spans="1:3" ht="15">
      <c r="A97" s="130"/>
      <c r="B97" s="131"/>
      <c r="C97" s="132"/>
    </row>
    <row r="98" spans="1:3" ht="15">
      <c r="A98" s="130"/>
      <c r="B98" s="131"/>
      <c r="C98" s="132"/>
    </row>
    <row r="99" spans="1:3" ht="15">
      <c r="A99" s="130"/>
      <c r="B99" s="131"/>
      <c r="C99" s="132"/>
    </row>
    <row r="100" spans="1:3" ht="15">
      <c r="A100" s="130"/>
      <c r="B100" s="131"/>
      <c r="C100" s="132"/>
    </row>
    <row r="101" spans="1:3" ht="15">
      <c r="A101" s="130"/>
      <c r="B101" s="131"/>
      <c r="C101" s="132"/>
    </row>
    <row r="102" spans="1:3" ht="15">
      <c r="A102" s="130"/>
      <c r="B102" s="131"/>
      <c r="C102" s="132"/>
    </row>
    <row r="103" spans="1:3" ht="15">
      <c r="A103" s="130"/>
      <c r="B103" s="131"/>
      <c r="C103" s="132"/>
    </row>
    <row r="104" spans="1:3" ht="15">
      <c r="A104" s="130"/>
      <c r="B104" s="131"/>
      <c r="C104" s="132"/>
    </row>
    <row r="105" spans="1:3" ht="15">
      <c r="A105" s="130"/>
      <c r="B105" s="131"/>
      <c r="C105" s="132"/>
    </row>
    <row r="106" spans="1:3" ht="15">
      <c r="A106" s="130"/>
      <c r="B106" s="131"/>
      <c r="C106" s="132"/>
    </row>
    <row r="107" spans="1:3" ht="15">
      <c r="A107" s="130"/>
      <c r="B107" s="131"/>
      <c r="C107" s="132"/>
    </row>
    <row r="108" spans="1:3" ht="15">
      <c r="A108" s="130"/>
      <c r="B108" s="131"/>
      <c r="C108" s="132"/>
    </row>
    <row r="109" spans="1:3" ht="15">
      <c r="A109" s="130"/>
      <c r="B109" s="131"/>
      <c r="C109" s="132"/>
    </row>
    <row r="110" spans="1:3" ht="15">
      <c r="A110" s="130"/>
      <c r="B110" s="131"/>
      <c r="C110" s="132"/>
    </row>
    <row r="111" spans="1:3" ht="15">
      <c r="A111" s="130"/>
      <c r="B111" s="131"/>
      <c r="C111" s="132"/>
    </row>
    <row r="112" spans="1:3" ht="15">
      <c r="A112" s="130"/>
      <c r="B112" s="131"/>
      <c r="C112" s="132"/>
    </row>
    <row r="113" spans="1:3" ht="15">
      <c r="A113" s="130"/>
      <c r="B113" s="131"/>
      <c r="C113" s="132"/>
    </row>
    <row r="114" spans="1:3" ht="15">
      <c r="A114" s="130"/>
      <c r="B114" s="131"/>
      <c r="C114" s="132"/>
    </row>
    <row r="115" spans="1:3" ht="15">
      <c r="A115" s="130"/>
      <c r="B115" s="131"/>
      <c r="C115" s="132"/>
    </row>
    <row r="116" spans="1:3" ht="15">
      <c r="A116" s="130"/>
      <c r="B116" s="131"/>
      <c r="C116" s="132"/>
    </row>
    <row r="117" spans="1:3" ht="15">
      <c r="A117" s="130"/>
      <c r="B117" s="131"/>
      <c r="C117" s="132"/>
    </row>
    <row r="118" spans="1:3" ht="15">
      <c r="A118" s="130"/>
      <c r="B118" s="131"/>
      <c r="C118" s="132"/>
    </row>
    <row r="119" spans="1:3" ht="15">
      <c r="A119" s="130"/>
      <c r="B119" s="131"/>
      <c r="C119" s="132"/>
    </row>
    <row r="120" spans="1:3" ht="15">
      <c r="A120" s="130"/>
      <c r="B120" s="131"/>
      <c r="C120" s="132"/>
    </row>
    <row r="121" spans="1:3" ht="15">
      <c r="A121" s="130"/>
      <c r="B121" s="131"/>
      <c r="C121" s="132"/>
    </row>
    <row r="122" spans="1:3" ht="15">
      <c r="A122" s="130"/>
      <c r="B122" s="131"/>
      <c r="C122" s="132"/>
    </row>
    <row r="123" spans="1:3" ht="15">
      <c r="A123" s="130"/>
      <c r="B123" s="131"/>
      <c r="C123" s="132"/>
    </row>
    <row r="124" spans="1:3" ht="15">
      <c r="A124" s="130"/>
      <c r="B124" s="131"/>
      <c r="C124" s="132"/>
    </row>
    <row r="125" spans="1:3" ht="15">
      <c r="A125" s="130"/>
      <c r="B125" s="131"/>
      <c r="C125" s="132"/>
    </row>
    <row r="126" spans="1:3" ht="15">
      <c r="A126" s="130"/>
      <c r="B126" s="131"/>
      <c r="C126" s="132"/>
    </row>
    <row r="127" spans="1:3" ht="15">
      <c r="A127" s="130"/>
      <c r="B127" s="131"/>
      <c r="C127" s="132"/>
    </row>
    <row r="128" spans="1:3" ht="15">
      <c r="A128" s="130"/>
      <c r="B128" s="131"/>
      <c r="C128" s="132"/>
    </row>
    <row r="129" spans="1:3" ht="15">
      <c r="A129" s="130"/>
      <c r="B129" s="131"/>
      <c r="C129" s="132"/>
    </row>
    <row r="130" spans="1:3" ht="15">
      <c r="A130" s="130"/>
      <c r="B130" s="131"/>
      <c r="C130" s="132"/>
    </row>
    <row r="131" spans="1:3" ht="15">
      <c r="A131" s="130"/>
      <c r="B131" s="131"/>
      <c r="C131" s="132"/>
    </row>
    <row r="132" spans="1:3" ht="15">
      <c r="A132" s="130"/>
      <c r="B132" s="131"/>
      <c r="C132" s="132"/>
    </row>
    <row r="133" spans="1:3" ht="15">
      <c r="A133" s="130"/>
      <c r="B133" s="131"/>
      <c r="C133" s="132"/>
    </row>
    <row r="134" spans="1:3" ht="15">
      <c r="A134" s="130"/>
      <c r="B134" s="131"/>
      <c r="C134" s="132"/>
    </row>
    <row r="135" spans="1:3" ht="15">
      <c r="A135" s="130"/>
      <c r="B135" s="131"/>
      <c r="C135" s="132"/>
    </row>
    <row r="136" spans="1:3" ht="15">
      <c r="A136" s="130"/>
      <c r="B136" s="131"/>
      <c r="C136" s="132"/>
    </row>
    <row r="137" spans="1:3" ht="15">
      <c r="A137" s="130"/>
      <c r="B137" s="131"/>
      <c r="C137" s="132"/>
    </row>
    <row r="138" spans="1:3" ht="15">
      <c r="A138" s="130"/>
      <c r="B138" s="131"/>
      <c r="C138" s="132"/>
    </row>
    <row r="139" spans="1:3" ht="15">
      <c r="A139" s="130"/>
      <c r="B139" s="131"/>
      <c r="C139" s="132"/>
    </row>
    <row r="140" spans="1:3" ht="15">
      <c r="A140" s="130"/>
      <c r="B140" s="131"/>
      <c r="C140" s="132"/>
    </row>
    <row r="141" spans="1:3" ht="15">
      <c r="A141" s="130"/>
      <c r="B141" s="131"/>
      <c r="C141" s="132"/>
    </row>
    <row r="142" spans="1:3" ht="15">
      <c r="A142" s="130"/>
      <c r="B142" s="131"/>
      <c r="C142" s="132"/>
    </row>
    <row r="143" spans="1:3" ht="15">
      <c r="A143" s="130"/>
      <c r="B143" s="131"/>
      <c r="C143" s="132"/>
    </row>
    <row r="144" spans="1:3" ht="15">
      <c r="A144" s="130"/>
      <c r="B144" s="131"/>
      <c r="C144" s="132"/>
    </row>
    <row r="145" spans="1:3" ht="15">
      <c r="A145" s="130"/>
      <c r="B145" s="131"/>
      <c r="C145" s="132"/>
    </row>
    <row r="146" spans="1:3" ht="15">
      <c r="A146" s="130"/>
      <c r="B146" s="131"/>
      <c r="C146" s="132"/>
    </row>
    <row r="147" spans="1:3" ht="15">
      <c r="A147" s="130"/>
      <c r="B147" s="131"/>
      <c r="C147" s="132"/>
    </row>
    <row r="148" spans="1:3" ht="15">
      <c r="A148" s="130"/>
      <c r="B148" s="131"/>
      <c r="C148" s="132"/>
    </row>
    <row r="149" spans="1:3" ht="15">
      <c r="A149" s="130"/>
      <c r="B149" s="131"/>
      <c r="C149" s="132"/>
    </row>
    <row r="150" spans="1:3" ht="15">
      <c r="A150" s="130"/>
      <c r="B150" s="131"/>
      <c r="C150" s="132"/>
    </row>
    <row r="151" spans="1:3" ht="15">
      <c r="A151" s="130"/>
      <c r="B151" s="131"/>
      <c r="C151" s="132"/>
    </row>
    <row r="152" spans="1:3" ht="15">
      <c r="A152" s="130"/>
      <c r="B152" s="131"/>
      <c r="C152" s="132"/>
    </row>
    <row r="153" spans="1:3" ht="15">
      <c r="A153" s="130"/>
      <c r="B153" s="131"/>
      <c r="C153" s="132"/>
    </row>
    <row r="154" spans="1:3" ht="15">
      <c r="A154" s="130"/>
      <c r="B154" s="131"/>
      <c r="C154" s="132"/>
    </row>
    <row r="155" spans="1:3" ht="15">
      <c r="A155" s="130"/>
      <c r="B155" s="131"/>
      <c r="C155" s="132"/>
    </row>
    <row r="156" spans="1:3" ht="15">
      <c r="A156" s="130"/>
      <c r="B156" s="131"/>
      <c r="C156" s="132"/>
    </row>
    <row r="157" spans="1:3" ht="15">
      <c r="A157" s="130"/>
      <c r="B157" s="131"/>
      <c r="C157" s="132"/>
    </row>
    <row r="158" spans="1:3" ht="15">
      <c r="A158" s="130"/>
      <c r="B158" s="131"/>
      <c r="C158" s="132"/>
    </row>
    <row r="159" spans="1:3" ht="15">
      <c r="A159" s="130"/>
      <c r="B159" s="131"/>
      <c r="C159" s="132"/>
    </row>
    <row r="160" spans="1:3" ht="15">
      <c r="A160" s="130"/>
      <c r="B160" s="131"/>
      <c r="C160" s="132"/>
    </row>
    <row r="161" spans="1:3" ht="15">
      <c r="A161" s="130"/>
      <c r="B161" s="131"/>
      <c r="C161" s="132"/>
    </row>
    <row r="162" spans="1:3" ht="15">
      <c r="A162" s="130"/>
      <c r="B162" s="131"/>
      <c r="C162" s="132"/>
    </row>
    <row r="163" spans="1:3" ht="15">
      <c r="A163" s="130"/>
      <c r="B163" s="131"/>
      <c r="C163" s="132"/>
    </row>
    <row r="164" spans="1:3" ht="15">
      <c r="A164" s="130"/>
      <c r="B164" s="131"/>
      <c r="C164" s="132"/>
    </row>
    <row r="165" spans="1:3" ht="15">
      <c r="A165" s="130"/>
      <c r="B165" s="131"/>
      <c r="C165" s="132"/>
    </row>
    <row r="166" spans="1:3" ht="15">
      <c r="A166" s="130"/>
      <c r="B166" s="131"/>
      <c r="C166" s="132"/>
    </row>
    <row r="167" spans="1:3" ht="15">
      <c r="A167" s="130"/>
      <c r="B167" s="131"/>
      <c r="C167" s="132"/>
    </row>
    <row r="168" spans="1:3" ht="15">
      <c r="A168" s="130"/>
      <c r="B168" s="131"/>
      <c r="C168" s="132"/>
    </row>
    <row r="169" spans="1:3" ht="15">
      <c r="A169" s="130"/>
      <c r="B169" s="131"/>
      <c r="C169" s="132"/>
    </row>
    <row r="170" spans="1:3" ht="15">
      <c r="A170" s="130"/>
      <c r="B170" s="131"/>
      <c r="C170" s="132"/>
    </row>
    <row r="171" spans="1:3" ht="15">
      <c r="A171" s="130"/>
      <c r="B171" s="131"/>
      <c r="C171" s="132"/>
    </row>
    <row r="172" spans="1:3" ht="15">
      <c r="A172" s="130"/>
      <c r="B172" s="131"/>
      <c r="C172" s="132"/>
    </row>
    <row r="173" spans="1:3" ht="15">
      <c r="A173" s="130"/>
      <c r="B173" s="131"/>
      <c r="C173" s="132"/>
    </row>
    <row r="174" spans="1:3" ht="15">
      <c r="A174" s="130"/>
      <c r="B174" s="131"/>
      <c r="C174" s="132"/>
    </row>
    <row r="175" spans="1:3" ht="15">
      <c r="A175" s="130"/>
      <c r="B175" s="131"/>
      <c r="C175" s="132"/>
    </row>
    <row r="176" spans="1:3" ht="15">
      <c r="A176" s="130"/>
      <c r="B176" s="131"/>
      <c r="C176" s="132"/>
    </row>
    <row r="177" spans="1:3" ht="15">
      <c r="A177" s="130"/>
      <c r="B177" s="131"/>
      <c r="C177" s="132"/>
    </row>
    <row r="178" spans="1:3" ht="15">
      <c r="A178" s="130"/>
      <c r="B178" s="131"/>
      <c r="C178" s="132"/>
    </row>
    <row r="179" spans="1:3" ht="15">
      <c r="A179" s="130"/>
      <c r="B179" s="131"/>
      <c r="C179" s="132"/>
    </row>
    <row r="180" spans="1:3" ht="15">
      <c r="A180" s="130"/>
      <c r="B180" s="131"/>
      <c r="C180" s="132"/>
    </row>
    <row r="181" spans="1:3" ht="15">
      <c r="A181" s="130"/>
      <c r="B181" s="131"/>
      <c r="C181" s="132"/>
    </row>
    <row r="182" spans="1:3" ht="15">
      <c r="A182" s="130"/>
      <c r="B182" s="131"/>
      <c r="C182" s="132"/>
    </row>
    <row r="183" spans="1:3" ht="15">
      <c r="A183" s="130"/>
      <c r="B183" s="131"/>
      <c r="C183" s="132"/>
    </row>
    <row r="184" spans="1:3" ht="15">
      <c r="A184" s="130"/>
      <c r="B184" s="131"/>
      <c r="C184" s="132"/>
    </row>
    <row r="185" spans="1:3" ht="15">
      <c r="A185" s="130"/>
      <c r="B185" s="131"/>
      <c r="C185" s="132"/>
    </row>
    <row r="186" spans="1:3" ht="15">
      <c r="A186" s="130"/>
      <c r="B186" s="131"/>
      <c r="C186" s="132"/>
    </row>
    <row r="187" spans="1:3" ht="15">
      <c r="A187" s="130"/>
      <c r="B187" s="131"/>
      <c r="C187" s="132"/>
    </row>
    <row r="188" spans="1:3" ht="15">
      <c r="A188" s="130"/>
      <c r="B188" s="131"/>
      <c r="C188" s="132"/>
    </row>
    <row r="189" spans="1:3" ht="15">
      <c r="A189" s="130"/>
      <c r="B189" s="131"/>
      <c r="C189" s="132"/>
    </row>
    <row r="190" spans="1:3" ht="15">
      <c r="A190" s="130"/>
      <c r="B190" s="131"/>
      <c r="C190" s="132"/>
    </row>
    <row r="191" spans="1:3" ht="15">
      <c r="A191" s="130"/>
      <c r="B191" s="131"/>
      <c r="C191" s="132"/>
    </row>
    <row r="192" spans="1:3" ht="15">
      <c r="A192" s="130"/>
      <c r="B192" s="131"/>
      <c r="C192" s="132"/>
    </row>
    <row r="193" spans="1:3" ht="15">
      <c r="A193" s="130"/>
      <c r="B193" s="131"/>
      <c r="C193" s="132"/>
    </row>
    <row r="194" spans="1:3" ht="15">
      <c r="A194" s="130"/>
      <c r="B194" s="131"/>
      <c r="C194" s="132"/>
    </row>
    <row r="195" spans="1:3" ht="15">
      <c r="A195" s="130"/>
      <c r="B195" s="131"/>
      <c r="C195" s="132"/>
    </row>
    <row r="196" spans="1:3" ht="15">
      <c r="A196" s="130"/>
      <c r="B196" s="131"/>
      <c r="C196" s="132"/>
    </row>
    <row r="197" spans="1:3" ht="15">
      <c r="A197" s="130"/>
      <c r="B197" s="131"/>
      <c r="C197" s="132"/>
    </row>
    <row r="198" spans="1:3" ht="15">
      <c r="A198" s="130"/>
      <c r="B198" s="131"/>
      <c r="C198" s="132"/>
    </row>
    <row r="199" spans="1:3" ht="15">
      <c r="A199" s="130"/>
      <c r="B199" s="131"/>
      <c r="C199" s="132"/>
    </row>
    <row r="200" spans="1:3" ht="15">
      <c r="A200" s="130"/>
      <c r="B200" s="131"/>
      <c r="C200" s="132"/>
    </row>
    <row r="201" spans="1:3" ht="15">
      <c r="A201" s="130"/>
      <c r="B201" s="131"/>
      <c r="C201" s="132"/>
    </row>
    <row r="202" spans="1:3" ht="15">
      <c r="A202" s="130"/>
      <c r="B202" s="131"/>
      <c r="C202" s="132"/>
    </row>
    <row r="203" spans="1:3" ht="15">
      <c r="A203" s="130"/>
      <c r="B203" s="131"/>
      <c r="C203" s="132"/>
    </row>
    <row r="204" spans="1:3" ht="15">
      <c r="A204" s="130"/>
      <c r="B204" s="131"/>
      <c r="C204" s="132"/>
    </row>
    <row r="205" spans="1:3" ht="15">
      <c r="A205" s="130"/>
      <c r="B205" s="131"/>
      <c r="C205" s="132"/>
    </row>
    <row r="206" spans="1:3" ht="15">
      <c r="A206" s="130"/>
      <c r="B206" s="131"/>
      <c r="C206" s="132"/>
    </row>
    <row r="207" spans="1:3" ht="15">
      <c r="A207" s="130"/>
      <c r="B207" s="131"/>
      <c r="C207" s="132"/>
    </row>
    <row r="208" spans="1:3" ht="15">
      <c r="A208" s="130"/>
      <c r="B208" s="131"/>
      <c r="C208" s="132"/>
    </row>
    <row r="209" spans="1:3" ht="15">
      <c r="A209" s="130"/>
      <c r="B209" s="131"/>
      <c r="C209" s="132"/>
    </row>
    <row r="210" spans="1:3" ht="15">
      <c r="A210" s="130"/>
      <c r="B210" s="131"/>
      <c r="C210" s="132"/>
    </row>
    <row r="211" spans="1:3" ht="15">
      <c r="A211" s="130"/>
      <c r="B211" s="131"/>
      <c r="C211" s="132"/>
    </row>
    <row r="212" spans="1:3" ht="15">
      <c r="A212" s="130"/>
      <c r="B212" s="131"/>
      <c r="C212" s="132"/>
    </row>
    <row r="213" spans="1:3" ht="15">
      <c r="A213" s="130"/>
      <c r="B213" s="131"/>
      <c r="C213" s="132"/>
    </row>
    <row r="214" spans="1:3" ht="15">
      <c r="A214" s="130"/>
      <c r="B214" s="131"/>
      <c r="C214" s="132"/>
    </row>
    <row r="215" spans="1:3" ht="15">
      <c r="A215" s="130"/>
      <c r="B215" s="131"/>
      <c r="C215" s="132"/>
    </row>
    <row r="216" spans="1:3" ht="15">
      <c r="A216" s="130"/>
      <c r="B216" s="131"/>
      <c r="C216" s="132"/>
    </row>
    <row r="217" spans="1:3" ht="15">
      <c r="A217" s="130"/>
      <c r="B217" s="131"/>
      <c r="C217" s="132"/>
    </row>
    <row r="218" spans="1:3" ht="15">
      <c r="A218" s="130"/>
      <c r="B218" s="131"/>
      <c r="C218" s="132"/>
    </row>
    <row r="219" spans="1:3" ht="15">
      <c r="A219" s="130"/>
      <c r="B219" s="131"/>
      <c r="C219" s="132"/>
    </row>
    <row r="220" spans="1:3" ht="15">
      <c r="A220" s="130"/>
      <c r="B220" s="131"/>
      <c r="C220" s="132"/>
    </row>
    <row r="221" spans="1:3" ht="15">
      <c r="A221" s="130"/>
      <c r="B221" s="131"/>
      <c r="C221" s="132"/>
    </row>
    <row r="222" spans="1:3" ht="15">
      <c r="A222" s="130"/>
      <c r="B222" s="131"/>
      <c r="C222" s="132"/>
    </row>
    <row r="223" spans="1:3" ht="15">
      <c r="A223" s="130"/>
      <c r="B223" s="131"/>
      <c r="C223" s="132"/>
    </row>
    <row r="224" spans="1:3" ht="15">
      <c r="A224" s="130"/>
      <c r="B224" s="131"/>
      <c r="C224" s="132"/>
    </row>
    <row r="225" spans="1:3" ht="15">
      <c r="A225" s="130"/>
      <c r="B225" s="131"/>
      <c r="C225" s="132"/>
    </row>
    <row r="226" spans="1:3" ht="15">
      <c r="A226" s="130"/>
      <c r="B226" s="131"/>
      <c r="C226" s="132"/>
    </row>
    <row r="227" spans="1:3" ht="15">
      <c r="A227" s="130"/>
      <c r="B227" s="131"/>
      <c r="C227" s="132"/>
    </row>
    <row r="228" spans="1:3" ht="15">
      <c r="A228" s="130"/>
      <c r="B228" s="131"/>
      <c r="C228" s="132"/>
    </row>
    <row r="229" spans="1:3" ht="15">
      <c r="A229" s="130"/>
      <c r="B229" s="131"/>
      <c r="C229" s="132"/>
    </row>
    <row r="230" spans="1:3" ht="15">
      <c r="A230" s="130"/>
      <c r="B230" s="131"/>
      <c r="C230" s="132"/>
    </row>
    <row r="231" spans="1:3" ht="15">
      <c r="A231" s="130"/>
      <c r="B231" s="131"/>
      <c r="C231" s="132"/>
    </row>
    <row r="232" spans="1:3" ht="15">
      <c r="A232" s="130"/>
      <c r="B232" s="131"/>
      <c r="C232" s="132"/>
    </row>
    <row r="233" spans="1:3" ht="15">
      <c r="A233" s="130"/>
      <c r="B233" s="131"/>
      <c r="C233" s="132"/>
    </row>
    <row r="234" spans="1:3" ht="15">
      <c r="A234" s="130"/>
      <c r="B234" s="131"/>
      <c r="C234" s="132"/>
    </row>
    <row r="235" spans="1:3" ht="15">
      <c r="A235" s="130"/>
      <c r="B235" s="131"/>
      <c r="C235" s="132"/>
    </row>
    <row r="236" spans="1:3" ht="15">
      <c r="A236" s="130"/>
      <c r="B236" s="131"/>
      <c r="C236" s="132"/>
    </row>
    <row r="237" spans="1:3" ht="15">
      <c r="A237" s="130"/>
      <c r="B237" s="131"/>
      <c r="C237" s="132"/>
    </row>
    <row r="238" spans="1:3" ht="15">
      <c r="A238" s="130"/>
      <c r="B238" s="131"/>
      <c r="C238" s="132"/>
    </row>
    <row r="239" spans="1:3" ht="15">
      <c r="A239" s="130"/>
      <c r="B239" s="131"/>
      <c r="C239" s="132"/>
    </row>
    <row r="240" spans="1:3" ht="15">
      <c r="A240" s="130"/>
      <c r="B240" s="131"/>
      <c r="C240" s="132"/>
    </row>
    <row r="241" spans="1:3" ht="15">
      <c r="A241" s="130"/>
      <c r="B241" s="131"/>
      <c r="C241" s="132"/>
    </row>
    <row r="242" spans="1:3" ht="15">
      <c r="A242" s="130"/>
      <c r="B242" s="131"/>
      <c r="C242" s="132"/>
    </row>
    <row r="243" spans="1:3" ht="15">
      <c r="A243" s="130"/>
      <c r="B243" s="131"/>
      <c r="C243" s="132"/>
    </row>
    <row r="244" spans="1:3" ht="15">
      <c r="A244" s="130"/>
      <c r="B244" s="131"/>
      <c r="C244" s="132"/>
    </row>
    <row r="245" spans="1:3" ht="15">
      <c r="A245" s="130"/>
      <c r="B245" s="131"/>
      <c r="C245" s="132"/>
    </row>
    <row r="246" spans="1:3" ht="15">
      <c r="A246" s="130"/>
      <c r="B246" s="131"/>
      <c r="C246" s="132"/>
    </row>
    <row r="247" spans="1:3" ht="15">
      <c r="A247" s="130"/>
      <c r="B247" s="131"/>
      <c r="C247" s="132"/>
    </row>
    <row r="248" spans="1:3" ht="15">
      <c r="A248" s="130"/>
      <c r="B248" s="131"/>
      <c r="C248" s="132"/>
    </row>
    <row r="249" spans="1:3" ht="15">
      <c r="A249" s="130"/>
      <c r="B249" s="131"/>
      <c r="C249" s="132"/>
    </row>
    <row r="250" spans="1:3" ht="15">
      <c r="A250" s="130"/>
      <c r="B250" s="131"/>
      <c r="C250" s="132"/>
    </row>
    <row r="251" spans="1:3" ht="15">
      <c r="A251" s="130"/>
      <c r="B251" s="131"/>
      <c r="C251" s="132"/>
    </row>
    <row r="252" spans="1:3" ht="15">
      <c r="A252" s="130"/>
      <c r="B252" s="131"/>
      <c r="C252" s="132"/>
    </row>
    <row r="253" spans="1:3" ht="15">
      <c r="A253" s="130"/>
      <c r="B253" s="131"/>
      <c r="C253" s="132"/>
    </row>
    <row r="254" spans="1:3" ht="15">
      <c r="A254" s="130"/>
      <c r="B254" s="131"/>
      <c r="C254" s="132"/>
    </row>
    <row r="255" spans="1:3" ht="15">
      <c r="A255" s="130"/>
      <c r="B255" s="131"/>
      <c r="C255" s="132"/>
    </row>
    <row r="256" spans="1:3" ht="15">
      <c r="A256" s="130"/>
      <c r="B256" s="131"/>
      <c r="C256" s="132"/>
    </row>
    <row r="257" spans="1:3" ht="15">
      <c r="A257" s="130"/>
      <c r="B257" s="131"/>
      <c r="C257" s="132"/>
    </row>
    <row r="258" spans="1:3" ht="15">
      <c r="A258" s="130"/>
      <c r="B258" s="131"/>
      <c r="C258" s="132"/>
    </row>
    <row r="259" spans="1:3" ht="15">
      <c r="A259" s="130"/>
      <c r="B259" s="131"/>
      <c r="C259" s="132"/>
    </row>
    <row r="260" spans="1:3" ht="15">
      <c r="A260" s="130"/>
      <c r="B260" s="131"/>
      <c r="C260" s="132"/>
    </row>
    <row r="261" spans="1:3" ht="15">
      <c r="A261" s="130"/>
      <c r="B261" s="131"/>
      <c r="C261" s="132"/>
    </row>
    <row r="262" spans="1:3" ht="15">
      <c r="A262" s="130"/>
      <c r="B262" s="131"/>
      <c r="C262" s="132"/>
    </row>
    <row r="263" spans="1:3" ht="15">
      <c r="A263" s="130"/>
      <c r="B263" s="131"/>
      <c r="C263" s="132"/>
    </row>
    <row r="264" spans="1:3" ht="15">
      <c r="A264" s="130"/>
      <c r="B264" s="131"/>
      <c r="C264" s="132"/>
    </row>
    <row r="265" spans="1:3" ht="15">
      <c r="A265" s="130"/>
      <c r="B265" s="131"/>
      <c r="C265" s="132"/>
    </row>
    <row r="266" spans="1:3" ht="15">
      <c r="A266" s="130"/>
      <c r="B266" s="131"/>
      <c r="C266" s="132"/>
    </row>
    <row r="267" spans="1:3" ht="15">
      <c r="A267" s="130"/>
      <c r="B267" s="131"/>
      <c r="C267" s="132"/>
    </row>
    <row r="268" spans="1:3" ht="15">
      <c r="A268" s="130"/>
      <c r="B268" s="131"/>
      <c r="C268" s="132"/>
    </row>
    <row r="269" spans="1:3" ht="15">
      <c r="A269" s="130"/>
      <c r="B269" s="131"/>
      <c r="C269" s="132"/>
    </row>
    <row r="270" spans="1:3" ht="15">
      <c r="A270" s="130"/>
      <c r="B270" s="131"/>
      <c r="C270" s="132"/>
    </row>
    <row r="271" spans="1:3" ht="15">
      <c r="A271" s="130"/>
      <c r="B271" s="131"/>
      <c r="C271" s="132"/>
    </row>
    <row r="272" spans="1:3" ht="15">
      <c r="A272" s="130"/>
      <c r="B272" s="131"/>
      <c r="C272" s="132"/>
    </row>
    <row r="273" spans="1:3" ht="15">
      <c r="A273" s="130"/>
      <c r="B273" s="131"/>
      <c r="C273" s="132"/>
    </row>
    <row r="274" spans="1:3" ht="15">
      <c r="A274" s="130"/>
      <c r="B274" s="131"/>
      <c r="C274" s="132"/>
    </row>
    <row r="275" spans="1:3" ht="15">
      <c r="A275" s="130"/>
      <c r="B275" s="131"/>
      <c r="C275" s="132"/>
    </row>
    <row r="276" spans="1:3" ht="15">
      <c r="A276" s="130"/>
      <c r="B276" s="131"/>
      <c r="C276" s="132"/>
    </row>
    <row r="277" spans="1:3" ht="15">
      <c r="A277" s="130"/>
      <c r="B277" s="131"/>
      <c r="C277" s="132"/>
    </row>
    <row r="278" spans="1:3" ht="15">
      <c r="A278" s="130"/>
      <c r="B278" s="131"/>
      <c r="C278" s="132"/>
    </row>
    <row r="279" spans="1:3" ht="15">
      <c r="A279" s="130"/>
      <c r="B279" s="131"/>
      <c r="C279" s="132"/>
    </row>
    <row r="280" spans="1:3" ht="15">
      <c r="A280" s="130"/>
      <c r="B280" s="131"/>
      <c r="C280" s="132"/>
    </row>
    <row r="281" spans="1:3" ht="15">
      <c r="A281" s="130"/>
      <c r="B281" s="131"/>
      <c r="C281" s="132"/>
    </row>
    <row r="282" spans="1:3" ht="15">
      <c r="A282" s="130"/>
      <c r="B282" s="131"/>
      <c r="C282" s="132"/>
    </row>
    <row r="283" spans="1:3" ht="15">
      <c r="A283" s="130"/>
      <c r="B283" s="131"/>
      <c r="C283" s="132"/>
    </row>
    <row r="284" spans="1:3" ht="15">
      <c r="A284" s="130"/>
      <c r="B284" s="131"/>
      <c r="C284" s="132"/>
    </row>
    <row r="285" spans="1:3" ht="15">
      <c r="A285" s="130"/>
      <c r="B285" s="131"/>
      <c r="C285" s="132"/>
    </row>
    <row r="286" spans="1:3" ht="15">
      <c r="A286" s="130"/>
      <c r="B286" s="131"/>
      <c r="C286" s="132"/>
    </row>
    <row r="287" spans="1:3" ht="15">
      <c r="A287" s="130"/>
      <c r="B287" s="131"/>
      <c r="C287" s="132"/>
    </row>
    <row r="288" spans="1:3" ht="15">
      <c r="A288" s="130"/>
      <c r="B288" s="131"/>
      <c r="C288" s="132"/>
    </row>
    <row r="289" spans="1:3" ht="15">
      <c r="A289" s="130"/>
      <c r="B289" s="131"/>
      <c r="C289" s="132"/>
    </row>
    <row r="290" spans="1:3" ht="15">
      <c r="A290" s="130"/>
      <c r="B290" s="131"/>
      <c r="C290" s="132"/>
    </row>
    <row r="291" spans="1:3" ht="15">
      <c r="A291" s="130"/>
      <c r="B291" s="131"/>
      <c r="C291" s="132"/>
    </row>
    <row r="292" spans="1:3" ht="15">
      <c r="A292" s="130"/>
      <c r="B292" s="131"/>
      <c r="C292" s="132"/>
    </row>
    <row r="293" spans="1:3" ht="15">
      <c r="A293" s="130"/>
      <c r="B293" s="131"/>
      <c r="C293" s="132"/>
    </row>
    <row r="294" spans="1:3" ht="15">
      <c r="A294" s="130"/>
      <c r="B294" s="131"/>
      <c r="C294" s="132"/>
    </row>
    <row r="295" spans="1:3" ht="15">
      <c r="A295" s="130"/>
      <c r="B295" s="131"/>
      <c r="C295" s="132"/>
    </row>
    <row r="296" spans="1:3" ht="15">
      <c r="A296" s="130"/>
      <c r="B296" s="131"/>
      <c r="C296" s="132"/>
    </row>
    <row r="297" spans="1:3" ht="15">
      <c r="A297" s="130"/>
      <c r="B297" s="131"/>
      <c r="C297" s="132"/>
    </row>
    <row r="298" spans="1:3" ht="15">
      <c r="A298" s="130"/>
      <c r="B298" s="131"/>
      <c r="C298" s="132"/>
    </row>
    <row r="299" spans="1:3" ht="15">
      <c r="A299" s="130"/>
      <c r="B299" s="131"/>
      <c r="C299" s="132"/>
    </row>
    <row r="300" spans="1:3" ht="15">
      <c r="A300" s="130"/>
      <c r="B300" s="131"/>
      <c r="C300" s="132"/>
    </row>
    <row r="301" spans="1:3" ht="15">
      <c r="A301" s="130"/>
      <c r="B301" s="131"/>
      <c r="C301" s="132"/>
    </row>
    <row r="302" spans="1:3" ht="15">
      <c r="A302" s="130"/>
      <c r="B302" s="131"/>
      <c r="C302" s="132"/>
    </row>
    <row r="303" spans="1:3" ht="15">
      <c r="A303" s="130"/>
      <c r="B303" s="131"/>
      <c r="C303" s="132"/>
    </row>
    <row r="304" spans="1:3" ht="15">
      <c r="A304" s="130"/>
      <c r="B304" s="131"/>
      <c r="C304" s="132"/>
    </row>
    <row r="305" spans="1:3" ht="15">
      <c r="A305" s="130"/>
      <c r="B305" s="131"/>
      <c r="C305" s="132"/>
    </row>
    <row r="306" spans="1:3" ht="15">
      <c r="A306" s="130"/>
      <c r="B306" s="131"/>
      <c r="C306" s="132"/>
    </row>
    <row r="307" spans="1:3" ht="15">
      <c r="A307" s="130"/>
      <c r="B307" s="131"/>
      <c r="C307" s="132"/>
    </row>
    <row r="308" spans="1:3" ht="15">
      <c r="A308" s="130"/>
      <c r="B308" s="131"/>
      <c r="C308" s="132"/>
    </row>
    <row r="309" spans="1:3" ht="15">
      <c r="A309" s="130"/>
      <c r="B309" s="131"/>
      <c r="C309" s="132"/>
    </row>
    <row r="310" spans="1:3" ht="15">
      <c r="A310" s="130"/>
      <c r="B310" s="131"/>
      <c r="C310" s="132"/>
    </row>
    <row r="311" spans="1:3" ht="15">
      <c r="A311" s="130"/>
      <c r="B311" s="131"/>
      <c r="C311" s="132"/>
    </row>
    <row r="312" spans="1:3" ht="15">
      <c r="A312" s="130"/>
      <c r="B312" s="131"/>
      <c r="C312" s="132"/>
    </row>
    <row r="313" spans="1:3" ht="15">
      <c r="A313" s="130"/>
      <c r="B313" s="131"/>
      <c r="C313" s="132"/>
    </row>
    <row r="314" spans="1:3" ht="15">
      <c r="A314" s="130"/>
      <c r="B314" s="131"/>
      <c r="C314" s="132"/>
    </row>
    <row r="315" spans="1:3" ht="15">
      <c r="A315" s="130"/>
      <c r="B315" s="131"/>
      <c r="C315" s="132"/>
    </row>
    <row r="316" spans="1:3" ht="15">
      <c r="A316" s="130"/>
      <c r="B316" s="131"/>
      <c r="C316" s="132"/>
    </row>
    <row r="317" spans="1:3" ht="15">
      <c r="A317" s="130"/>
      <c r="B317" s="131"/>
      <c r="C317" s="132"/>
    </row>
    <row r="318" spans="1:3" ht="15">
      <c r="A318" s="130"/>
      <c r="B318" s="131"/>
      <c r="C318" s="132"/>
    </row>
    <row r="319" spans="1:3" ht="15">
      <c r="A319" s="130"/>
      <c r="B319" s="131"/>
      <c r="C319" s="132"/>
    </row>
    <row r="320" spans="1:3" ht="15">
      <c r="A320" s="130"/>
      <c r="B320" s="131"/>
      <c r="C320" s="132"/>
    </row>
    <row r="321" spans="1:3" ht="15">
      <c r="A321" s="130"/>
      <c r="B321" s="131"/>
      <c r="C321" s="132"/>
    </row>
    <row r="322" spans="1:3" ht="15">
      <c r="A322" s="130"/>
      <c r="B322" s="131"/>
      <c r="C322" s="132"/>
    </row>
    <row r="323" spans="1:3" ht="15">
      <c r="A323" s="130"/>
      <c r="B323" s="131"/>
      <c r="C323" s="132"/>
    </row>
    <row r="324" spans="1:3" ht="15">
      <c r="A324" s="130"/>
      <c r="B324" s="131"/>
      <c r="C324" s="132"/>
    </row>
    <row r="325" spans="1:3" ht="15">
      <c r="A325" s="130"/>
      <c r="B325" s="131"/>
      <c r="C325" s="132"/>
    </row>
    <row r="326" spans="1:3" ht="15">
      <c r="A326" s="130"/>
      <c r="B326" s="131"/>
      <c r="C326" s="132"/>
    </row>
    <row r="327" spans="1:3" ht="15">
      <c r="A327" s="130"/>
      <c r="B327" s="131"/>
      <c r="C327" s="132"/>
    </row>
    <row r="328" spans="1:3" ht="15">
      <c r="A328" s="130"/>
      <c r="B328" s="131"/>
      <c r="C328" s="132"/>
    </row>
    <row r="329" spans="1:3" ht="15">
      <c r="A329" s="130"/>
      <c r="B329" s="131"/>
      <c r="C329" s="132"/>
    </row>
    <row r="330" spans="1:3" ht="15">
      <c r="A330" s="130"/>
      <c r="B330" s="131"/>
      <c r="C330" s="132"/>
    </row>
    <row r="331" spans="1:3" ht="15">
      <c r="A331" s="130"/>
      <c r="B331" s="131"/>
      <c r="C331" s="132"/>
    </row>
    <row r="332" spans="1:3" ht="15">
      <c r="A332" s="130"/>
      <c r="B332" s="131"/>
      <c r="C332" s="132"/>
    </row>
    <row r="333" spans="1:3" ht="15">
      <c r="A333" s="130"/>
      <c r="B333" s="131"/>
      <c r="C333" s="132"/>
    </row>
    <row r="334" spans="1:3" ht="15">
      <c r="A334" s="130"/>
      <c r="B334" s="131"/>
      <c r="C334" s="132"/>
    </row>
    <row r="335" spans="1:3" ht="15">
      <c r="A335" s="130"/>
      <c r="B335" s="131"/>
      <c r="C335" s="132"/>
    </row>
    <row r="336" spans="1:3" ht="15">
      <c r="A336" s="130"/>
      <c r="B336" s="131"/>
      <c r="C336" s="132"/>
    </row>
    <row r="337" spans="1:3" ht="15">
      <c r="A337" s="130"/>
      <c r="B337" s="131"/>
      <c r="C337" s="132"/>
    </row>
    <row r="338" spans="1:3" ht="15">
      <c r="A338" s="130"/>
      <c r="B338" s="131"/>
      <c r="C338" s="132"/>
    </row>
    <row r="339" spans="1:3" ht="15">
      <c r="A339" s="130"/>
      <c r="B339" s="131"/>
      <c r="C339" s="132"/>
    </row>
    <row r="340" spans="1:3" ht="15">
      <c r="A340" s="130"/>
      <c r="B340" s="131"/>
      <c r="C340" s="132"/>
    </row>
    <row r="341" spans="1:3" ht="15">
      <c r="A341" s="130"/>
      <c r="B341" s="131"/>
      <c r="C341" s="132"/>
    </row>
    <row r="342" spans="1:3" ht="15">
      <c r="A342" s="130"/>
      <c r="B342" s="131"/>
      <c r="C342" s="132"/>
    </row>
    <row r="343" spans="1:3" ht="15">
      <c r="A343" s="130"/>
      <c r="B343" s="131"/>
      <c r="C343" s="132"/>
    </row>
    <row r="344" spans="1:3" ht="15">
      <c r="A344" s="130"/>
      <c r="B344" s="131"/>
      <c r="C344" s="132"/>
    </row>
    <row r="345" spans="1:3" ht="15">
      <c r="A345" s="130"/>
      <c r="B345" s="131"/>
      <c r="C345" s="132"/>
    </row>
    <row r="346" spans="1:3" ht="15">
      <c r="A346" s="130"/>
      <c r="B346" s="131"/>
      <c r="C346" s="132"/>
    </row>
    <row r="347" spans="1:3" ht="15">
      <c r="A347" s="130"/>
      <c r="B347" s="131"/>
      <c r="C347" s="132"/>
    </row>
    <row r="348" spans="1:3" ht="15">
      <c r="A348" s="130"/>
      <c r="B348" s="131"/>
      <c r="C348" s="132"/>
    </row>
    <row r="349" spans="1:3" ht="15">
      <c r="A349" s="130"/>
      <c r="B349" s="131"/>
      <c r="C349" s="132"/>
    </row>
    <row r="350" spans="1:3" ht="15">
      <c r="A350" s="130"/>
      <c r="B350" s="131"/>
      <c r="C350" s="132"/>
    </row>
    <row r="351" spans="1:3" ht="15">
      <c r="A351" s="130"/>
      <c r="B351" s="131"/>
      <c r="C351" s="132"/>
    </row>
    <row r="352" spans="1:3" ht="15">
      <c r="A352" s="130"/>
      <c r="B352" s="131"/>
      <c r="C352" s="132"/>
    </row>
  </sheetData>
  <mergeCells count="4">
    <mergeCell ref="D31:D32"/>
    <mergeCell ref="D29:D30"/>
    <mergeCell ref="D27:D28"/>
    <mergeCell ref="F1:G1"/>
  </mergeCells>
  <conditionalFormatting sqref="E6:E12 E14:E32">
    <cfRule type="expression" dxfId="1259" priority="9">
      <formula>#REF!="-"</formula>
    </cfRule>
    <cfRule type="expression" dxfId="1258" priority="10">
      <formula>#REF!&gt;0</formula>
    </cfRule>
  </conditionalFormatting>
  <conditionalFormatting sqref="D27 D31 D29">
    <cfRule type="expression" dxfId="1257" priority="11">
      <formula>#REF!="-"</formula>
    </cfRule>
    <cfRule type="expression" dxfId="1256" priority="12">
      <formula>#REF!&gt;0</formula>
    </cfRule>
  </conditionalFormatting>
  <conditionalFormatting sqref="F6:F12 F14:F32">
    <cfRule type="expression" dxfId="1255" priority="5">
      <formula>$M6="-"</formula>
    </cfRule>
    <cfRule type="expression" dxfId="1254" priority="6">
      <formula>$M6&gt;0</formula>
    </cfRule>
  </conditionalFormatting>
  <conditionalFormatting sqref="E13:F13">
    <cfRule type="expression" dxfId="1253" priority="3">
      <formula>#REF!="-"</formula>
    </cfRule>
    <cfRule type="expression" dxfId="1252" priority="4">
      <formula>#REF!&gt;0</formula>
    </cfRule>
  </conditionalFormatting>
  <conditionalFormatting sqref="E3:F5">
    <cfRule type="expression" dxfId="1251" priority="1">
      <formula>#REF!="-"</formula>
    </cfRule>
    <cfRule type="expression" dxfId="1250" priority="2">
      <formula>#REF!&gt;0</formula>
    </cfRule>
  </conditionalFormatting>
  <pageMargins left="0.75" right="0.75" top="1" bottom="1" header="0.5" footer="0.5"/>
  <pageSetup paperSize="9" scale="55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1"/>
  <dimension ref="A1:N356"/>
  <sheetViews>
    <sheetView showGridLines="0" zoomScale="85" zoomScaleNormal="85" workbookViewId="0">
      <pane ySplit="2" topLeftCell="A3" activePane="bottomLeft" state="frozen"/>
      <selection pane="bottomLeft" activeCell="F9" sqref="F9:K9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12" customWidth="1"/>
    <col min="5" max="5" width="13.28515625" style="13" customWidth="1"/>
    <col min="6" max="6" width="70.7109375" style="14" customWidth="1"/>
    <col min="7" max="7" width="13.140625" style="14" customWidth="1"/>
    <col min="8" max="8" width="11.7109375" style="15" customWidth="1"/>
    <col min="9" max="9" width="7.7109375" style="15" hidden="1" customWidth="1"/>
    <col min="10" max="10" width="13.85546875" style="13" customWidth="1"/>
    <col min="11" max="11" width="33.140625" style="7" customWidth="1"/>
    <col min="12" max="16384" width="9.140625" style="7"/>
  </cols>
  <sheetData>
    <row r="1" spans="1:14" s="94" customFormat="1" ht="30" customHeight="1">
      <c r="A1" s="88"/>
      <c r="B1" s="89"/>
      <c r="C1" s="90"/>
      <c r="D1" s="91"/>
      <c r="E1" s="91"/>
      <c r="F1" s="430" t="s">
        <v>17033</v>
      </c>
      <c r="G1" s="430"/>
      <c r="H1" s="153">
        <f>IF(Змiст!$K$5&gt;Змiст!$AP$55,Змiст!$K$5,Змiст!$AP$55)</f>
        <v>0</v>
      </c>
      <c r="I1" s="93"/>
      <c r="J1" s="93"/>
      <c r="K1" s="82"/>
      <c r="M1" s="99"/>
      <c r="N1" s="96"/>
    </row>
    <row r="2" spans="1:14" ht="30">
      <c r="A2" s="88"/>
      <c r="B2" s="89"/>
      <c r="C2" s="90"/>
      <c r="D2" s="97" t="s">
        <v>8</v>
      </c>
      <c r="E2" s="97" t="s">
        <v>0</v>
      </c>
      <c r="F2" s="97" t="s">
        <v>1</v>
      </c>
      <c r="G2" s="97" t="s">
        <v>5</v>
      </c>
      <c r="H2" s="97" t="s">
        <v>6</v>
      </c>
      <c r="I2" s="97"/>
      <c r="J2" s="97" t="s">
        <v>2</v>
      </c>
      <c r="K2" s="97" t="s">
        <v>7</v>
      </c>
    </row>
    <row r="3" spans="1:14" ht="69.95" customHeight="1">
      <c r="A3" s="88"/>
      <c r="B3" s="89"/>
      <c r="C3" s="90"/>
      <c r="D3" s="257"/>
      <c r="E3" s="145" t="s">
        <v>6271</v>
      </c>
      <c r="F3" s="32" t="s">
        <v>6528</v>
      </c>
      <c r="G3" s="124">
        <f>(H3)*Змiст!$K$4</f>
        <v>1390.7920319999998</v>
      </c>
      <c r="H3" s="125">
        <f>IFERROR(IF(Змiст!$K$5&gt;Змiст!$AP$55,I3*(1-Змiст!$K$5),I3*(1-Змiст!$AP$55)),"")</f>
        <v>44.152127999999998</v>
      </c>
      <c r="I3" s="5">
        <f>VLOOKUP(E3,Price,2,FALSE)*1.2</f>
        <v>44.152127999999998</v>
      </c>
      <c r="J3" s="6" t="s">
        <v>3</v>
      </c>
      <c r="K3" s="19"/>
    </row>
    <row r="4" spans="1:14" ht="69.95" customHeight="1">
      <c r="A4" s="88"/>
      <c r="B4" s="89"/>
      <c r="C4" s="90"/>
      <c r="D4" s="257"/>
      <c r="E4" s="145" t="s">
        <v>6272</v>
      </c>
      <c r="F4" s="32" t="s">
        <v>6529</v>
      </c>
      <c r="G4" s="124">
        <f>(H4)*Змiст!$K$4</f>
        <v>2182.5844739999998</v>
      </c>
      <c r="H4" s="125">
        <f>IFERROR(IF(Змiст!$K$5&gt;Змiст!$AP$55,I4*(1-Змiст!$K$5),I4*(1-Змiст!$AP$55)),"")</f>
        <v>69.288395999999992</v>
      </c>
      <c r="I4" s="5">
        <f t="shared" ref="I4:I47" si="0">VLOOKUP(E4,Price,2,FALSE)*1.2</f>
        <v>69.288395999999992</v>
      </c>
      <c r="J4" s="6" t="s">
        <v>3</v>
      </c>
      <c r="K4" s="19"/>
    </row>
    <row r="5" spans="1:14" ht="69.95" customHeight="1">
      <c r="A5" s="88"/>
      <c r="B5" s="89"/>
      <c r="C5" s="90"/>
      <c r="D5" s="257"/>
      <c r="E5" s="145" t="s">
        <v>6273</v>
      </c>
      <c r="F5" s="32" t="s">
        <v>6530</v>
      </c>
      <c r="G5" s="124">
        <f>(H5)*Змiст!$K$4</f>
        <v>2182.5844739999998</v>
      </c>
      <c r="H5" s="125">
        <f>IFERROR(IF(Змiст!$K$5&gt;Змiст!$AP$55,I5*(1-Змiст!$K$5),I5*(1-Змiст!$AP$55)),"")</f>
        <v>69.288395999999992</v>
      </c>
      <c r="I5" s="5">
        <f t="shared" si="0"/>
        <v>69.288395999999992</v>
      </c>
      <c r="J5" s="6" t="s">
        <v>3</v>
      </c>
      <c r="K5" s="19"/>
    </row>
    <row r="6" spans="1:14" ht="69.95" customHeight="1">
      <c r="A6" s="88"/>
      <c r="B6" s="89"/>
      <c r="C6" s="90"/>
      <c r="D6" s="257"/>
      <c r="E6" s="145" t="s">
        <v>6274</v>
      </c>
      <c r="F6" s="32" t="s">
        <v>6531</v>
      </c>
      <c r="G6" s="124">
        <f>(H6)*Змiст!$K$4</f>
        <v>2140.5830040000001</v>
      </c>
      <c r="H6" s="125">
        <f>IFERROR(IF(Змiст!$K$5&gt;Змiст!$AP$55,I6*(1-Змiст!$K$5),I6*(1-Змiст!$AP$55)),"")</f>
        <v>67.955016000000001</v>
      </c>
      <c r="I6" s="5">
        <f t="shared" si="0"/>
        <v>67.955016000000001</v>
      </c>
      <c r="J6" s="6" t="s">
        <v>3</v>
      </c>
      <c r="K6" s="19"/>
    </row>
    <row r="7" spans="1:14" ht="69.95" customHeight="1">
      <c r="A7" s="88"/>
      <c r="B7" s="89"/>
      <c r="C7" s="90"/>
      <c r="D7" s="258"/>
      <c r="E7" s="145" t="s">
        <v>6267</v>
      </c>
      <c r="F7" s="32" t="s">
        <v>6667</v>
      </c>
      <c r="G7" s="124">
        <f>(H7)*Змiст!$K$4</f>
        <v>484.577856</v>
      </c>
      <c r="H7" s="125">
        <f>IFERROR(IF(Змiст!$K$5&gt;Змiст!$AP$55,I7*(1-Змiст!$K$5),I7*(1-Змiст!$AP$55)),"")</f>
        <v>15.383424</v>
      </c>
      <c r="I7" s="5">
        <f t="shared" si="0"/>
        <v>15.383424</v>
      </c>
      <c r="J7" s="6" t="s">
        <v>3</v>
      </c>
      <c r="K7" s="19"/>
    </row>
    <row r="8" spans="1:14" ht="69.95" customHeight="1">
      <c r="A8" s="88"/>
      <c r="B8" s="89"/>
      <c r="C8" s="90"/>
      <c r="D8" s="258"/>
      <c r="E8" s="145" t="s">
        <v>6268</v>
      </c>
      <c r="F8" s="32" t="s">
        <v>6532</v>
      </c>
      <c r="G8" s="124">
        <f>(H8)*Змiст!$K$4</f>
        <v>659.57711400000005</v>
      </c>
      <c r="H8" s="125">
        <f>IFERROR(IF(Змiст!$K$5&gt;Змiст!$AP$55,I8*(1-Змiст!$K$5),I8*(1-Змiст!$AP$55)),"")</f>
        <v>20.938956000000001</v>
      </c>
      <c r="I8" s="5">
        <f t="shared" si="0"/>
        <v>20.938956000000001</v>
      </c>
      <c r="J8" s="6" t="s">
        <v>3</v>
      </c>
      <c r="K8" s="19"/>
    </row>
    <row r="9" spans="1:14" ht="69.95" customHeight="1">
      <c r="A9" s="88"/>
      <c r="B9" s="89"/>
      <c r="C9" s="90"/>
      <c r="D9" s="258"/>
      <c r="E9" s="145" t="s">
        <v>6270</v>
      </c>
      <c r="F9" s="32" t="s">
        <v>6533</v>
      </c>
      <c r="G9" s="124">
        <f>(H9)*Змiст!$K$4</f>
        <v>804.08386799999994</v>
      </c>
      <c r="H9" s="125">
        <f>IFERROR(IF(Змiст!$K$5&gt;Змiст!$AP$55,I9*(1-Змiст!$K$5),I9*(1-Змiст!$AP$55)),"")</f>
        <v>25.526471999999998</v>
      </c>
      <c r="I9" s="5">
        <f t="shared" si="0"/>
        <v>25.526471999999998</v>
      </c>
      <c r="J9" s="6" t="s">
        <v>3</v>
      </c>
      <c r="K9" s="19"/>
    </row>
    <row r="10" spans="1:14" ht="69.95" customHeight="1">
      <c r="A10" s="88"/>
      <c r="B10" s="89"/>
      <c r="C10" s="90"/>
      <c r="D10" s="258"/>
      <c r="E10" s="145" t="s">
        <v>6269</v>
      </c>
      <c r="F10" s="32" t="s">
        <v>6534</v>
      </c>
      <c r="G10" s="124">
        <f>(H10)*Змiст!$K$4</f>
        <v>765.79398000000003</v>
      </c>
      <c r="H10" s="125">
        <f>IFERROR(IF(Змiст!$K$5&gt;Змiст!$AP$55,I10*(1-Змiст!$K$5),I10*(1-Змiст!$AP$55)),"")</f>
        <v>24.310919999999999</v>
      </c>
      <c r="I10" s="5">
        <f t="shared" si="0"/>
        <v>24.310919999999999</v>
      </c>
      <c r="J10" s="6" t="s">
        <v>3</v>
      </c>
      <c r="K10" s="19"/>
    </row>
    <row r="11" spans="1:14" ht="69.95" customHeight="1">
      <c r="A11" s="88"/>
      <c r="B11" s="89"/>
      <c r="C11" s="90"/>
      <c r="D11" s="258"/>
      <c r="E11" s="145" t="s">
        <v>6184</v>
      </c>
      <c r="F11" s="32" t="s">
        <v>6535</v>
      </c>
      <c r="G11" s="124">
        <f>(H11)*Змiст!$K$4</f>
        <v>4578.9196320000001</v>
      </c>
      <c r="H11" s="125">
        <f>IFERROR(IF(Змiст!$K$5&gt;Змiст!$AP$55,I11*(1-Змiст!$K$5),I11*(1-Змiст!$AP$55)),"")</f>
        <v>145.362528</v>
      </c>
      <c r="I11" s="5">
        <f t="shared" si="0"/>
        <v>145.362528</v>
      </c>
      <c r="J11" s="6" t="s">
        <v>3</v>
      </c>
      <c r="K11" s="19"/>
    </row>
    <row r="12" spans="1:14" ht="69.95" customHeight="1">
      <c r="A12" s="88"/>
      <c r="B12" s="89"/>
      <c r="C12" s="90"/>
      <c r="D12" s="258"/>
      <c r="E12" s="145" t="s">
        <v>5272</v>
      </c>
      <c r="F12" s="32" t="s">
        <v>6668</v>
      </c>
      <c r="G12" s="124">
        <f>(H12)*Змiст!$K$4</f>
        <v>129.124044</v>
      </c>
      <c r="H12" s="125">
        <f>IFERROR(IF(Змiст!$K$5&gt;Змiст!$AP$55,I12*(1-Змiст!$K$5),I12*(1-Змiст!$AP$55)),"")</f>
        <v>4.0991759999999999</v>
      </c>
      <c r="I12" s="5">
        <f t="shared" si="0"/>
        <v>4.0991759999999999</v>
      </c>
      <c r="J12" s="6" t="s">
        <v>3</v>
      </c>
      <c r="K12" s="19"/>
    </row>
    <row r="13" spans="1:14" ht="69.95" customHeight="1">
      <c r="A13" s="88"/>
      <c r="B13" s="89"/>
      <c r="C13" s="90"/>
      <c r="D13" s="258"/>
      <c r="E13" s="145" t="s">
        <v>5270</v>
      </c>
      <c r="F13" s="32" t="s">
        <v>6536</v>
      </c>
      <c r="G13" s="124">
        <f>(H13)*Змiст!$K$4</f>
        <v>136.46631599999998</v>
      </c>
      <c r="H13" s="125">
        <f>IFERROR(IF(Змiст!$K$5&gt;Змiст!$AP$55,I13*(1-Змiст!$K$5),I13*(1-Змiст!$AP$55)),"")</f>
        <v>4.3322639999999994</v>
      </c>
      <c r="I13" s="5">
        <f t="shared" si="0"/>
        <v>4.3322639999999994</v>
      </c>
      <c r="J13" s="6" t="s">
        <v>3</v>
      </c>
      <c r="K13" s="19"/>
    </row>
    <row r="14" spans="1:14" ht="69.95" customHeight="1">
      <c r="A14" s="88"/>
      <c r="B14" s="89"/>
      <c r="C14" s="90"/>
      <c r="D14" s="258"/>
      <c r="E14" s="145" t="s">
        <v>5269</v>
      </c>
      <c r="F14" s="32" t="s">
        <v>6537</v>
      </c>
      <c r="G14" s="124">
        <f>(H14)*Змiст!$K$4</f>
        <v>143.84563199999999</v>
      </c>
      <c r="H14" s="125">
        <f>IFERROR(IF(Змiст!$K$5&gt;Змiст!$AP$55,I14*(1-Змiст!$K$5),I14*(1-Змiст!$AP$55)),"")</f>
        <v>4.5665279999999999</v>
      </c>
      <c r="I14" s="5">
        <f t="shared" si="0"/>
        <v>4.5665279999999999</v>
      </c>
      <c r="J14" s="6" t="s">
        <v>3</v>
      </c>
      <c r="K14" s="19"/>
    </row>
    <row r="15" spans="1:14" ht="69.95" customHeight="1">
      <c r="A15" s="88"/>
      <c r="B15" s="89"/>
      <c r="C15" s="90"/>
      <c r="D15" s="258"/>
      <c r="E15" s="145" t="s">
        <v>5273</v>
      </c>
      <c r="F15" s="32" t="s">
        <v>6538</v>
      </c>
      <c r="G15" s="124">
        <f>(H15)*Змiст!$K$4</f>
        <v>137.77873200000002</v>
      </c>
      <c r="H15" s="125">
        <f>IFERROR(IF(Змiст!$K$5&gt;Змiст!$AP$55,I15*(1-Змiст!$K$5),I15*(1-Змiст!$AP$55)),"")</f>
        <v>4.3739280000000003</v>
      </c>
      <c r="I15" s="5">
        <f t="shared" si="0"/>
        <v>4.3739280000000003</v>
      </c>
      <c r="J15" s="6" t="s">
        <v>3</v>
      </c>
      <c r="K15" s="19"/>
    </row>
    <row r="16" spans="1:14" ht="69.95" customHeight="1">
      <c r="A16" s="88"/>
      <c r="B16" s="89"/>
      <c r="C16" s="90"/>
      <c r="D16" s="258"/>
      <c r="E16" s="145" t="s">
        <v>5271</v>
      </c>
      <c r="F16" s="32" t="s">
        <v>6539</v>
      </c>
      <c r="G16" s="124">
        <f>(H16)*Змiст!$K$4</f>
        <v>129.124044</v>
      </c>
      <c r="H16" s="125">
        <f>IFERROR(IF(Змiст!$K$5&gt;Змiст!$AP$55,I16*(1-Змiст!$K$5),I16*(1-Змiст!$AP$55)),"")</f>
        <v>4.0991759999999999</v>
      </c>
      <c r="I16" s="5">
        <f t="shared" si="0"/>
        <v>4.0991759999999999</v>
      </c>
      <c r="J16" s="6" t="s">
        <v>3</v>
      </c>
      <c r="K16" s="19"/>
    </row>
    <row r="17" spans="1:11" ht="69.95" customHeight="1">
      <c r="A17" s="88"/>
      <c r="B17" s="89"/>
      <c r="C17" s="90"/>
      <c r="D17" s="258"/>
      <c r="E17" s="145" t="s">
        <v>5268</v>
      </c>
      <c r="F17" s="32" t="s">
        <v>6540</v>
      </c>
      <c r="G17" s="124">
        <f>(H17)*Змiст!$K$4</f>
        <v>681.04713599999991</v>
      </c>
      <c r="H17" s="125">
        <f>IFERROR(IF(Змiст!$K$5&gt;Змiст!$AP$55,I17*(1-Змiст!$K$5),I17*(1-Змiст!$AP$55)),"")</f>
        <v>21.620543999999999</v>
      </c>
      <c r="I17" s="5">
        <f t="shared" si="0"/>
        <v>21.620543999999999</v>
      </c>
      <c r="J17" s="6" t="s">
        <v>3</v>
      </c>
      <c r="K17" s="19"/>
    </row>
    <row r="18" spans="1:11" ht="69.95" customHeight="1">
      <c r="A18" s="88"/>
      <c r="B18" s="89"/>
      <c r="C18" s="90"/>
      <c r="D18" s="258"/>
      <c r="E18" s="145" t="s">
        <v>5267</v>
      </c>
      <c r="F18" s="32" t="s">
        <v>6541</v>
      </c>
      <c r="G18" s="124">
        <f>(H18)*Змiст!$K$4</f>
        <v>694.54816199999993</v>
      </c>
      <c r="H18" s="125">
        <f>IFERROR(IF(Змiст!$K$5&gt;Змiст!$AP$55,I18*(1-Змiст!$K$5),I18*(1-Змiст!$AP$55)),"")</f>
        <v>22.049147999999999</v>
      </c>
      <c r="I18" s="5">
        <f t="shared" si="0"/>
        <v>22.049147999999999</v>
      </c>
      <c r="J18" s="6" t="s">
        <v>3</v>
      </c>
      <c r="K18" s="19"/>
    </row>
    <row r="19" spans="1:11" ht="69.95" customHeight="1">
      <c r="A19" s="88"/>
      <c r="B19" s="89"/>
      <c r="C19" s="90"/>
      <c r="D19" s="258"/>
      <c r="E19" s="145" t="s">
        <v>5266</v>
      </c>
      <c r="F19" s="32" t="s">
        <v>6542</v>
      </c>
      <c r="G19" s="124">
        <f>(H19)*Змiст!$K$4</f>
        <v>694.54816199999993</v>
      </c>
      <c r="H19" s="125">
        <f>IFERROR(IF(Змiст!$K$5&gt;Змiст!$AP$55,I19*(1-Змiст!$K$5),I19*(1-Змiст!$AP$55)),"")</f>
        <v>22.049147999999999</v>
      </c>
      <c r="I19" s="5">
        <f t="shared" si="0"/>
        <v>22.049147999999999</v>
      </c>
      <c r="J19" s="6" t="s">
        <v>3</v>
      </c>
      <c r="K19" s="19"/>
    </row>
    <row r="20" spans="1:11" ht="69.95" customHeight="1">
      <c r="A20" s="88"/>
      <c r="B20" s="89"/>
      <c r="C20" s="90"/>
      <c r="D20" s="258"/>
      <c r="E20" s="145" t="s">
        <v>6283</v>
      </c>
      <c r="F20" s="32" t="s">
        <v>6543</v>
      </c>
      <c r="G20" s="124">
        <f>(H20)*Змiст!$K$4</f>
        <v>525.70425599999999</v>
      </c>
      <c r="H20" s="125">
        <f>IFERROR(IF(Змiст!$K$5&gt;Змiст!$AP$55,I20*(1-Змiст!$K$5),I20*(1-Змiст!$AP$55)),"")</f>
        <v>16.689024</v>
      </c>
      <c r="I20" s="5">
        <f t="shared" si="0"/>
        <v>16.689024</v>
      </c>
      <c r="J20" s="6" t="s">
        <v>3</v>
      </c>
      <c r="K20" s="19"/>
    </row>
    <row r="21" spans="1:11" ht="69.95" customHeight="1">
      <c r="A21" s="88"/>
      <c r="B21" s="89"/>
      <c r="C21" s="90"/>
      <c r="D21" s="258"/>
      <c r="E21" s="145" t="s">
        <v>5872</v>
      </c>
      <c r="F21" s="32" t="s">
        <v>6544</v>
      </c>
      <c r="G21" s="124">
        <f>(H21)*Змiст!$K$4</f>
        <v>2244.8410739999995</v>
      </c>
      <c r="H21" s="125">
        <f>IFERROR(IF(Змiст!$K$5&gt;Змiст!$AP$55,I21*(1-Змiст!$K$5),I21*(1-Змiст!$AP$55)),"")</f>
        <v>71.26479599999999</v>
      </c>
      <c r="I21" s="5">
        <f t="shared" si="0"/>
        <v>71.26479599999999</v>
      </c>
      <c r="J21" s="6" t="s">
        <v>3</v>
      </c>
      <c r="K21" s="19"/>
    </row>
    <row r="22" spans="1:11" ht="69.95" customHeight="1">
      <c r="A22" s="88"/>
      <c r="B22" s="89"/>
      <c r="C22" s="90"/>
      <c r="D22" s="258"/>
      <c r="E22" s="145" t="s">
        <v>5873</v>
      </c>
      <c r="F22" s="32" t="s">
        <v>6545</v>
      </c>
      <c r="G22" s="124">
        <f>(H22)*Змiст!$K$4</f>
        <v>1705.4320499999999</v>
      </c>
      <c r="H22" s="125">
        <f>IFERROR(IF(Змiст!$K$5&gt;Змiст!$AP$55,I22*(1-Змiст!$K$5),I22*(1-Змiст!$AP$55)),"")</f>
        <v>54.140699999999995</v>
      </c>
      <c r="I22" s="5">
        <f t="shared" si="0"/>
        <v>54.140699999999995</v>
      </c>
      <c r="J22" s="6" t="s">
        <v>3</v>
      </c>
      <c r="K22" s="19"/>
    </row>
    <row r="23" spans="1:11" ht="69.95" customHeight="1">
      <c r="A23" s="88"/>
      <c r="B23" s="89"/>
      <c r="C23" s="90"/>
      <c r="D23" s="258"/>
      <c r="E23" s="145" t="s">
        <v>5874</v>
      </c>
      <c r="F23" s="32" t="s">
        <v>6546</v>
      </c>
      <c r="G23" s="124">
        <f>(H23)*Змiст!$K$4</f>
        <v>1290.5022060000001</v>
      </c>
      <c r="H23" s="125">
        <f>IFERROR(IF(Змiст!$K$5&gt;Змiст!$AP$55,I23*(1-Змiст!$K$5),I23*(1-Змiст!$AP$55)),"")</f>
        <v>40.968324000000003</v>
      </c>
      <c r="I23" s="5">
        <f t="shared" si="0"/>
        <v>40.968324000000003</v>
      </c>
      <c r="J23" s="6" t="s">
        <v>3</v>
      </c>
      <c r="K23" s="19"/>
    </row>
    <row r="24" spans="1:11" ht="69.95" customHeight="1">
      <c r="A24" s="88"/>
      <c r="B24" s="89"/>
      <c r="C24" s="90"/>
      <c r="D24" s="258"/>
      <c r="E24" s="145" t="s">
        <v>6287</v>
      </c>
      <c r="F24" s="32" t="s">
        <v>6547</v>
      </c>
      <c r="G24" s="124">
        <f>(H24)*Змiст!$K$4</f>
        <v>2394.9176580000003</v>
      </c>
      <c r="H24" s="125">
        <f>IFERROR(IF(Змiст!$K$5&gt;Змiст!$AP$55,I24*(1-Змiст!$K$5),I24*(1-Змiст!$AP$55)),"")</f>
        <v>76.029132000000004</v>
      </c>
      <c r="I24" s="5">
        <f t="shared" si="0"/>
        <v>76.029132000000004</v>
      </c>
      <c r="J24" s="6" t="s">
        <v>3</v>
      </c>
      <c r="K24" s="19"/>
    </row>
    <row r="25" spans="1:11" ht="69.95" customHeight="1">
      <c r="A25" s="88"/>
      <c r="B25" s="89"/>
      <c r="C25" s="90"/>
      <c r="D25" s="258"/>
      <c r="E25" s="145" t="s">
        <v>5881</v>
      </c>
      <c r="F25" s="32" t="s">
        <v>6548</v>
      </c>
      <c r="G25" s="124">
        <f>(H25)*Змiст!$K$4</f>
        <v>4721.1583860000001</v>
      </c>
      <c r="H25" s="125">
        <f>IFERROR(IF(Змiст!$K$5&gt;Змiст!$AP$55,I25*(1-Змiст!$K$5),I25*(1-Змiст!$AP$55)),"")</f>
        <v>149.87804399999999</v>
      </c>
      <c r="I25" s="5">
        <f t="shared" si="0"/>
        <v>149.87804399999999</v>
      </c>
      <c r="J25" s="6" t="s">
        <v>3</v>
      </c>
      <c r="K25" s="19"/>
    </row>
    <row r="26" spans="1:11" ht="69.95" customHeight="1">
      <c r="A26" s="88"/>
      <c r="B26" s="89"/>
      <c r="C26" s="90"/>
      <c r="D26" s="258"/>
      <c r="E26" s="145" t="s">
        <v>6284</v>
      </c>
      <c r="F26" s="32" t="s">
        <v>6549</v>
      </c>
      <c r="G26" s="124">
        <f>(H26)*Змiст!$K$4</f>
        <v>1423.4644619999999</v>
      </c>
      <c r="H26" s="125">
        <f>IFERROR(IF(Змiст!$K$5&gt;Змiст!$AP$55,I26*(1-Змiст!$K$5),I26*(1-Змiст!$AP$55)),"")</f>
        <v>45.189347999999995</v>
      </c>
      <c r="I26" s="5">
        <f t="shared" si="0"/>
        <v>45.189347999999995</v>
      </c>
      <c r="J26" s="6" t="s">
        <v>3</v>
      </c>
      <c r="K26" s="19"/>
    </row>
    <row r="27" spans="1:11" ht="69.95" customHeight="1">
      <c r="A27" s="88"/>
      <c r="B27" s="89"/>
      <c r="C27" s="90"/>
      <c r="D27" s="258"/>
      <c r="E27" s="145" t="s">
        <v>6285</v>
      </c>
      <c r="F27" s="32" t="s">
        <v>6550</v>
      </c>
      <c r="G27" s="124">
        <f>(H27)*Змiст!$K$4</f>
        <v>2194.9220159999995</v>
      </c>
      <c r="H27" s="125">
        <f>IFERROR(IF(Змiст!$K$5&gt;Змiст!$AP$55,I27*(1-Змiст!$K$5),I27*(1-Змiст!$AP$55)),"")</f>
        <v>69.680063999999987</v>
      </c>
      <c r="I27" s="5">
        <f t="shared" si="0"/>
        <v>69.680063999999987</v>
      </c>
      <c r="J27" s="6" t="s">
        <v>3</v>
      </c>
      <c r="K27" s="19"/>
    </row>
    <row r="28" spans="1:11" ht="69.95" customHeight="1">
      <c r="A28" s="88"/>
      <c r="B28" s="89"/>
      <c r="C28" s="90"/>
      <c r="D28" s="258"/>
      <c r="E28" s="145" t="s">
        <v>6286</v>
      </c>
      <c r="F28" s="32" t="s">
        <v>6551</v>
      </c>
      <c r="G28" s="124">
        <f>(H28)*Змiст!$K$4</f>
        <v>2444.7142440000002</v>
      </c>
      <c r="H28" s="125">
        <f>IFERROR(IF(Змiст!$K$5&gt;Змiст!$AP$55,I28*(1-Змiст!$K$5),I28*(1-Змiст!$AP$55)),"")</f>
        <v>77.609976000000003</v>
      </c>
      <c r="I28" s="5">
        <f t="shared" si="0"/>
        <v>77.609976000000003</v>
      </c>
      <c r="J28" s="6" t="s">
        <v>3</v>
      </c>
      <c r="K28" s="19"/>
    </row>
    <row r="29" spans="1:11" ht="69.95" customHeight="1">
      <c r="A29" s="88"/>
      <c r="B29" s="89"/>
      <c r="C29" s="90"/>
      <c r="D29" s="258"/>
      <c r="E29" s="145" t="s">
        <v>5660</v>
      </c>
      <c r="F29" s="32" t="s">
        <v>6552</v>
      </c>
      <c r="G29" s="124">
        <f>(H29)*Змiст!$K$4</f>
        <v>1170.876168</v>
      </c>
      <c r="H29" s="125">
        <f>IFERROR(IF(Змiст!$K$5&gt;Змiст!$AP$55,I29*(1-Змiст!$K$5),I29*(1-Змiст!$AP$55)),"")</f>
        <v>37.170672000000003</v>
      </c>
      <c r="I29" s="5">
        <f t="shared" si="0"/>
        <v>37.170672000000003</v>
      </c>
      <c r="J29" s="6" t="s">
        <v>3</v>
      </c>
      <c r="K29" s="19"/>
    </row>
    <row r="30" spans="1:11" ht="69.95" customHeight="1">
      <c r="A30" s="88"/>
      <c r="B30" s="89"/>
      <c r="C30" s="90"/>
      <c r="D30" s="258"/>
      <c r="E30" s="145" t="s">
        <v>5661</v>
      </c>
      <c r="F30" s="32" t="s">
        <v>6553</v>
      </c>
      <c r="G30" s="124">
        <f>(H30)*Змiст!$K$4</f>
        <v>3155.4305999999997</v>
      </c>
      <c r="H30" s="125">
        <f>IFERROR(IF(Змiст!$K$5&gt;Змiст!$AP$55,I30*(1-Змiст!$K$5),I30*(1-Змiст!$AP$55)),"")</f>
        <v>100.1724</v>
      </c>
      <c r="I30" s="5">
        <f t="shared" si="0"/>
        <v>100.1724</v>
      </c>
      <c r="J30" s="6" t="s">
        <v>3</v>
      </c>
      <c r="K30" s="19"/>
    </row>
    <row r="31" spans="1:11" ht="69.95" customHeight="1">
      <c r="A31" s="88"/>
      <c r="B31" s="89"/>
      <c r="C31" s="90"/>
      <c r="D31" s="258"/>
      <c r="E31" s="145" t="s">
        <v>5662</v>
      </c>
      <c r="F31" s="32" t="s">
        <v>6554</v>
      </c>
      <c r="G31" s="124">
        <f>(H31)*Змiст!$K$4</f>
        <v>2326.0350960000001</v>
      </c>
      <c r="H31" s="125">
        <f>IFERROR(IF(Змiст!$K$5&gt;Змiст!$AP$55,I31*(1-Змiст!$K$5),I31*(1-Змiст!$AP$55)),"")</f>
        <v>73.842383999999996</v>
      </c>
      <c r="I31" s="5">
        <f t="shared" si="0"/>
        <v>73.842383999999996</v>
      </c>
      <c r="J31" s="6" t="s">
        <v>3</v>
      </c>
      <c r="K31" s="19"/>
    </row>
    <row r="32" spans="1:11" ht="69.95" customHeight="1">
      <c r="A32" s="88"/>
      <c r="B32" s="89"/>
      <c r="C32" s="90"/>
      <c r="D32" s="258"/>
      <c r="E32" s="145" t="s">
        <v>5663</v>
      </c>
      <c r="F32" s="32" t="s">
        <v>6555</v>
      </c>
      <c r="G32" s="124">
        <f>(H32)*Змiст!$K$4</f>
        <v>1583.6861879999999</v>
      </c>
      <c r="H32" s="125">
        <f>IFERROR(IF(Змiст!$K$5&gt;Змiст!$AP$55,I32*(1-Змiст!$K$5),I32*(1-Змiст!$AP$55)),"")</f>
        <v>50.275751999999997</v>
      </c>
      <c r="I32" s="5">
        <f t="shared" si="0"/>
        <v>50.275751999999997</v>
      </c>
      <c r="J32" s="6" t="s">
        <v>3</v>
      </c>
      <c r="K32" s="19"/>
    </row>
    <row r="33" spans="1:11" ht="69.95" customHeight="1">
      <c r="A33" s="88"/>
      <c r="B33" s="89"/>
      <c r="C33" s="90"/>
      <c r="D33" s="258"/>
      <c r="E33" s="145" t="s">
        <v>5664</v>
      </c>
      <c r="F33" s="32" t="s">
        <v>6556</v>
      </c>
      <c r="G33" s="124">
        <f>(H33)*Змiст!$K$4</f>
        <v>2606.7087899999997</v>
      </c>
      <c r="H33" s="125">
        <f>IFERROR(IF(Змiст!$K$5&gt;Змiст!$AP$55,I33*(1-Змiст!$K$5),I33*(1-Змiст!$AP$55)),"")</f>
        <v>82.752659999999992</v>
      </c>
      <c r="I33" s="5">
        <f t="shared" si="0"/>
        <v>82.752659999999992</v>
      </c>
      <c r="J33" s="6" t="s">
        <v>3</v>
      </c>
      <c r="K33" s="19"/>
    </row>
    <row r="34" spans="1:11" ht="69.95" customHeight="1">
      <c r="A34" s="88"/>
      <c r="B34" s="89"/>
      <c r="C34" s="90"/>
      <c r="D34" s="258"/>
      <c r="E34" s="145" t="s">
        <v>5650</v>
      </c>
      <c r="F34" s="32" t="s">
        <v>6557</v>
      </c>
      <c r="G34" s="124">
        <f>(H34)*Змiст!$K$4</f>
        <v>338.89779000000004</v>
      </c>
      <c r="H34" s="125">
        <f>IFERROR(IF(Змiст!$K$5&gt;Змiст!$AP$55,I34*(1-Змiст!$K$5),I34*(1-Змiст!$AP$55)),"")</f>
        <v>10.758660000000001</v>
      </c>
      <c r="I34" s="5">
        <f t="shared" si="0"/>
        <v>10.758660000000001</v>
      </c>
      <c r="J34" s="6" t="s">
        <v>3</v>
      </c>
      <c r="K34" s="19"/>
    </row>
    <row r="35" spans="1:11" ht="69.95" customHeight="1">
      <c r="A35" s="88"/>
      <c r="B35" s="89"/>
      <c r="C35" s="90"/>
      <c r="D35" s="258"/>
      <c r="E35" s="145" t="s">
        <v>5647</v>
      </c>
      <c r="F35" s="32" t="s">
        <v>6558</v>
      </c>
      <c r="G35" s="124">
        <f>(H35)*Змiст!$K$4</f>
        <v>1072.4770980000001</v>
      </c>
      <c r="H35" s="125">
        <f>IFERROR(IF(Змiст!$K$5&gt;Змiст!$AP$55,I35*(1-Змiст!$K$5),I35*(1-Змiст!$AP$55)),"")</f>
        <v>34.046892</v>
      </c>
      <c r="I35" s="5">
        <f t="shared" si="0"/>
        <v>34.046892</v>
      </c>
      <c r="J35" s="6" t="s">
        <v>3</v>
      </c>
      <c r="K35" s="19"/>
    </row>
    <row r="36" spans="1:11" ht="69.95" customHeight="1">
      <c r="A36" s="88"/>
      <c r="B36" s="89"/>
      <c r="C36" s="90"/>
      <c r="D36" s="258"/>
      <c r="E36" s="145" t="s">
        <v>5646</v>
      </c>
      <c r="F36" s="32" t="s">
        <v>6559</v>
      </c>
      <c r="G36" s="124">
        <f>(H36)*Змiст!$K$4</f>
        <v>865.64872799999989</v>
      </c>
      <c r="H36" s="125">
        <f>IFERROR(IF(Змiст!$K$5&gt;Змiст!$AP$55,I36*(1-Змiст!$K$5),I36*(1-Змiст!$AP$55)),"")</f>
        <v>27.480911999999996</v>
      </c>
      <c r="I36" s="5">
        <f t="shared" si="0"/>
        <v>27.480911999999996</v>
      </c>
      <c r="J36" s="6" t="s">
        <v>3</v>
      </c>
      <c r="K36" s="19"/>
    </row>
    <row r="37" spans="1:11" ht="69.95" customHeight="1">
      <c r="A37" s="88"/>
      <c r="B37" s="89"/>
      <c r="C37" s="90"/>
      <c r="D37" s="258"/>
      <c r="E37" s="145" t="s">
        <v>5651</v>
      </c>
      <c r="F37" s="32" t="s">
        <v>6560</v>
      </c>
      <c r="G37" s="124">
        <f>(H37)*Змiст!$K$4</f>
        <v>788.87881800000002</v>
      </c>
      <c r="H37" s="125">
        <f>IFERROR(IF(Змiст!$K$5&gt;Змiст!$AP$55,I37*(1-Змiст!$K$5),I37*(1-Змiст!$AP$55)),"")</f>
        <v>25.043772000000001</v>
      </c>
      <c r="I37" s="5">
        <f t="shared" si="0"/>
        <v>25.043772000000001</v>
      </c>
      <c r="J37" s="6" t="s">
        <v>3</v>
      </c>
      <c r="K37" s="19"/>
    </row>
    <row r="38" spans="1:11" ht="69.95" customHeight="1">
      <c r="A38" s="77"/>
      <c r="B38" s="78"/>
      <c r="C38" s="79"/>
      <c r="D38" s="258"/>
      <c r="E38" s="145" t="s">
        <v>5648</v>
      </c>
      <c r="F38" s="32" t="s">
        <v>6561</v>
      </c>
      <c r="G38" s="124">
        <f>(H38)*Змiст!$K$4</f>
        <v>773.14381200000003</v>
      </c>
      <c r="H38" s="125">
        <f>IFERROR(IF(Змiст!$K$5&gt;Змiст!$AP$55,I38*(1-Змiст!$K$5),I38*(1-Змiст!$AP$55)),"")</f>
        <v>24.544248</v>
      </c>
      <c r="I38" s="5">
        <f t="shared" si="0"/>
        <v>24.544248</v>
      </c>
      <c r="J38" s="6" t="s">
        <v>3</v>
      </c>
      <c r="K38" s="19"/>
    </row>
    <row r="39" spans="1:11" ht="69.95" customHeight="1">
      <c r="A39" s="77"/>
      <c r="B39" s="78"/>
      <c r="C39" s="79"/>
      <c r="D39" s="258"/>
      <c r="E39" s="145" t="s">
        <v>5649</v>
      </c>
      <c r="F39" s="32" t="s">
        <v>6562</v>
      </c>
      <c r="G39" s="124">
        <f>(H39)*Змiст!$K$4</f>
        <v>1573.4442779999999</v>
      </c>
      <c r="H39" s="125">
        <f>IFERROR(IF(Змiст!$K$5&gt;Змiст!$AP$55,I39*(1-Змiст!$K$5),I39*(1-Змiст!$AP$55)),"")</f>
        <v>49.950612</v>
      </c>
      <c r="I39" s="5">
        <f t="shared" si="0"/>
        <v>49.950612</v>
      </c>
      <c r="J39" s="6" t="s">
        <v>3</v>
      </c>
      <c r="K39" s="19"/>
    </row>
    <row r="40" spans="1:11" ht="69.95" customHeight="1">
      <c r="A40" s="77"/>
      <c r="B40" s="78"/>
      <c r="C40" s="79"/>
      <c r="D40" s="258"/>
      <c r="E40" s="145" t="s">
        <v>5652</v>
      </c>
      <c r="F40" s="32" t="s">
        <v>6563</v>
      </c>
      <c r="G40" s="124">
        <f>(H40)*Змiст!$K$4</f>
        <v>3155.4305999999997</v>
      </c>
      <c r="H40" s="125">
        <f>IFERROR(IF(Змiст!$K$5&gt;Змiст!$AP$55,I40*(1-Змiст!$K$5),I40*(1-Змiст!$AP$55)),"")</f>
        <v>100.1724</v>
      </c>
      <c r="I40" s="5">
        <f t="shared" si="0"/>
        <v>100.1724</v>
      </c>
      <c r="J40" s="6" t="s">
        <v>3</v>
      </c>
      <c r="K40" s="19"/>
    </row>
    <row r="41" spans="1:11" ht="69.95" customHeight="1">
      <c r="A41" s="77"/>
      <c r="B41" s="78"/>
      <c r="C41" s="79"/>
      <c r="D41" s="258"/>
      <c r="E41" s="145" t="s">
        <v>5659</v>
      </c>
      <c r="F41" s="32" t="s">
        <v>6564</v>
      </c>
      <c r="G41" s="124">
        <f>(H41)*Змiст!$K$4</f>
        <v>297.719604</v>
      </c>
      <c r="H41" s="125">
        <f>IFERROR(IF(Змiст!$K$5&gt;Змiст!$AP$55,I41*(1-Змiст!$K$5),I41*(1-Змiст!$AP$55)),"")</f>
        <v>9.451416</v>
      </c>
      <c r="I41" s="5">
        <f t="shared" si="0"/>
        <v>9.451416</v>
      </c>
      <c r="J41" s="6" t="s">
        <v>3</v>
      </c>
      <c r="K41" s="19"/>
    </row>
    <row r="42" spans="1:11" ht="69.95" customHeight="1">
      <c r="A42" s="74"/>
      <c r="B42" s="75"/>
      <c r="C42" s="76"/>
      <c r="D42" s="258"/>
      <c r="E42" s="145" t="s">
        <v>5654</v>
      </c>
      <c r="F42" s="32" t="s">
        <v>6565</v>
      </c>
      <c r="G42" s="124">
        <f>(H42)*Змiст!$K$4</f>
        <v>908.13025799999991</v>
      </c>
      <c r="H42" s="125">
        <f>IFERROR(IF(Змiст!$K$5&gt;Змiст!$AP$55,I42*(1-Змiст!$K$5),I42*(1-Змiст!$AP$55)),"")</f>
        <v>28.829531999999997</v>
      </c>
      <c r="I42" s="5">
        <f t="shared" si="0"/>
        <v>28.829531999999997</v>
      </c>
      <c r="J42" s="6" t="s">
        <v>3</v>
      </c>
      <c r="K42" s="19"/>
    </row>
    <row r="43" spans="1:11" ht="69.95" customHeight="1">
      <c r="A43" s="74"/>
      <c r="B43" s="75"/>
      <c r="C43" s="76"/>
      <c r="D43" s="258"/>
      <c r="E43" s="145" t="s">
        <v>5653</v>
      </c>
      <c r="F43" s="32" t="s">
        <v>6566</v>
      </c>
      <c r="G43" s="124">
        <f>(H43)*Змiст!$K$4</f>
        <v>697.95658800000001</v>
      </c>
      <c r="H43" s="125">
        <f>IFERROR(IF(Змiст!$K$5&gt;Змiст!$AP$55,I43*(1-Змiст!$K$5),I43*(1-Змiст!$AP$55)),"")</f>
        <v>22.157351999999999</v>
      </c>
      <c r="I43" s="5">
        <f t="shared" si="0"/>
        <v>22.157351999999999</v>
      </c>
      <c r="J43" s="6" t="s">
        <v>3</v>
      </c>
      <c r="K43" s="19"/>
    </row>
    <row r="44" spans="1:11" ht="69.95" customHeight="1">
      <c r="A44" s="77"/>
      <c r="B44" s="78"/>
      <c r="C44" s="79"/>
      <c r="D44" s="258"/>
      <c r="E44" s="145" t="s">
        <v>5656</v>
      </c>
      <c r="F44" s="32" t="s">
        <v>6567</v>
      </c>
      <c r="G44" s="124">
        <f>(H44)*Змiст!$K$4</f>
        <v>1065.9724739999999</v>
      </c>
      <c r="H44" s="125">
        <f>IFERROR(IF(Змiст!$K$5&gt;Змiст!$AP$55,I44*(1-Змiст!$K$5),I44*(1-Змiст!$AP$55)),"")</f>
        <v>33.840395999999998</v>
      </c>
      <c r="I44" s="5">
        <f t="shared" si="0"/>
        <v>33.840395999999998</v>
      </c>
      <c r="J44" s="6" t="s">
        <v>3</v>
      </c>
      <c r="K44" s="19"/>
    </row>
    <row r="45" spans="1:11" ht="69.95" customHeight="1">
      <c r="A45" s="77"/>
      <c r="B45" s="78"/>
      <c r="C45" s="79"/>
      <c r="D45" s="258"/>
      <c r="E45" s="145" t="s">
        <v>5655</v>
      </c>
      <c r="F45" s="32" t="s">
        <v>6568</v>
      </c>
      <c r="G45" s="124">
        <f>(H45)*Змiст!$K$4</f>
        <v>498.74491799999998</v>
      </c>
      <c r="H45" s="125">
        <f>IFERROR(IF(Змiст!$K$5&gt;Змiст!$AP$55,I45*(1-Змiст!$K$5),I45*(1-Змiст!$AP$55)),"")</f>
        <v>15.833171999999999</v>
      </c>
      <c r="I45" s="5">
        <f t="shared" si="0"/>
        <v>15.833171999999999</v>
      </c>
      <c r="J45" s="6" t="s">
        <v>3</v>
      </c>
      <c r="K45" s="19"/>
    </row>
    <row r="46" spans="1:11" ht="69.95" customHeight="1">
      <c r="A46" s="77"/>
      <c r="B46" s="78"/>
      <c r="C46" s="79"/>
      <c r="D46" s="258"/>
      <c r="E46" s="145" t="s">
        <v>5657</v>
      </c>
      <c r="F46" s="32" t="s">
        <v>6569</v>
      </c>
      <c r="G46" s="124">
        <f>(H46)*Змiст!$K$4</f>
        <v>1132.2131939999999</v>
      </c>
      <c r="H46" s="125">
        <f>IFERROR(IF(Змiст!$K$5&gt;Змiст!$AP$55,I46*(1-Змiст!$K$5),I46*(1-Змiст!$AP$55)),"")</f>
        <v>35.943275999999997</v>
      </c>
      <c r="I46" s="5">
        <f t="shared" si="0"/>
        <v>35.943275999999997</v>
      </c>
      <c r="J46" s="6" t="s">
        <v>3</v>
      </c>
      <c r="K46" s="19"/>
    </row>
    <row r="47" spans="1:11" ht="69.95" customHeight="1">
      <c r="A47" s="77"/>
      <c r="B47" s="78"/>
      <c r="C47" s="79"/>
      <c r="D47" s="258"/>
      <c r="E47" s="145" t="s">
        <v>5658</v>
      </c>
      <c r="F47" s="32" t="s">
        <v>6570</v>
      </c>
      <c r="G47" s="124">
        <f>(H47)*Змiст!$K$4</f>
        <v>2949.0701939999999</v>
      </c>
      <c r="H47" s="125">
        <f>IFERROR(IF(Змiст!$K$5&gt;Змiст!$AP$55,I47*(1-Змiст!$K$5),I47*(1-Змiст!$AP$55)),"")</f>
        <v>93.621275999999995</v>
      </c>
      <c r="I47" s="5">
        <f t="shared" si="0"/>
        <v>93.621275999999995</v>
      </c>
      <c r="J47" s="6" t="s">
        <v>3</v>
      </c>
      <c r="K47" s="19"/>
    </row>
    <row r="48" spans="1:11" ht="15">
      <c r="A48" s="77"/>
      <c r="B48" s="78"/>
      <c r="C48" s="79"/>
    </row>
    <row r="49" spans="1:3" ht="15">
      <c r="A49" s="74"/>
      <c r="B49" s="75"/>
      <c r="C49" s="76"/>
    </row>
    <row r="50" spans="1:3" ht="15">
      <c r="A50" s="74"/>
      <c r="B50" s="75"/>
      <c r="C50" s="76"/>
    </row>
    <row r="51" spans="1:3" ht="15">
      <c r="A51" s="74"/>
      <c r="B51" s="75"/>
      <c r="C51" s="76"/>
    </row>
    <row r="52" spans="1:3" ht="15">
      <c r="A52" s="74"/>
      <c r="B52" s="75"/>
      <c r="C52" s="76"/>
    </row>
    <row r="53" spans="1:3" ht="15">
      <c r="A53" s="74"/>
      <c r="B53" s="75"/>
      <c r="C53" s="76"/>
    </row>
    <row r="54" spans="1:3" ht="15">
      <c r="A54" s="74"/>
      <c r="B54" s="75"/>
      <c r="C54" s="76"/>
    </row>
    <row r="55" spans="1:3" ht="15">
      <c r="A55" s="74"/>
      <c r="B55" s="75"/>
      <c r="C55" s="76"/>
    </row>
    <row r="56" spans="1:3" ht="15">
      <c r="A56" s="74"/>
      <c r="B56" s="75"/>
      <c r="C56" s="76"/>
    </row>
    <row r="57" spans="1:3" ht="15">
      <c r="A57" s="74"/>
      <c r="B57" s="75"/>
      <c r="C57" s="76"/>
    </row>
    <row r="58" spans="1:3" ht="15">
      <c r="A58" s="74"/>
      <c r="B58" s="75"/>
      <c r="C58" s="76"/>
    </row>
    <row r="59" spans="1:3" ht="15">
      <c r="A59" s="74"/>
      <c r="B59" s="75"/>
      <c r="C59" s="76"/>
    </row>
    <row r="60" spans="1:3" ht="15">
      <c r="A60" s="74"/>
      <c r="B60" s="75"/>
      <c r="C60" s="76"/>
    </row>
    <row r="61" spans="1:3" ht="15">
      <c r="A61" s="74"/>
      <c r="B61" s="75"/>
      <c r="C61" s="76"/>
    </row>
    <row r="62" spans="1:3" ht="15">
      <c r="A62" s="74"/>
      <c r="B62" s="75"/>
      <c r="C62" s="76"/>
    </row>
    <row r="63" spans="1:3" ht="15">
      <c r="A63" s="74"/>
      <c r="B63" s="75"/>
      <c r="C63" s="76"/>
    </row>
    <row r="64" spans="1:3" ht="15">
      <c r="A64" s="74"/>
      <c r="B64" s="75"/>
      <c r="C64" s="76"/>
    </row>
    <row r="65" spans="1:3" ht="15">
      <c r="A65" s="74"/>
      <c r="B65" s="75"/>
      <c r="C65" s="76"/>
    </row>
    <row r="66" spans="1:3" ht="15">
      <c r="A66" s="74"/>
      <c r="B66" s="75"/>
      <c r="C66" s="76"/>
    </row>
    <row r="67" spans="1:3" ht="15">
      <c r="A67" s="74"/>
      <c r="B67" s="75"/>
      <c r="C67" s="76"/>
    </row>
    <row r="68" spans="1:3" ht="15">
      <c r="A68" s="74"/>
      <c r="B68" s="75"/>
      <c r="C68" s="76"/>
    </row>
    <row r="69" spans="1:3" ht="15">
      <c r="A69" s="74"/>
      <c r="B69" s="75"/>
      <c r="C69" s="76"/>
    </row>
    <row r="70" spans="1:3" ht="15">
      <c r="A70" s="74"/>
      <c r="B70" s="75"/>
      <c r="C70" s="76"/>
    </row>
    <row r="71" spans="1:3" ht="15">
      <c r="A71" s="74"/>
      <c r="B71" s="75"/>
      <c r="C71" s="76"/>
    </row>
    <row r="72" spans="1:3" ht="15">
      <c r="A72" s="74"/>
      <c r="B72" s="75"/>
      <c r="C72" s="76"/>
    </row>
    <row r="73" spans="1:3" ht="15">
      <c r="A73" s="74"/>
      <c r="B73" s="75"/>
      <c r="C73" s="76"/>
    </row>
    <row r="74" spans="1:3" ht="15">
      <c r="A74" s="74"/>
      <c r="B74" s="75"/>
      <c r="C74" s="76"/>
    </row>
    <row r="75" spans="1:3" ht="15">
      <c r="A75" s="74"/>
      <c r="B75" s="75"/>
      <c r="C75" s="76"/>
    </row>
    <row r="76" spans="1:3" ht="15">
      <c r="A76" s="74"/>
      <c r="B76" s="75"/>
      <c r="C76" s="76"/>
    </row>
    <row r="77" spans="1:3" ht="15">
      <c r="A77" s="74"/>
      <c r="B77" s="75"/>
      <c r="C77" s="76"/>
    </row>
    <row r="78" spans="1:3" ht="15">
      <c r="A78" s="74"/>
      <c r="B78" s="75"/>
      <c r="C78" s="76"/>
    </row>
    <row r="79" spans="1:3" ht="15">
      <c r="A79" s="74"/>
      <c r="B79" s="75"/>
      <c r="C79" s="76"/>
    </row>
    <row r="80" spans="1:3" ht="15">
      <c r="A80" s="74"/>
      <c r="B80" s="75"/>
      <c r="C80" s="76"/>
    </row>
    <row r="81" spans="1:3" ht="15">
      <c r="A81" s="74"/>
      <c r="B81" s="75"/>
      <c r="C81" s="76"/>
    </row>
    <row r="82" spans="1:3" ht="15">
      <c r="A82" s="74"/>
      <c r="B82" s="75"/>
      <c r="C82" s="76"/>
    </row>
    <row r="83" spans="1:3" ht="15">
      <c r="A83" s="74"/>
      <c r="B83" s="75"/>
      <c r="C83" s="76"/>
    </row>
    <row r="84" spans="1:3" ht="15">
      <c r="A84" s="74"/>
      <c r="B84" s="75"/>
      <c r="C84" s="76"/>
    </row>
    <row r="85" spans="1:3" ht="15">
      <c r="A85" s="74"/>
      <c r="B85" s="75"/>
      <c r="C85" s="76"/>
    </row>
    <row r="86" spans="1:3" ht="15">
      <c r="A86" s="74"/>
      <c r="B86" s="75"/>
      <c r="C86" s="76"/>
    </row>
    <row r="87" spans="1:3" ht="15">
      <c r="A87" s="74"/>
      <c r="B87" s="75"/>
      <c r="C87" s="76"/>
    </row>
    <row r="88" spans="1:3" ht="15">
      <c r="A88" s="74"/>
      <c r="B88" s="75"/>
      <c r="C88" s="76"/>
    </row>
    <row r="89" spans="1:3" ht="15">
      <c r="A89" s="74"/>
      <c r="B89" s="75"/>
      <c r="C89" s="76"/>
    </row>
    <row r="90" spans="1:3" ht="15">
      <c r="A90" s="74"/>
      <c r="B90" s="75"/>
      <c r="C90" s="76"/>
    </row>
    <row r="91" spans="1:3" ht="15">
      <c r="A91" s="74"/>
      <c r="B91" s="75"/>
      <c r="C91" s="76"/>
    </row>
    <row r="92" spans="1:3" ht="15">
      <c r="A92" s="74"/>
      <c r="B92" s="75"/>
      <c r="C92" s="76"/>
    </row>
    <row r="93" spans="1:3" ht="15">
      <c r="A93" s="74"/>
      <c r="B93" s="75"/>
      <c r="C93" s="76"/>
    </row>
    <row r="94" spans="1:3" ht="15">
      <c r="A94" s="74"/>
      <c r="B94" s="75"/>
      <c r="C94" s="76"/>
    </row>
    <row r="95" spans="1:3" ht="15">
      <c r="A95" s="74"/>
      <c r="B95" s="75"/>
      <c r="C95" s="76"/>
    </row>
    <row r="96" spans="1:3" ht="15">
      <c r="A96" s="74"/>
      <c r="B96" s="75"/>
      <c r="C96" s="76"/>
    </row>
    <row r="97" spans="1:3" ht="15">
      <c r="A97" s="74"/>
      <c r="B97" s="75"/>
      <c r="C97" s="76"/>
    </row>
    <row r="98" spans="1:3" ht="15">
      <c r="A98" s="74"/>
      <c r="B98" s="75"/>
      <c r="C98" s="76"/>
    </row>
    <row r="99" spans="1:3" ht="15">
      <c r="A99" s="74"/>
      <c r="B99" s="75"/>
      <c r="C99" s="76"/>
    </row>
    <row r="100" spans="1:3" ht="15">
      <c r="A100" s="74"/>
      <c r="B100" s="75"/>
      <c r="C100" s="76"/>
    </row>
    <row r="101" spans="1:3" ht="15">
      <c r="A101" s="74"/>
      <c r="B101" s="75"/>
      <c r="C101" s="76"/>
    </row>
    <row r="102" spans="1:3" ht="15">
      <c r="A102" s="74"/>
      <c r="B102" s="75"/>
      <c r="C102" s="76"/>
    </row>
    <row r="103" spans="1:3" ht="15">
      <c r="A103" s="74"/>
      <c r="B103" s="75"/>
      <c r="C103" s="76"/>
    </row>
    <row r="104" spans="1:3" ht="15">
      <c r="A104" s="74"/>
      <c r="B104" s="75"/>
      <c r="C104" s="76"/>
    </row>
    <row r="105" spans="1:3" ht="15">
      <c r="A105" s="74"/>
      <c r="B105" s="75"/>
      <c r="C105" s="76"/>
    </row>
    <row r="106" spans="1:3" ht="15">
      <c r="A106" s="74"/>
      <c r="B106" s="75"/>
      <c r="C106" s="76"/>
    </row>
    <row r="107" spans="1:3" ht="15">
      <c r="A107" s="74"/>
      <c r="B107" s="75"/>
      <c r="C107" s="76"/>
    </row>
    <row r="108" spans="1:3" ht="15">
      <c r="A108" s="74"/>
      <c r="B108" s="75"/>
      <c r="C108" s="76"/>
    </row>
    <row r="109" spans="1:3" ht="15">
      <c r="A109" s="74"/>
      <c r="B109" s="75"/>
      <c r="C109" s="76"/>
    </row>
    <row r="110" spans="1:3" ht="15">
      <c r="A110" s="74"/>
      <c r="B110" s="75"/>
      <c r="C110" s="76"/>
    </row>
    <row r="111" spans="1:3" ht="15">
      <c r="A111" s="74"/>
      <c r="B111" s="75"/>
      <c r="C111" s="76"/>
    </row>
    <row r="112" spans="1:3" ht="15">
      <c r="A112" s="74"/>
      <c r="B112" s="75"/>
      <c r="C112" s="76"/>
    </row>
    <row r="113" spans="1:3" ht="15">
      <c r="A113" s="74"/>
      <c r="B113" s="75"/>
      <c r="C113" s="76"/>
    </row>
    <row r="114" spans="1:3" ht="15">
      <c r="A114" s="74"/>
      <c r="B114" s="75"/>
      <c r="C114" s="76"/>
    </row>
    <row r="115" spans="1:3" ht="15">
      <c r="A115" s="74"/>
      <c r="B115" s="75"/>
      <c r="C115" s="76"/>
    </row>
    <row r="116" spans="1:3" ht="15">
      <c r="A116" s="74"/>
      <c r="B116" s="75"/>
      <c r="C116" s="76"/>
    </row>
    <row r="117" spans="1:3" ht="15">
      <c r="A117" s="74"/>
      <c r="B117" s="75"/>
      <c r="C117" s="76"/>
    </row>
    <row r="118" spans="1:3" ht="15">
      <c r="A118" s="74"/>
      <c r="B118" s="75"/>
      <c r="C118" s="76"/>
    </row>
    <row r="119" spans="1:3" ht="15">
      <c r="A119" s="74"/>
      <c r="B119" s="75"/>
      <c r="C119" s="76"/>
    </row>
    <row r="120" spans="1:3" ht="15">
      <c r="A120" s="74"/>
      <c r="B120" s="75"/>
      <c r="C120" s="76"/>
    </row>
    <row r="121" spans="1:3" ht="15">
      <c r="A121" s="74"/>
      <c r="B121" s="75"/>
      <c r="C121" s="76"/>
    </row>
    <row r="122" spans="1:3" ht="15">
      <c r="A122" s="74"/>
      <c r="B122" s="75"/>
      <c r="C122" s="76"/>
    </row>
    <row r="123" spans="1:3" ht="15">
      <c r="A123" s="74"/>
      <c r="B123" s="75"/>
      <c r="C123" s="76"/>
    </row>
    <row r="124" spans="1:3" ht="15">
      <c r="A124" s="74"/>
      <c r="B124" s="75"/>
      <c r="C124" s="76"/>
    </row>
    <row r="125" spans="1:3" ht="15">
      <c r="A125" s="74"/>
      <c r="B125" s="75"/>
      <c r="C125" s="76"/>
    </row>
    <row r="126" spans="1:3" ht="15">
      <c r="A126" s="74"/>
      <c r="B126" s="75"/>
      <c r="C126" s="76"/>
    </row>
    <row r="127" spans="1:3" ht="15">
      <c r="A127" s="74"/>
      <c r="B127" s="75"/>
      <c r="C127" s="76"/>
    </row>
    <row r="128" spans="1:3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  <row r="331" spans="1:3" ht="15">
      <c r="A331" s="74"/>
      <c r="B331" s="75"/>
      <c r="C331" s="76"/>
    </row>
    <row r="332" spans="1:3" ht="15">
      <c r="A332" s="74"/>
      <c r="B332" s="75"/>
      <c r="C332" s="76"/>
    </row>
    <row r="333" spans="1:3" ht="15">
      <c r="A333" s="74"/>
      <c r="B333" s="75"/>
      <c r="C333" s="76"/>
    </row>
    <row r="334" spans="1:3" ht="15">
      <c r="A334" s="74"/>
      <c r="B334" s="75"/>
      <c r="C334" s="76"/>
    </row>
    <row r="335" spans="1:3" ht="15">
      <c r="A335" s="74"/>
      <c r="B335" s="75"/>
      <c r="C335" s="76"/>
    </row>
    <row r="336" spans="1:3" ht="15">
      <c r="A336" s="74"/>
      <c r="B336" s="75"/>
      <c r="C336" s="76"/>
    </row>
    <row r="337" spans="1:3" ht="15">
      <c r="A337" s="74"/>
      <c r="B337" s="75"/>
      <c r="C337" s="76"/>
    </row>
    <row r="338" spans="1:3" ht="15">
      <c r="A338" s="74"/>
      <c r="B338" s="75"/>
      <c r="C338" s="76"/>
    </row>
    <row r="339" spans="1:3" ht="15">
      <c r="A339" s="74"/>
      <c r="B339" s="75"/>
      <c r="C339" s="76"/>
    </row>
    <row r="340" spans="1:3" ht="15">
      <c r="A340" s="74"/>
      <c r="B340" s="75"/>
      <c r="C340" s="76"/>
    </row>
    <row r="341" spans="1:3" ht="15">
      <c r="A341" s="74"/>
      <c r="B341" s="75"/>
      <c r="C341" s="76"/>
    </row>
    <row r="342" spans="1:3" ht="15">
      <c r="A342" s="74"/>
      <c r="B342" s="75"/>
      <c r="C342" s="76"/>
    </row>
    <row r="343" spans="1:3" ht="15">
      <c r="A343" s="74"/>
      <c r="B343" s="75"/>
      <c r="C343" s="76"/>
    </row>
    <row r="344" spans="1:3" ht="15">
      <c r="A344" s="74"/>
      <c r="B344" s="75"/>
      <c r="C344" s="76"/>
    </row>
    <row r="345" spans="1:3" ht="15">
      <c r="A345" s="74"/>
      <c r="B345" s="75"/>
      <c r="C345" s="76"/>
    </row>
    <row r="346" spans="1:3" ht="15">
      <c r="A346" s="74"/>
      <c r="B346" s="75"/>
      <c r="C346" s="76"/>
    </row>
    <row r="347" spans="1:3" ht="15">
      <c r="A347" s="74"/>
      <c r="B347" s="75"/>
      <c r="C347" s="76"/>
    </row>
    <row r="348" spans="1:3" ht="15">
      <c r="A348" s="74"/>
      <c r="B348" s="75"/>
      <c r="C348" s="76"/>
    </row>
    <row r="349" spans="1:3" ht="15">
      <c r="A349" s="74"/>
      <c r="B349" s="75"/>
      <c r="C349" s="76"/>
    </row>
    <row r="350" spans="1:3" ht="15">
      <c r="A350" s="74"/>
      <c r="B350" s="75"/>
      <c r="C350" s="76"/>
    </row>
    <row r="351" spans="1:3" ht="15">
      <c r="A351" s="74"/>
      <c r="B351" s="75"/>
      <c r="C351" s="76"/>
    </row>
    <row r="352" spans="1:3" ht="15">
      <c r="A352" s="74"/>
      <c r="B352" s="75"/>
      <c r="C352" s="76"/>
    </row>
    <row r="353" spans="1:3" ht="15">
      <c r="A353" s="74"/>
      <c r="B353" s="75"/>
      <c r="C353" s="76"/>
    </row>
    <row r="354" spans="1:3" ht="15">
      <c r="A354" s="74"/>
      <c r="B354" s="75"/>
      <c r="C354" s="76"/>
    </row>
    <row r="355" spans="1:3" ht="15">
      <c r="A355" s="74"/>
      <c r="B355" s="75"/>
      <c r="C355" s="76"/>
    </row>
    <row r="356" spans="1:3" ht="15">
      <c r="A356" s="74"/>
      <c r="B356" s="75"/>
      <c r="C356" s="76"/>
    </row>
  </sheetData>
  <mergeCells count="1">
    <mergeCell ref="F1:G1"/>
  </mergeCells>
  <conditionalFormatting sqref="D3:D47">
    <cfRule type="expression" dxfId="1249" priority="7">
      <formula>#REF!="-"</formula>
    </cfRule>
    <cfRule type="expression" dxfId="1248" priority="8">
      <formula>#REF!&gt;0</formula>
    </cfRule>
  </conditionalFormatting>
  <conditionalFormatting sqref="E3:E47">
    <cfRule type="expression" dxfId="1247" priority="3">
      <formula>#REF!="-"</formula>
    </cfRule>
    <cfRule type="expression" dxfId="1246" priority="4">
      <formula>#REF!&gt;0</formula>
    </cfRule>
  </conditionalFormatting>
  <conditionalFormatting sqref="F3:F47">
    <cfRule type="expression" dxfId="1245" priority="1">
      <formula>#REF!="-"</formula>
    </cfRule>
    <cfRule type="expression" dxfId="1244" priority="2">
      <formula>#REF!&gt;0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4">
    <pageSetUpPr fitToPage="1"/>
  </sheetPr>
  <dimension ref="A1:S805"/>
  <sheetViews>
    <sheetView showGridLines="0" zoomScale="80" zoomScaleNormal="80" zoomScaleSheetLayoutView="80" workbookViewId="0">
      <pane ySplit="2" topLeftCell="A3" activePane="bottomLeft" state="frozen"/>
      <selection activeCell="S20" sqref="S20"/>
      <selection pane="bottomLeft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4.28515625" style="12" customWidth="1"/>
    <col min="5" max="5" width="45" style="12" customWidth="1"/>
    <col min="6" max="6" width="5" style="12" customWidth="1"/>
    <col min="7" max="7" width="12.140625" style="2" customWidth="1"/>
    <col min="8" max="8" width="12.140625" style="18" customWidth="1"/>
    <col min="9" max="9" width="3.7109375" style="18" customWidth="1"/>
    <col min="10" max="10" width="75.42578125" style="3" customWidth="1"/>
    <col min="11" max="11" width="15.28515625" style="37" bestFit="1" customWidth="1"/>
    <col min="12" max="12" width="14.28515625" style="4" customWidth="1"/>
    <col min="13" max="13" width="14.5703125" style="104" hidden="1" customWidth="1"/>
    <col min="14" max="14" width="10.140625" style="104" hidden="1" customWidth="1"/>
    <col min="15" max="15" width="8.7109375" style="2" customWidth="1"/>
    <col min="16" max="16" width="16.5703125" style="1" customWidth="1"/>
    <col min="17" max="17" width="3.5703125" style="7" customWidth="1"/>
    <col min="18" max="16384" width="9.140625" style="7"/>
  </cols>
  <sheetData>
    <row r="1" spans="1:16" s="94" customFormat="1" ht="30" customHeight="1">
      <c r="A1" s="88"/>
      <c r="B1" s="89"/>
      <c r="C1" s="90"/>
      <c r="D1" s="91"/>
      <c r="E1" s="92"/>
      <c r="F1" s="92"/>
      <c r="G1" s="92"/>
      <c r="H1" s="92"/>
      <c r="I1" s="92"/>
      <c r="J1" s="430" t="s">
        <v>17033</v>
      </c>
      <c r="K1" s="430"/>
      <c r="L1" s="262">
        <v>0</v>
      </c>
      <c r="M1" s="263"/>
      <c r="N1" s="264"/>
      <c r="O1" s="265"/>
      <c r="P1" s="266"/>
    </row>
    <row r="2" spans="1:16" ht="30">
      <c r="A2" s="88"/>
      <c r="B2" s="89"/>
      <c r="C2" s="90"/>
      <c r="D2" s="471" t="s">
        <v>8</v>
      </c>
      <c r="E2" s="472"/>
      <c r="F2" s="97" t="s">
        <v>6965</v>
      </c>
      <c r="G2" s="471" t="s">
        <v>0</v>
      </c>
      <c r="H2" s="722"/>
      <c r="I2" s="472"/>
      <c r="J2" s="97" t="s">
        <v>1</v>
      </c>
      <c r="K2" s="97" t="s">
        <v>5</v>
      </c>
      <c r="L2" s="97" t="s">
        <v>6</v>
      </c>
      <c r="M2" s="100"/>
      <c r="N2" s="100"/>
      <c r="O2" s="97" t="s">
        <v>2</v>
      </c>
      <c r="P2" s="97" t="s">
        <v>7</v>
      </c>
    </row>
    <row r="3" spans="1:16" ht="12.95" customHeight="1">
      <c r="A3" s="88"/>
      <c r="B3" s="89"/>
      <c r="C3" s="90"/>
      <c r="D3" s="566" t="s">
        <v>8819</v>
      </c>
      <c r="E3" s="622"/>
      <c r="F3" s="154"/>
      <c r="G3" s="713" t="s">
        <v>21386</v>
      </c>
      <c r="H3" s="714"/>
      <c r="I3" s="715"/>
      <c r="J3" s="553" t="str">
        <f>VLOOKUP(G3,прайс!A:C,3,FALSE)</f>
        <v>Комплект фурнітури Slido Classic 40-P, вагою дверного полотна до 40 кг з ходовою шиною, алюміній без покриття 2 м</v>
      </c>
      <c r="K3" s="585">
        <f>L3*курс</f>
        <v>573.92987399999993</v>
      </c>
      <c r="L3" s="586">
        <f>SUM(M3:M8)</f>
        <v>18.219995999999998</v>
      </c>
      <c r="M3" s="155">
        <f>N3</f>
        <v>18.219995999999998</v>
      </c>
      <c r="N3" s="156">
        <f t="shared" ref="N3:N24" si="0">IFERROR(VLOOKUP(G3,Price,2,FALSE)*1.2,0)</f>
        <v>18.219995999999998</v>
      </c>
      <c r="O3" s="587" t="s">
        <v>6574</v>
      </c>
      <c r="P3" s="580" t="s">
        <v>7002</v>
      </c>
    </row>
    <row r="4" spans="1:16" ht="12.95" customHeight="1">
      <c r="A4" s="88"/>
      <c r="B4" s="89"/>
      <c r="C4" s="90"/>
      <c r="D4" s="623"/>
      <c r="E4" s="624"/>
      <c r="F4" s="157"/>
      <c r="G4" s="716"/>
      <c r="H4" s="717"/>
      <c r="I4" s="718"/>
      <c r="J4" s="554"/>
      <c r="K4" s="585"/>
      <c r="L4" s="586"/>
      <c r="M4" s="155">
        <f t="shared" ref="M4:M26" si="1">N4</f>
        <v>0</v>
      </c>
      <c r="N4" s="156">
        <f t="shared" si="0"/>
        <v>0</v>
      </c>
      <c r="O4" s="587"/>
      <c r="P4" s="580"/>
    </row>
    <row r="5" spans="1:16" ht="12.95" customHeight="1">
      <c r="A5" s="88"/>
      <c r="B5" s="89"/>
      <c r="C5" s="90"/>
      <c r="D5" s="542"/>
      <c r="E5" s="547"/>
      <c r="F5" s="157"/>
      <c r="G5" s="716"/>
      <c r="H5" s="717"/>
      <c r="I5" s="718"/>
      <c r="J5" s="554"/>
      <c r="K5" s="585"/>
      <c r="L5" s="586"/>
      <c r="M5" s="155">
        <f t="shared" si="1"/>
        <v>0</v>
      </c>
      <c r="N5" s="156">
        <f t="shared" si="0"/>
        <v>0</v>
      </c>
      <c r="O5" s="587"/>
      <c r="P5" s="580"/>
    </row>
    <row r="6" spans="1:16" ht="12.95" customHeight="1">
      <c r="A6" s="88"/>
      <c r="B6" s="89"/>
      <c r="C6" s="90"/>
      <c r="D6" s="591" t="s">
        <v>6573</v>
      </c>
      <c r="E6" s="592"/>
      <c r="F6" s="157"/>
      <c r="G6" s="716"/>
      <c r="H6" s="717"/>
      <c r="I6" s="718"/>
      <c r="J6" s="554"/>
      <c r="K6" s="585"/>
      <c r="L6" s="586"/>
      <c r="M6" s="155">
        <f t="shared" si="1"/>
        <v>0</v>
      </c>
      <c r="N6" s="156">
        <f t="shared" si="0"/>
        <v>0</v>
      </c>
      <c r="O6" s="587"/>
      <c r="P6" s="580"/>
    </row>
    <row r="7" spans="1:16" ht="12.95" customHeight="1">
      <c r="A7" s="88"/>
      <c r="B7" s="89"/>
      <c r="C7" s="90"/>
      <c r="D7" s="158" t="s">
        <v>6571</v>
      </c>
      <c r="E7" s="158" t="s">
        <v>8816</v>
      </c>
      <c r="F7" s="157"/>
      <c r="G7" s="716"/>
      <c r="H7" s="717"/>
      <c r="I7" s="718"/>
      <c r="J7" s="554"/>
      <c r="K7" s="585"/>
      <c r="L7" s="586"/>
      <c r="M7" s="155">
        <f t="shared" si="1"/>
        <v>0</v>
      </c>
      <c r="N7" s="156">
        <f t="shared" si="0"/>
        <v>0</v>
      </c>
      <c r="O7" s="587"/>
      <c r="P7" s="580"/>
    </row>
    <row r="8" spans="1:16" ht="12.95" customHeight="1">
      <c r="A8" s="88"/>
      <c r="B8" s="89"/>
      <c r="C8" s="90"/>
      <c r="D8" s="158" t="s">
        <v>6572</v>
      </c>
      <c r="E8" s="158" t="s">
        <v>7905</v>
      </c>
      <c r="F8" s="157"/>
      <c r="G8" s="719"/>
      <c r="H8" s="720"/>
      <c r="I8" s="721"/>
      <c r="J8" s="555"/>
      <c r="K8" s="585"/>
      <c r="L8" s="586"/>
      <c r="M8" s="155">
        <f t="shared" si="1"/>
        <v>0</v>
      </c>
      <c r="N8" s="156">
        <f t="shared" si="0"/>
        <v>0</v>
      </c>
      <c r="O8" s="587"/>
      <c r="P8" s="580"/>
    </row>
    <row r="9" spans="1:16" ht="12.95" customHeight="1">
      <c r="A9" s="88"/>
      <c r="B9" s="89"/>
      <c r="C9" s="90"/>
      <c r="D9" s="158" t="s">
        <v>7904</v>
      </c>
      <c r="E9" s="158" t="s">
        <v>7883</v>
      </c>
      <c r="F9" s="157"/>
      <c r="G9" s="713" t="s">
        <v>21387</v>
      </c>
      <c r="H9" s="714"/>
      <c r="I9" s="715"/>
      <c r="J9" s="553" t="str">
        <f>VLOOKUP(G9,прайс!A:C,3,FALSE)</f>
        <v>Комплект фурнітури Slido Classic 60-P, вагою дверного полотна до 60 кг з ходовою шиною, алюміній без покриття 2 м</v>
      </c>
      <c r="K9" s="585">
        <f>L9*курс</f>
        <v>611.41499999999996</v>
      </c>
      <c r="L9" s="586">
        <f>SUM(M9:M14)</f>
        <v>19.41</v>
      </c>
      <c r="M9" s="155">
        <f t="shared" si="1"/>
        <v>19.41</v>
      </c>
      <c r="N9" s="156">
        <f t="shared" si="0"/>
        <v>19.41</v>
      </c>
      <c r="O9" s="587" t="s">
        <v>6574</v>
      </c>
      <c r="P9" s="580" t="s">
        <v>7002</v>
      </c>
    </row>
    <row r="10" spans="1:16" ht="12.95" customHeight="1">
      <c r="A10" s="88"/>
      <c r="B10" s="89"/>
      <c r="C10" s="90"/>
      <c r="D10" s="159"/>
      <c r="E10" s="160"/>
      <c r="F10" s="157"/>
      <c r="G10" s="716"/>
      <c r="H10" s="717"/>
      <c r="I10" s="718"/>
      <c r="J10" s="554"/>
      <c r="K10" s="585"/>
      <c r="L10" s="586"/>
      <c r="M10" s="155">
        <f t="shared" si="1"/>
        <v>0</v>
      </c>
      <c r="N10" s="156">
        <f t="shared" si="0"/>
        <v>0</v>
      </c>
      <c r="O10" s="587"/>
      <c r="P10" s="580"/>
    </row>
    <row r="11" spans="1:16" ht="12.95" customHeight="1">
      <c r="A11" s="88"/>
      <c r="B11" s="89"/>
      <c r="C11" s="90"/>
      <c r="D11" s="161"/>
      <c r="E11" s="162"/>
      <c r="F11" s="157"/>
      <c r="G11" s="716"/>
      <c r="H11" s="717"/>
      <c r="I11" s="718"/>
      <c r="J11" s="554"/>
      <c r="K11" s="585"/>
      <c r="L11" s="586"/>
      <c r="M11" s="155">
        <f t="shared" si="1"/>
        <v>0</v>
      </c>
      <c r="N11" s="156">
        <f t="shared" si="0"/>
        <v>0</v>
      </c>
      <c r="O11" s="587"/>
      <c r="P11" s="580"/>
    </row>
    <row r="12" spans="1:16" ht="12.95" customHeight="1">
      <c r="A12" s="88"/>
      <c r="B12" s="89"/>
      <c r="C12" s="90"/>
      <c r="D12" s="161"/>
      <c r="E12" s="162"/>
      <c r="F12" s="157"/>
      <c r="G12" s="716"/>
      <c r="H12" s="717"/>
      <c r="I12" s="718"/>
      <c r="J12" s="554"/>
      <c r="K12" s="585"/>
      <c r="L12" s="586"/>
      <c r="M12" s="155">
        <f t="shared" si="1"/>
        <v>0</v>
      </c>
      <c r="N12" s="156">
        <f t="shared" si="0"/>
        <v>0</v>
      </c>
      <c r="O12" s="587"/>
      <c r="P12" s="580"/>
    </row>
    <row r="13" spans="1:16" ht="12.95" customHeight="1">
      <c r="A13" s="88"/>
      <c r="B13" s="89"/>
      <c r="C13" s="90"/>
      <c r="D13" s="161"/>
      <c r="E13" s="162"/>
      <c r="F13" s="157"/>
      <c r="G13" s="716"/>
      <c r="H13" s="717"/>
      <c r="I13" s="718"/>
      <c r="J13" s="554"/>
      <c r="K13" s="585"/>
      <c r="L13" s="586"/>
      <c r="M13" s="155">
        <f t="shared" si="1"/>
        <v>0</v>
      </c>
      <c r="N13" s="156">
        <f t="shared" si="0"/>
        <v>0</v>
      </c>
      <c r="O13" s="587"/>
      <c r="P13" s="580"/>
    </row>
    <row r="14" spans="1:16" ht="12.95" customHeight="1">
      <c r="A14" s="88"/>
      <c r="B14" s="89"/>
      <c r="C14" s="90"/>
      <c r="D14" s="161"/>
      <c r="E14" s="162"/>
      <c r="F14" s="157"/>
      <c r="G14" s="719"/>
      <c r="H14" s="720"/>
      <c r="I14" s="721"/>
      <c r="J14" s="555"/>
      <c r="K14" s="585"/>
      <c r="L14" s="586"/>
      <c r="M14" s="155">
        <f t="shared" si="1"/>
        <v>0</v>
      </c>
      <c r="N14" s="156">
        <f t="shared" si="0"/>
        <v>0</v>
      </c>
      <c r="O14" s="587"/>
      <c r="P14" s="580"/>
    </row>
    <row r="15" spans="1:16" ht="12.95" customHeight="1">
      <c r="A15" s="88"/>
      <c r="B15" s="89"/>
      <c r="C15" s="90"/>
      <c r="D15" s="161"/>
      <c r="E15" s="162"/>
      <c r="F15" s="157"/>
      <c r="G15" s="713" t="s">
        <v>21388</v>
      </c>
      <c r="H15" s="714"/>
      <c r="I15" s="715"/>
      <c r="J15" s="553" t="str">
        <f>VLOOKUP(G15,прайс!A:C,3,FALSE)</f>
        <v>Комплект фурнітури Slido Classic 80-P, вагою дверного полотна до 80 кг з ходовою шиною, алюміній без покриття 2 м</v>
      </c>
      <c r="K15" s="585">
        <f>L15*курс</f>
        <v>649.52987400000006</v>
      </c>
      <c r="L15" s="586">
        <f>SUM(M15:M20)</f>
        <v>20.619996</v>
      </c>
      <c r="M15" s="155">
        <f t="shared" si="1"/>
        <v>20.619996</v>
      </c>
      <c r="N15" s="156">
        <f t="shared" si="0"/>
        <v>20.619996</v>
      </c>
      <c r="O15" s="587" t="s">
        <v>6574</v>
      </c>
      <c r="P15" s="580" t="s">
        <v>7002</v>
      </c>
    </row>
    <row r="16" spans="1:16" ht="12.95" customHeight="1">
      <c r="A16" s="88"/>
      <c r="B16" s="89"/>
      <c r="C16" s="90"/>
      <c r="D16" s="161"/>
      <c r="E16" s="162"/>
      <c r="F16" s="157"/>
      <c r="G16" s="716"/>
      <c r="H16" s="717"/>
      <c r="I16" s="718"/>
      <c r="J16" s="554"/>
      <c r="K16" s="585"/>
      <c r="L16" s="586"/>
      <c r="M16" s="155">
        <f t="shared" si="1"/>
        <v>0</v>
      </c>
      <c r="N16" s="156">
        <f t="shared" si="0"/>
        <v>0</v>
      </c>
      <c r="O16" s="587"/>
      <c r="P16" s="580"/>
    </row>
    <row r="17" spans="1:16" ht="12.95" customHeight="1">
      <c r="A17" s="88"/>
      <c r="B17" s="89"/>
      <c r="C17" s="90"/>
      <c r="D17" s="161"/>
      <c r="E17" s="162"/>
      <c r="F17" s="157"/>
      <c r="G17" s="716"/>
      <c r="H17" s="717"/>
      <c r="I17" s="718"/>
      <c r="J17" s="554"/>
      <c r="K17" s="585"/>
      <c r="L17" s="586"/>
      <c r="M17" s="155">
        <f t="shared" si="1"/>
        <v>0</v>
      </c>
      <c r="N17" s="156">
        <f t="shared" si="0"/>
        <v>0</v>
      </c>
      <c r="O17" s="587"/>
      <c r="P17" s="580"/>
    </row>
    <row r="18" spans="1:16" ht="12.95" customHeight="1">
      <c r="A18" s="88"/>
      <c r="B18" s="89"/>
      <c r="C18" s="90"/>
      <c r="D18" s="161"/>
      <c r="E18" s="162"/>
      <c r="F18" s="157"/>
      <c r="G18" s="716"/>
      <c r="H18" s="717"/>
      <c r="I18" s="718"/>
      <c r="J18" s="554"/>
      <c r="K18" s="585"/>
      <c r="L18" s="586"/>
      <c r="M18" s="155">
        <f t="shared" si="1"/>
        <v>0</v>
      </c>
      <c r="N18" s="156">
        <f t="shared" si="0"/>
        <v>0</v>
      </c>
      <c r="O18" s="587"/>
      <c r="P18" s="580"/>
    </row>
    <row r="19" spans="1:16" ht="12.95" customHeight="1">
      <c r="A19" s="88"/>
      <c r="B19" s="89"/>
      <c r="C19" s="90"/>
      <c r="D19" s="161"/>
      <c r="E19" s="162"/>
      <c r="F19" s="157"/>
      <c r="G19" s="716"/>
      <c r="H19" s="717"/>
      <c r="I19" s="718"/>
      <c r="J19" s="554"/>
      <c r="K19" s="585"/>
      <c r="L19" s="586"/>
      <c r="M19" s="155">
        <f t="shared" si="1"/>
        <v>0</v>
      </c>
      <c r="N19" s="156">
        <f t="shared" si="0"/>
        <v>0</v>
      </c>
      <c r="O19" s="587"/>
      <c r="P19" s="580"/>
    </row>
    <row r="20" spans="1:16" ht="12.95" customHeight="1">
      <c r="A20" s="88"/>
      <c r="B20" s="89"/>
      <c r="C20" s="90"/>
      <c r="D20" s="161"/>
      <c r="E20" s="162"/>
      <c r="F20" s="157"/>
      <c r="G20" s="719"/>
      <c r="H20" s="720"/>
      <c r="I20" s="721"/>
      <c r="J20" s="555"/>
      <c r="K20" s="585"/>
      <c r="L20" s="586"/>
      <c r="M20" s="155">
        <f t="shared" si="1"/>
        <v>0</v>
      </c>
      <c r="N20" s="156">
        <f t="shared" si="0"/>
        <v>0</v>
      </c>
      <c r="O20" s="587"/>
      <c r="P20" s="580"/>
    </row>
    <row r="21" spans="1:16" ht="12.95" customHeight="1">
      <c r="A21" s="88"/>
      <c r="B21" s="89"/>
      <c r="C21" s="90"/>
      <c r="D21" s="161"/>
      <c r="E21" s="162"/>
      <c r="F21" s="157"/>
      <c r="G21" s="725" t="s">
        <v>21389</v>
      </c>
      <c r="H21" s="725"/>
      <c r="I21" s="725"/>
      <c r="J21" s="553" t="str">
        <f>VLOOKUP(G21,прайс!A:C,3,FALSE)</f>
        <v>Комплект фурнітури Slido Classic 120-P, вагою дверного полотна до 120 кг з ходовою шиною, алюміній без покриття 2 м</v>
      </c>
      <c r="K21" s="585">
        <f>L21*курс</f>
        <v>682.604874</v>
      </c>
      <c r="L21" s="586">
        <f>SUM(M21:M26)</f>
        <v>21.669996000000001</v>
      </c>
      <c r="M21" s="155">
        <f t="shared" si="1"/>
        <v>21.669996000000001</v>
      </c>
      <c r="N21" s="156">
        <f t="shared" si="0"/>
        <v>21.669996000000001</v>
      </c>
      <c r="O21" s="631" t="s">
        <v>6574</v>
      </c>
      <c r="P21" s="619" t="s">
        <v>7002</v>
      </c>
    </row>
    <row r="22" spans="1:16" ht="12.95" customHeight="1">
      <c r="A22" s="88"/>
      <c r="B22" s="89"/>
      <c r="C22" s="90"/>
      <c r="D22" s="161"/>
      <c r="E22" s="162"/>
      <c r="F22" s="157"/>
      <c r="G22" s="725"/>
      <c r="H22" s="725"/>
      <c r="I22" s="725"/>
      <c r="J22" s="554"/>
      <c r="K22" s="585"/>
      <c r="L22" s="586"/>
      <c r="M22" s="155">
        <f t="shared" si="1"/>
        <v>0</v>
      </c>
      <c r="N22" s="156">
        <f t="shared" si="0"/>
        <v>0</v>
      </c>
      <c r="O22" s="672"/>
      <c r="P22" s="620"/>
    </row>
    <row r="23" spans="1:16" ht="12.95" customHeight="1">
      <c r="A23" s="88"/>
      <c r="B23" s="89"/>
      <c r="C23" s="90"/>
      <c r="D23" s="161"/>
      <c r="E23" s="162"/>
      <c r="F23" s="157"/>
      <c r="G23" s="725"/>
      <c r="H23" s="725"/>
      <c r="I23" s="725"/>
      <c r="J23" s="554"/>
      <c r="K23" s="585"/>
      <c r="L23" s="586"/>
      <c r="M23" s="155">
        <f t="shared" si="1"/>
        <v>0</v>
      </c>
      <c r="N23" s="156">
        <f t="shared" si="0"/>
        <v>0</v>
      </c>
      <c r="O23" s="672"/>
      <c r="P23" s="620"/>
    </row>
    <row r="24" spans="1:16" ht="12.95" customHeight="1">
      <c r="A24" s="88"/>
      <c r="B24" s="89"/>
      <c r="C24" s="90"/>
      <c r="D24" s="161"/>
      <c r="E24" s="162"/>
      <c r="F24" s="157"/>
      <c r="G24" s="725"/>
      <c r="H24" s="725"/>
      <c r="I24" s="725"/>
      <c r="J24" s="554"/>
      <c r="K24" s="585"/>
      <c r="L24" s="586"/>
      <c r="M24" s="155">
        <f t="shared" si="1"/>
        <v>0</v>
      </c>
      <c r="N24" s="156">
        <f t="shared" si="0"/>
        <v>0</v>
      </c>
      <c r="O24" s="672"/>
      <c r="P24" s="620"/>
    </row>
    <row r="25" spans="1:16" ht="12.95" customHeight="1">
      <c r="A25" s="88"/>
      <c r="B25" s="89"/>
      <c r="C25" s="90"/>
      <c r="D25" s="161"/>
      <c r="E25" s="162"/>
      <c r="F25" s="157"/>
      <c r="G25" s="725"/>
      <c r="H25" s="725"/>
      <c r="I25" s="725"/>
      <c r="J25" s="554"/>
      <c r="K25" s="585"/>
      <c r="L25" s="586"/>
      <c r="M25" s="155">
        <f t="shared" si="1"/>
        <v>0</v>
      </c>
      <c r="N25" s="156">
        <f>IFERROR(VLOOKUP(G27,Price,2,FALSE)*1.2,0)</f>
        <v>0</v>
      </c>
      <c r="O25" s="672"/>
      <c r="P25" s="620"/>
    </row>
    <row r="26" spans="1:16" ht="12.95" customHeight="1">
      <c r="A26" s="88"/>
      <c r="B26" s="89"/>
      <c r="C26" s="90"/>
      <c r="D26" s="161"/>
      <c r="E26" s="162"/>
      <c r="F26" s="157"/>
      <c r="G26" s="725"/>
      <c r="H26" s="725"/>
      <c r="I26" s="725"/>
      <c r="J26" s="555"/>
      <c r="K26" s="585"/>
      <c r="L26" s="586"/>
      <c r="M26" s="155">
        <f t="shared" si="1"/>
        <v>0</v>
      </c>
      <c r="N26" s="156">
        <f>IFERROR(VLOOKUP(#REF!,Price,2,FALSE)*1.2,0)</f>
        <v>0</v>
      </c>
      <c r="O26" s="673"/>
      <c r="P26" s="621"/>
    </row>
    <row r="27" spans="1:16" ht="18" customHeight="1">
      <c r="A27" s="88"/>
      <c r="B27" s="89"/>
      <c r="C27" s="90"/>
      <c r="D27" s="163"/>
      <c r="E27" s="162"/>
      <c r="F27" s="157"/>
      <c r="G27" s="710" t="s">
        <v>21385</v>
      </c>
      <c r="H27" s="711"/>
      <c r="I27" s="711"/>
      <c r="J27" s="711"/>
      <c r="K27" s="711"/>
      <c r="L27" s="711"/>
      <c r="M27" s="711"/>
      <c r="N27" s="711"/>
      <c r="O27" s="711"/>
      <c r="P27" s="712"/>
    </row>
    <row r="28" spans="1:16" ht="24" customHeight="1">
      <c r="A28" s="88"/>
      <c r="B28" s="89"/>
      <c r="C28" s="90"/>
      <c r="D28" s="291"/>
      <c r="E28" s="165"/>
      <c r="F28" s="165"/>
      <c r="G28" s="723"/>
      <c r="H28" s="724"/>
      <c r="I28" s="724"/>
      <c r="J28" s="724"/>
      <c r="K28" s="165"/>
      <c r="L28" s="165"/>
      <c r="M28" s="166"/>
      <c r="N28" s="166"/>
      <c r="O28" s="165"/>
      <c r="P28" s="167"/>
    </row>
    <row r="29" spans="1:16" ht="12.95" customHeight="1">
      <c r="A29" s="88"/>
      <c r="B29" s="89"/>
      <c r="C29" s="90"/>
      <c r="D29" s="566" t="s">
        <v>8819</v>
      </c>
      <c r="E29" s="596"/>
      <c r="F29" s="154"/>
      <c r="G29" s="599" t="s">
        <v>17035</v>
      </c>
      <c r="H29" s="594" t="s">
        <v>4106</v>
      </c>
      <c r="I29" s="564">
        <v>1</v>
      </c>
      <c r="J29" s="553" t="s">
        <v>8859</v>
      </c>
      <c r="K29" s="556">
        <f>L29*курс</f>
        <v>2766.6851940000001</v>
      </c>
      <c r="L29" s="559">
        <f>SUM(M29:M34)</f>
        <v>87.831276000000003</v>
      </c>
      <c r="M29" s="168">
        <f>IFERROR(IF(Змiст!$K$5&gt;Змiст!$BH$55,N29*(1-Змiст!$K$5),N29*(1-Змiст!$BH$55)),0)*I29</f>
        <v>69.774119999999996</v>
      </c>
      <c r="N29" s="169">
        <f t="shared" ref="N29:N36" si="2">IFERROR(VLOOKUP(H29,Price,2,FALSE)*1.2,0)</f>
        <v>69.774119999999996</v>
      </c>
      <c r="O29" s="631" t="s">
        <v>6574</v>
      </c>
      <c r="P29" s="619" t="s">
        <v>7002</v>
      </c>
    </row>
    <row r="30" spans="1:16" ht="12.95" customHeight="1">
      <c r="A30" s="88"/>
      <c r="B30" s="89"/>
      <c r="C30" s="90"/>
      <c r="D30" s="568"/>
      <c r="E30" s="597"/>
      <c r="F30" s="157"/>
      <c r="G30" s="600"/>
      <c r="H30" s="625"/>
      <c r="I30" s="630"/>
      <c r="J30" s="554"/>
      <c r="K30" s="557"/>
      <c r="L30" s="560"/>
      <c r="M30" s="168">
        <f>IFERROR(IF(Змiст!$K$5&gt;Змiст!$BH$55,N30*(1-Змiст!$K$5),N30*(1-Змiст!$BH$55)),0)*I30</f>
        <v>0</v>
      </c>
      <c r="N30" s="169">
        <f t="shared" si="2"/>
        <v>0</v>
      </c>
      <c r="O30" s="672"/>
      <c r="P30" s="620"/>
    </row>
    <row r="31" spans="1:16" ht="12.95" customHeight="1">
      <c r="A31" s="88"/>
      <c r="B31" s="89"/>
      <c r="C31" s="90"/>
      <c r="D31" s="588" t="s">
        <v>8813</v>
      </c>
      <c r="E31" s="589"/>
      <c r="F31" s="157"/>
      <c r="G31" s="600"/>
      <c r="H31" s="595"/>
      <c r="I31" s="565"/>
      <c r="J31" s="554"/>
      <c r="K31" s="557"/>
      <c r="L31" s="560"/>
      <c r="M31" s="168">
        <f>IFERROR(IF(Змiст!$K$5&gt;Змiст!$BH$55,N31*(1-Змiст!$K$5),N31*(1-Змiст!$BH$55)),0)*I31</f>
        <v>0</v>
      </c>
      <c r="N31" s="169">
        <f t="shared" si="2"/>
        <v>0</v>
      </c>
      <c r="O31" s="672"/>
      <c r="P31" s="620"/>
    </row>
    <row r="32" spans="1:16" ht="12.95" customHeight="1">
      <c r="A32" s="88"/>
      <c r="B32" s="89"/>
      <c r="C32" s="90"/>
      <c r="D32" s="591" t="s">
        <v>6573</v>
      </c>
      <c r="E32" s="592"/>
      <c r="F32" s="157"/>
      <c r="G32" s="600"/>
      <c r="H32" s="594" t="s">
        <v>4148</v>
      </c>
      <c r="I32" s="564">
        <v>1</v>
      </c>
      <c r="J32" s="554"/>
      <c r="K32" s="557"/>
      <c r="L32" s="560"/>
      <c r="M32" s="168">
        <f>IFERROR(IF(Змiст!$K$5&gt;Змiст!$BH$55,N32*(1-Змiст!$K$5),N32*(1-Змiст!$BH$55)),0)*I32</f>
        <v>18.057155999999999</v>
      </c>
      <c r="N32" s="169">
        <f t="shared" si="2"/>
        <v>18.057155999999999</v>
      </c>
      <c r="O32" s="672"/>
      <c r="P32" s="620"/>
    </row>
    <row r="33" spans="1:16" ht="12.95" customHeight="1">
      <c r="A33" s="88"/>
      <c r="B33" s="89"/>
      <c r="C33" s="90"/>
      <c r="D33" s="158" t="s">
        <v>6571</v>
      </c>
      <c r="E33" s="158" t="s">
        <v>8816</v>
      </c>
      <c r="F33" s="157"/>
      <c r="G33" s="600"/>
      <c r="H33" s="625"/>
      <c r="I33" s="630"/>
      <c r="J33" s="554"/>
      <c r="K33" s="557"/>
      <c r="L33" s="560"/>
      <c r="M33" s="168">
        <f>IFERROR(IF(Змiст!$K$5&gt;Змiст!$BH$55,N33*(1-Змiст!$K$5),N33*(1-Змiст!$BH$55)),0)*I33</f>
        <v>0</v>
      </c>
      <c r="N33" s="169">
        <f t="shared" si="2"/>
        <v>0</v>
      </c>
      <c r="O33" s="672"/>
      <c r="P33" s="620"/>
    </row>
    <row r="34" spans="1:16" ht="12.95" customHeight="1">
      <c r="A34" s="88"/>
      <c r="B34" s="89"/>
      <c r="C34" s="90"/>
      <c r="D34" s="158" t="s">
        <v>6572</v>
      </c>
      <c r="E34" s="158" t="s">
        <v>7905</v>
      </c>
      <c r="F34" s="157"/>
      <c r="G34" s="601"/>
      <c r="H34" s="595"/>
      <c r="I34" s="565"/>
      <c r="J34" s="555"/>
      <c r="K34" s="558"/>
      <c r="L34" s="561"/>
      <c r="M34" s="168">
        <f>IFERROR(IF(Змiст!$K$5&gt;Змiст!$BH$55,N34*(1-Змiст!$K$5),N34*(1-Змiст!$BH$55)),0)*I34</f>
        <v>0</v>
      </c>
      <c r="N34" s="169">
        <f t="shared" si="2"/>
        <v>0</v>
      </c>
      <c r="O34" s="673"/>
      <c r="P34" s="621"/>
    </row>
    <row r="35" spans="1:16" ht="12.95" customHeight="1">
      <c r="A35" s="88"/>
      <c r="B35" s="89"/>
      <c r="C35" s="90"/>
      <c r="D35" s="158" t="s">
        <v>7904</v>
      </c>
      <c r="E35" s="158" t="s">
        <v>7884</v>
      </c>
      <c r="F35" s="157"/>
      <c r="G35" s="599" t="s">
        <v>8644</v>
      </c>
      <c r="H35" s="594" t="s">
        <v>4357</v>
      </c>
      <c r="I35" s="564">
        <v>1</v>
      </c>
      <c r="J35" s="553" t="s">
        <v>8860</v>
      </c>
      <c r="K35" s="556">
        <f>L35*курс</f>
        <v>2799.9427679999999</v>
      </c>
      <c r="L35" s="559">
        <f>SUM(M35:M40)</f>
        <v>88.887071999999989</v>
      </c>
      <c r="M35" s="168">
        <f>IFERROR(IF(Змiст!$K$5&gt;Змiст!$BH$55,N35*(1-Змiст!$K$5),N35*(1-Змiст!$BH$55)),0)*I35</f>
        <v>70.829915999999997</v>
      </c>
      <c r="N35" s="169">
        <f t="shared" si="2"/>
        <v>70.829915999999997</v>
      </c>
      <c r="O35" s="631" t="s">
        <v>6574</v>
      </c>
      <c r="P35" s="619" t="s">
        <v>7002</v>
      </c>
    </row>
    <row r="36" spans="1:16" ht="12.95" customHeight="1">
      <c r="A36" s="88"/>
      <c r="B36" s="89"/>
      <c r="C36" s="90"/>
      <c r="D36" s="159"/>
      <c r="E36" s="160"/>
      <c r="F36" s="157"/>
      <c r="G36" s="600"/>
      <c r="H36" s="625"/>
      <c r="I36" s="630"/>
      <c r="J36" s="554"/>
      <c r="K36" s="557"/>
      <c r="L36" s="560"/>
      <c r="M36" s="168">
        <f>IFERROR(IF(Змiст!$K$5&gt;Змiст!$BH$55,N36*(1-Змiст!$K$5),N36*(1-Змiст!$BH$55)),0)*I36</f>
        <v>0</v>
      </c>
      <c r="N36" s="169">
        <f t="shared" si="2"/>
        <v>0</v>
      </c>
      <c r="O36" s="672"/>
      <c r="P36" s="620"/>
    </row>
    <row r="37" spans="1:16" ht="12.95" customHeight="1">
      <c r="A37" s="88"/>
      <c r="B37" s="89"/>
      <c r="C37" s="90"/>
      <c r="D37" s="161"/>
      <c r="E37" s="162"/>
      <c r="F37" s="157"/>
      <c r="G37" s="600"/>
      <c r="H37" s="595"/>
      <c r="I37" s="565"/>
      <c r="J37" s="554"/>
      <c r="K37" s="557"/>
      <c r="L37" s="560"/>
      <c r="M37" s="168">
        <f>IFERROR(IF(Змiст!$K$5&gt;Змiст!$BH$55,N37*(1-Змiст!$K$5),N37*(1-Змiст!$BH$55)),0)*I37</f>
        <v>0</v>
      </c>
      <c r="N37" s="169">
        <f t="shared" ref="N37:N46" si="3">IFERROR(VLOOKUP(H37,Price,2,FALSE)*1.2,0)</f>
        <v>0</v>
      </c>
      <c r="O37" s="672"/>
      <c r="P37" s="620"/>
    </row>
    <row r="38" spans="1:16" ht="12.95" customHeight="1">
      <c r="A38" s="88"/>
      <c r="B38" s="89"/>
      <c r="C38" s="90"/>
      <c r="D38" s="161"/>
      <c r="E38" s="162"/>
      <c r="F38" s="157"/>
      <c r="G38" s="600"/>
      <c r="H38" s="594" t="s">
        <v>4148</v>
      </c>
      <c r="I38" s="564">
        <v>1</v>
      </c>
      <c r="J38" s="554"/>
      <c r="K38" s="557"/>
      <c r="L38" s="560"/>
      <c r="M38" s="168">
        <f>IFERROR(IF(Змiст!$K$5&gt;Змiст!$BH$55,N38*(1-Змiст!$K$5),N38*(1-Змiст!$BH$55)),0)*I38</f>
        <v>18.057155999999999</v>
      </c>
      <c r="N38" s="169">
        <f t="shared" si="3"/>
        <v>18.057155999999999</v>
      </c>
      <c r="O38" s="672"/>
      <c r="P38" s="620"/>
    </row>
    <row r="39" spans="1:16" ht="12.95" customHeight="1">
      <c r="A39" s="88"/>
      <c r="B39" s="89"/>
      <c r="C39" s="90"/>
      <c r="D39" s="161"/>
      <c r="E39" s="162"/>
      <c r="F39" s="157"/>
      <c r="G39" s="600"/>
      <c r="H39" s="625"/>
      <c r="I39" s="630"/>
      <c r="J39" s="554"/>
      <c r="K39" s="557"/>
      <c r="L39" s="560"/>
      <c r="M39" s="168">
        <f>IFERROR(IF(Змiст!$K$5&gt;Змiст!$BH$55,N39*(1-Змiст!$K$5),N39*(1-Змiст!$BH$55)),0)*I39</f>
        <v>0</v>
      </c>
      <c r="N39" s="169">
        <f t="shared" si="3"/>
        <v>0</v>
      </c>
      <c r="O39" s="672"/>
      <c r="P39" s="620"/>
    </row>
    <row r="40" spans="1:16" ht="12.95" customHeight="1">
      <c r="A40" s="88"/>
      <c r="B40" s="89"/>
      <c r="C40" s="90"/>
      <c r="D40" s="161"/>
      <c r="E40" s="162"/>
      <c r="F40" s="157"/>
      <c r="G40" s="601"/>
      <c r="H40" s="595"/>
      <c r="I40" s="565"/>
      <c r="J40" s="555"/>
      <c r="K40" s="558"/>
      <c r="L40" s="561"/>
      <c r="M40" s="168">
        <f>IFERROR(IF(Змiст!$K$5&gt;Змiст!$BH$55,N40*(1-Змiст!$K$5),N40*(1-Змiст!$BH$55)),0)*I40</f>
        <v>0</v>
      </c>
      <c r="N40" s="169">
        <f t="shared" si="3"/>
        <v>0</v>
      </c>
      <c r="O40" s="673"/>
      <c r="P40" s="621"/>
    </row>
    <row r="41" spans="1:16" ht="12.95" customHeight="1">
      <c r="A41" s="88"/>
      <c r="B41" s="89"/>
      <c r="C41" s="90"/>
      <c r="D41" s="161"/>
      <c r="E41" s="162"/>
      <c r="F41" s="157"/>
      <c r="G41" s="599" t="s">
        <v>8667</v>
      </c>
      <c r="H41" s="594" t="s">
        <v>4710</v>
      </c>
      <c r="I41" s="564">
        <v>1</v>
      </c>
      <c r="J41" s="553" t="s">
        <v>8861</v>
      </c>
      <c r="K41" s="556">
        <f>L41*курс</f>
        <v>3248.3815559999998</v>
      </c>
      <c r="L41" s="559">
        <f>SUM(M41:M46)</f>
        <v>103.12322399999999</v>
      </c>
      <c r="M41" s="168">
        <f>IFERROR(IF(Змiст!$K$5&gt;Змiст!$BH$55,N41*(1-Змiст!$K$5),N41*(1-Змiст!$BH$55)),0)*I41</f>
        <v>85.066068000000001</v>
      </c>
      <c r="N41" s="169">
        <f t="shared" si="3"/>
        <v>85.066068000000001</v>
      </c>
      <c r="O41" s="631" t="s">
        <v>6574</v>
      </c>
      <c r="P41" s="619" t="s">
        <v>7002</v>
      </c>
    </row>
    <row r="42" spans="1:16" ht="12.95" customHeight="1">
      <c r="A42" s="88"/>
      <c r="B42" s="89"/>
      <c r="C42" s="90"/>
      <c r="D42" s="161"/>
      <c r="E42" s="162"/>
      <c r="F42" s="157"/>
      <c r="G42" s="600"/>
      <c r="H42" s="625"/>
      <c r="I42" s="630"/>
      <c r="J42" s="554"/>
      <c r="K42" s="557"/>
      <c r="L42" s="560"/>
      <c r="M42" s="168">
        <f>IFERROR(IF(Змiст!$K$5&gt;Змiст!$BH$55,N42*(1-Змiст!$K$5),N42*(1-Змiст!$BH$55)),0)*I42</f>
        <v>0</v>
      </c>
      <c r="N42" s="169">
        <f t="shared" si="3"/>
        <v>0</v>
      </c>
      <c r="O42" s="672"/>
      <c r="P42" s="620"/>
    </row>
    <row r="43" spans="1:16" ht="12.95" customHeight="1">
      <c r="A43" s="88"/>
      <c r="B43" s="89"/>
      <c r="C43" s="90"/>
      <c r="D43" s="161"/>
      <c r="E43" s="162"/>
      <c r="F43" s="157"/>
      <c r="G43" s="600"/>
      <c r="H43" s="595"/>
      <c r="I43" s="565"/>
      <c r="J43" s="554"/>
      <c r="K43" s="557"/>
      <c r="L43" s="560"/>
      <c r="M43" s="168">
        <f>IFERROR(IF(Змiст!$K$5&gt;Змiст!$BH$55,N43*(1-Змiст!$K$5),N43*(1-Змiст!$BH$55)),0)*I43</f>
        <v>0</v>
      </c>
      <c r="N43" s="169">
        <f t="shared" si="3"/>
        <v>0</v>
      </c>
      <c r="O43" s="672"/>
      <c r="P43" s="620"/>
    </row>
    <row r="44" spans="1:16" ht="12.95" customHeight="1">
      <c r="A44" s="88"/>
      <c r="B44" s="89"/>
      <c r="C44" s="90"/>
      <c r="D44" s="161"/>
      <c r="E44" s="162"/>
      <c r="F44" s="157"/>
      <c r="G44" s="600"/>
      <c r="H44" s="594" t="s">
        <v>4148</v>
      </c>
      <c r="I44" s="564">
        <v>1</v>
      </c>
      <c r="J44" s="554"/>
      <c r="K44" s="557"/>
      <c r="L44" s="560"/>
      <c r="M44" s="168">
        <f>IFERROR(IF(Змiст!$K$5&gt;Змiст!$BH$55,N44*(1-Змiст!$K$5),N44*(1-Змiст!$BH$55)),0)*I44</f>
        <v>18.057155999999999</v>
      </c>
      <c r="N44" s="169">
        <f t="shared" si="3"/>
        <v>18.057155999999999</v>
      </c>
      <c r="O44" s="672"/>
      <c r="P44" s="620"/>
    </row>
    <row r="45" spans="1:16" ht="12.95" customHeight="1">
      <c r="A45" s="88"/>
      <c r="B45" s="89"/>
      <c r="C45" s="90"/>
      <c r="D45" s="161"/>
      <c r="E45" s="162"/>
      <c r="F45" s="157"/>
      <c r="G45" s="600"/>
      <c r="H45" s="625"/>
      <c r="I45" s="630"/>
      <c r="J45" s="554"/>
      <c r="K45" s="557"/>
      <c r="L45" s="560"/>
      <c r="M45" s="168">
        <f>IFERROR(IF(Змiст!$K$5&gt;Змiст!$BH$55,N45*(1-Змiст!$K$5),N45*(1-Змiст!$BH$55)),0)*I45</f>
        <v>0</v>
      </c>
      <c r="N45" s="169">
        <f t="shared" si="3"/>
        <v>0</v>
      </c>
      <c r="O45" s="672"/>
      <c r="P45" s="620"/>
    </row>
    <row r="46" spans="1:16" ht="12.95" customHeight="1">
      <c r="A46" s="88"/>
      <c r="B46" s="89"/>
      <c r="C46" s="90"/>
      <c r="D46" s="161"/>
      <c r="E46" s="162"/>
      <c r="F46" s="157"/>
      <c r="G46" s="601"/>
      <c r="H46" s="595"/>
      <c r="I46" s="565"/>
      <c r="J46" s="555"/>
      <c r="K46" s="558"/>
      <c r="L46" s="561"/>
      <c r="M46" s="168">
        <f>IFERROR(IF(Змiст!$K$5&gt;Змiст!$BH$55,N46*(1-Змiст!$K$5),N46*(1-Змiст!$BH$55)),0)*I46</f>
        <v>0</v>
      </c>
      <c r="N46" s="169">
        <f t="shared" si="3"/>
        <v>0</v>
      </c>
      <c r="O46" s="673"/>
      <c r="P46" s="621"/>
    </row>
    <row r="47" spans="1:16" ht="12.95" customHeight="1">
      <c r="A47" s="106"/>
      <c r="B47" s="107"/>
      <c r="C47" s="108"/>
      <c r="D47" s="161"/>
      <c r="E47" s="162"/>
      <c r="F47" s="157"/>
      <c r="G47" s="170"/>
      <c r="H47" s="171"/>
      <c r="I47" s="171"/>
      <c r="J47" s="171"/>
      <c r="K47" s="171"/>
      <c r="L47" s="171"/>
      <c r="M47" s="172"/>
      <c r="N47" s="172"/>
      <c r="O47" s="171"/>
      <c r="P47" s="173"/>
    </row>
    <row r="48" spans="1:16" ht="12.95" customHeight="1">
      <c r="A48" s="106"/>
      <c r="B48" s="107"/>
      <c r="C48" s="108"/>
      <c r="D48" s="161"/>
      <c r="E48" s="162"/>
      <c r="F48" s="157"/>
      <c r="G48" s="174"/>
      <c r="H48" s="175"/>
      <c r="I48" s="175"/>
      <c r="J48" s="175"/>
      <c r="K48" s="175"/>
      <c r="L48" s="175"/>
      <c r="M48" s="176"/>
      <c r="N48" s="176"/>
      <c r="O48" s="175"/>
      <c r="P48" s="177"/>
    </row>
    <row r="49" spans="1:16" ht="12.95" customHeight="1">
      <c r="A49" s="106"/>
      <c r="B49" s="107"/>
      <c r="C49" s="108"/>
      <c r="D49" s="161"/>
      <c r="E49" s="162"/>
      <c r="F49" s="157"/>
      <c r="G49" s="174"/>
      <c r="H49" s="175"/>
      <c r="I49" s="175"/>
      <c r="J49" s="175"/>
      <c r="K49" s="175"/>
      <c r="L49" s="175"/>
      <c r="M49" s="176"/>
      <c r="N49" s="176"/>
      <c r="O49" s="175"/>
      <c r="P49" s="177"/>
    </row>
    <row r="50" spans="1:16" ht="12.95" customHeight="1">
      <c r="A50" s="106"/>
      <c r="B50" s="107"/>
      <c r="C50" s="108"/>
      <c r="D50" s="161"/>
      <c r="E50" s="162"/>
      <c r="F50" s="157"/>
      <c r="G50" s="174"/>
      <c r="H50" s="175"/>
      <c r="I50" s="175"/>
      <c r="J50" s="175"/>
      <c r="K50" s="175"/>
      <c r="L50" s="175"/>
      <c r="M50" s="176"/>
      <c r="N50" s="176"/>
      <c r="O50" s="175"/>
      <c r="P50" s="177"/>
    </row>
    <row r="51" spans="1:16" ht="12.95" customHeight="1">
      <c r="A51" s="130"/>
      <c r="B51" s="131"/>
      <c r="C51" s="132"/>
      <c r="D51" s="161"/>
      <c r="E51" s="162"/>
      <c r="F51" s="157"/>
      <c r="G51" s="174"/>
      <c r="H51" s="175"/>
      <c r="I51" s="175"/>
      <c r="J51" s="175"/>
      <c r="K51" s="175"/>
      <c r="L51" s="175"/>
      <c r="M51" s="176"/>
      <c r="N51" s="176"/>
      <c r="O51" s="175"/>
      <c r="P51" s="177"/>
    </row>
    <row r="52" spans="1:16" ht="12.75" customHeight="1">
      <c r="A52" s="130"/>
      <c r="B52" s="131"/>
      <c r="C52" s="132"/>
      <c r="D52" s="163"/>
      <c r="E52" s="162"/>
      <c r="F52" s="157"/>
      <c r="G52" s="178"/>
      <c r="H52" s="179"/>
      <c r="I52" s="179"/>
      <c r="J52" s="179"/>
      <c r="K52" s="179"/>
      <c r="L52" s="179"/>
      <c r="M52" s="180"/>
      <c r="N52" s="180"/>
      <c r="O52" s="179"/>
      <c r="P52" s="181"/>
    </row>
    <row r="53" spans="1:16" ht="15" customHeight="1">
      <c r="A53" s="88"/>
      <c r="B53" s="89"/>
      <c r="C53" s="90"/>
      <c r="D53" s="291"/>
      <c r="E53" s="165"/>
      <c r="F53" s="165"/>
      <c r="G53" s="165"/>
      <c r="H53" s="165"/>
      <c r="I53" s="165"/>
      <c r="J53" s="165"/>
      <c r="K53" s="165"/>
      <c r="L53" s="165"/>
      <c r="M53" s="166"/>
      <c r="N53" s="166"/>
      <c r="O53" s="165"/>
      <c r="P53" s="167"/>
    </row>
    <row r="54" spans="1:16" ht="12.95" customHeight="1">
      <c r="A54" s="88"/>
      <c r="B54" s="89"/>
      <c r="C54" s="90"/>
      <c r="D54" s="566" t="s">
        <v>8819</v>
      </c>
      <c r="E54" s="596"/>
      <c r="F54" s="154"/>
      <c r="G54" s="599" t="s">
        <v>17586</v>
      </c>
      <c r="H54" s="295" t="s">
        <v>17347</v>
      </c>
      <c r="I54" s="296">
        <v>2</v>
      </c>
      <c r="J54" s="619" t="s">
        <v>17558</v>
      </c>
      <c r="K54" s="556">
        <f>L54*курс</f>
        <v>1733.2747739999998</v>
      </c>
      <c r="L54" s="559">
        <f>SUM(M54:M59)</f>
        <v>55.024595999999995</v>
      </c>
      <c r="M54" s="155">
        <f>IFERROR(IF(Змiст!$K$5&gt;Змiст!$BH$55,N54*(1-Змiст!$K$5),N54*(1-Змiст!$BH$55)),0)*I54</f>
        <v>13.837847999999999</v>
      </c>
      <c r="N54" s="156">
        <f t="shared" ref="N54:N71" si="4">IFERROR(VLOOKUP(H54,Price,2,FALSE)*1.2,0)</f>
        <v>6.9189239999999996</v>
      </c>
      <c r="O54" s="631" t="s">
        <v>6574</v>
      </c>
      <c r="P54" s="619" t="s">
        <v>7002</v>
      </c>
    </row>
    <row r="55" spans="1:16" ht="12.95" customHeight="1">
      <c r="A55" s="88"/>
      <c r="B55" s="89"/>
      <c r="C55" s="90"/>
      <c r="D55" s="568"/>
      <c r="E55" s="597"/>
      <c r="F55" s="157"/>
      <c r="G55" s="600"/>
      <c r="H55" s="295" t="s">
        <v>17384</v>
      </c>
      <c r="I55" s="296">
        <v>2</v>
      </c>
      <c r="J55" s="620"/>
      <c r="K55" s="557"/>
      <c r="L55" s="560"/>
      <c r="M55" s="155">
        <f>IFERROR(IF(Змiст!$K$5&gt;Змiст!$BH$55,N55*(1-Змiст!$K$5),N55*(1-Змiст!$BH$55)),0)*I55</f>
        <v>20.228087999999996</v>
      </c>
      <c r="N55" s="156">
        <f t="shared" si="4"/>
        <v>10.114043999999998</v>
      </c>
      <c r="O55" s="672"/>
      <c r="P55" s="620"/>
    </row>
    <row r="56" spans="1:16" ht="12.95" customHeight="1">
      <c r="A56" s="88"/>
      <c r="B56" s="89"/>
      <c r="C56" s="90"/>
      <c r="D56" s="588" t="s">
        <v>17557</v>
      </c>
      <c r="E56" s="589"/>
      <c r="F56" s="157"/>
      <c r="G56" s="600"/>
      <c r="H56" s="295" t="s">
        <v>4033</v>
      </c>
      <c r="I56" s="296">
        <v>1</v>
      </c>
      <c r="J56" s="620"/>
      <c r="K56" s="557"/>
      <c r="L56" s="560"/>
      <c r="M56" s="155">
        <f>IFERROR(IF(Змiст!$K$5&gt;Змiст!$BH$55,N56*(1-Змiст!$K$5),N56*(1-Змiст!$BH$55)),0)*I56</f>
        <v>2.9015040000000001</v>
      </c>
      <c r="N56" s="156">
        <f t="shared" si="4"/>
        <v>2.9015040000000001</v>
      </c>
      <c r="O56" s="672"/>
      <c r="P56" s="620"/>
    </row>
    <row r="57" spans="1:16" ht="12.95" customHeight="1">
      <c r="A57" s="88"/>
      <c r="B57" s="89"/>
      <c r="C57" s="90"/>
      <c r="D57" s="591" t="s">
        <v>6573</v>
      </c>
      <c r="E57" s="592"/>
      <c r="F57" s="157"/>
      <c r="G57" s="600"/>
      <c r="H57" s="295" t="s">
        <v>4148</v>
      </c>
      <c r="I57" s="296">
        <v>1</v>
      </c>
      <c r="J57" s="620"/>
      <c r="K57" s="557"/>
      <c r="L57" s="560"/>
      <c r="M57" s="155">
        <f>IFERROR(IF(Змiст!$K$5&gt;Змiст!$BH$55,N57*(1-Змiст!$K$5),N57*(1-Змiст!$BH$55)),0)*I57</f>
        <v>18.057155999999999</v>
      </c>
      <c r="N57" s="156">
        <f t="shared" si="4"/>
        <v>18.057155999999999</v>
      </c>
      <c r="O57" s="672"/>
      <c r="P57" s="620"/>
    </row>
    <row r="58" spans="1:16" ht="12.95" customHeight="1">
      <c r="A58" s="88"/>
      <c r="B58" s="89"/>
      <c r="C58" s="90"/>
      <c r="D58" s="158" t="s">
        <v>6571</v>
      </c>
      <c r="E58" s="158" t="s">
        <v>8817</v>
      </c>
      <c r="F58" s="157"/>
      <c r="G58" s="600"/>
      <c r="H58" s="295"/>
      <c r="I58" s="296"/>
      <c r="J58" s="620"/>
      <c r="K58" s="557"/>
      <c r="L58" s="560"/>
      <c r="M58" s="155">
        <f>IFERROR(IF(Змiст!$K$5&gt;Змiст!$BH$55,N58*(1-Змiст!$K$5),N58*(1-Змiст!$BH$55)),0)*I58</f>
        <v>0</v>
      </c>
      <c r="N58" s="156">
        <f t="shared" si="4"/>
        <v>0</v>
      </c>
      <c r="O58" s="672"/>
      <c r="P58" s="620"/>
    </row>
    <row r="59" spans="1:16" ht="12.95" customHeight="1">
      <c r="A59" s="88"/>
      <c r="B59" s="89"/>
      <c r="C59" s="90"/>
      <c r="D59" s="158" t="s">
        <v>6572</v>
      </c>
      <c r="E59" s="158" t="s">
        <v>7905</v>
      </c>
      <c r="F59" s="157"/>
      <c r="G59" s="601"/>
      <c r="H59" s="295"/>
      <c r="I59" s="296"/>
      <c r="J59" s="621"/>
      <c r="K59" s="558"/>
      <c r="L59" s="561"/>
      <c r="M59" s="155">
        <f>IFERROR(IF(Змiст!$K$5&gt;Змiст!$BH$55,N59*(1-Змiст!$K$5),N59*(1-Змiст!$BH$55)),0)*I59</f>
        <v>0</v>
      </c>
      <c r="N59" s="156">
        <f t="shared" si="4"/>
        <v>0</v>
      </c>
      <c r="O59" s="673"/>
      <c r="P59" s="621"/>
    </row>
    <row r="60" spans="1:16" ht="12.95" customHeight="1">
      <c r="A60" s="88"/>
      <c r="B60" s="89"/>
      <c r="C60" s="90"/>
      <c r="D60" s="158" t="s">
        <v>7904</v>
      </c>
      <c r="E60" s="158" t="s">
        <v>7883</v>
      </c>
      <c r="F60" s="157"/>
      <c r="G60" s="599" t="s">
        <v>17587</v>
      </c>
      <c r="H60" s="295" t="s">
        <v>17347</v>
      </c>
      <c r="I60" s="296">
        <v>2</v>
      </c>
      <c r="J60" s="619" t="s">
        <v>17559</v>
      </c>
      <c r="K60" s="556">
        <f>L60*курс</f>
        <v>1733.2747739999998</v>
      </c>
      <c r="L60" s="559">
        <f>SUM(M60:M65)</f>
        <v>55.024595999999995</v>
      </c>
      <c r="M60" s="155">
        <f>IFERROR(IF(Змiст!$K$5&gt;Змiст!$BH$55,N60*(1-Змiст!$K$5),N60*(1-Змiст!$BH$55)),0)*I60</f>
        <v>13.837847999999999</v>
      </c>
      <c r="N60" s="156">
        <f t="shared" si="4"/>
        <v>6.9189239999999996</v>
      </c>
      <c r="O60" s="631" t="s">
        <v>6574</v>
      </c>
      <c r="P60" s="619" t="s">
        <v>7002</v>
      </c>
    </row>
    <row r="61" spans="1:16" ht="12.95" customHeight="1">
      <c r="A61" s="88"/>
      <c r="B61" s="89"/>
      <c r="C61" s="90"/>
      <c r="D61" s="159"/>
      <c r="E61" s="160"/>
      <c r="F61" s="157"/>
      <c r="G61" s="600"/>
      <c r="H61" s="295" t="s">
        <v>17388</v>
      </c>
      <c r="I61" s="296">
        <v>2</v>
      </c>
      <c r="J61" s="620"/>
      <c r="K61" s="557"/>
      <c r="L61" s="560"/>
      <c r="M61" s="155">
        <f>IFERROR(IF(Змiст!$K$5&gt;Змiст!$BH$55,N61*(1-Змiст!$K$5),N61*(1-Змiст!$BH$55)),0)*I61</f>
        <v>20.228087999999996</v>
      </c>
      <c r="N61" s="156">
        <f t="shared" si="4"/>
        <v>10.114043999999998</v>
      </c>
      <c r="O61" s="672"/>
      <c r="P61" s="620"/>
    </row>
    <row r="62" spans="1:16" ht="12.95" customHeight="1">
      <c r="A62" s="88"/>
      <c r="B62" s="89"/>
      <c r="C62" s="90"/>
      <c r="D62" s="161"/>
      <c r="E62" s="162"/>
      <c r="F62" s="157"/>
      <c r="G62" s="600"/>
      <c r="H62" s="295" t="s">
        <v>4033</v>
      </c>
      <c r="I62" s="296">
        <v>1</v>
      </c>
      <c r="J62" s="620"/>
      <c r="K62" s="557"/>
      <c r="L62" s="560"/>
      <c r="M62" s="155">
        <f>IFERROR(IF(Змiст!$K$5&gt;Змiст!$BH$55,N62*(1-Змiст!$K$5),N62*(1-Змiст!$BH$55)),0)*I62</f>
        <v>2.9015040000000001</v>
      </c>
      <c r="N62" s="156">
        <f t="shared" si="4"/>
        <v>2.9015040000000001</v>
      </c>
      <c r="O62" s="672"/>
      <c r="P62" s="620"/>
    </row>
    <row r="63" spans="1:16" ht="12.95" customHeight="1">
      <c r="A63" s="88"/>
      <c r="B63" s="89"/>
      <c r="C63" s="90"/>
      <c r="D63" s="161"/>
      <c r="E63" s="162"/>
      <c r="F63" s="157"/>
      <c r="G63" s="600"/>
      <c r="H63" s="295" t="s">
        <v>4148</v>
      </c>
      <c r="I63" s="296">
        <v>1</v>
      </c>
      <c r="J63" s="620"/>
      <c r="K63" s="557"/>
      <c r="L63" s="560"/>
      <c r="M63" s="155">
        <f>IFERROR(IF(Змiст!$K$5&gt;Змiст!$BH$55,N63*(1-Змiст!$K$5),N63*(1-Змiст!$BH$55)),0)*I63</f>
        <v>18.057155999999999</v>
      </c>
      <c r="N63" s="156">
        <f t="shared" si="4"/>
        <v>18.057155999999999</v>
      </c>
      <c r="O63" s="672"/>
      <c r="P63" s="620"/>
    </row>
    <row r="64" spans="1:16" ht="12.95" customHeight="1">
      <c r="A64" s="88"/>
      <c r="B64" s="89"/>
      <c r="C64" s="90"/>
      <c r="D64" s="161"/>
      <c r="E64" s="162"/>
      <c r="F64" s="157"/>
      <c r="G64" s="600"/>
      <c r="H64" s="295"/>
      <c r="I64" s="296"/>
      <c r="J64" s="620"/>
      <c r="K64" s="557"/>
      <c r="L64" s="560"/>
      <c r="M64" s="155">
        <f>IFERROR(IF(Змiст!$K$5&gt;Змiст!$BH$55,N64*(1-Змiст!$K$5),N64*(1-Змiст!$BH$55)),0)*I64</f>
        <v>0</v>
      </c>
      <c r="N64" s="156">
        <f t="shared" si="4"/>
        <v>0</v>
      </c>
      <c r="O64" s="672"/>
      <c r="P64" s="620"/>
    </row>
    <row r="65" spans="1:16" ht="12.95" customHeight="1">
      <c r="A65" s="88"/>
      <c r="B65" s="89"/>
      <c r="C65" s="90"/>
      <c r="D65" s="161"/>
      <c r="E65" s="162"/>
      <c r="F65" s="157"/>
      <c r="G65" s="601"/>
      <c r="H65" s="295"/>
      <c r="I65" s="296"/>
      <c r="J65" s="621"/>
      <c r="K65" s="558"/>
      <c r="L65" s="561"/>
      <c r="M65" s="155">
        <f>IFERROR(IF(Змiст!$K$5&gt;Змiст!$BH$55,N65*(1-Змiст!$K$5),N65*(1-Змiст!$BH$55)),0)*I65</f>
        <v>0</v>
      </c>
      <c r="N65" s="156">
        <f t="shared" si="4"/>
        <v>0</v>
      </c>
      <c r="O65" s="673"/>
      <c r="P65" s="621"/>
    </row>
    <row r="66" spans="1:16" ht="12.95" customHeight="1">
      <c r="A66" s="88"/>
      <c r="B66" s="89"/>
      <c r="C66" s="90"/>
      <c r="D66" s="161"/>
      <c r="E66" s="162"/>
      <c r="F66" s="157"/>
      <c r="G66" s="599" t="s">
        <v>17588</v>
      </c>
      <c r="H66" s="295" t="s">
        <v>17347</v>
      </c>
      <c r="I66" s="296">
        <v>2</v>
      </c>
      <c r="J66" s="619" t="s">
        <v>17560</v>
      </c>
      <c r="K66" s="556">
        <f>L66*курс</f>
        <v>1733.2747739999998</v>
      </c>
      <c r="L66" s="559">
        <f>SUM(M66:M71)</f>
        <v>55.024595999999995</v>
      </c>
      <c r="M66" s="155">
        <f>IFERROR(IF(Змiст!$K$5&gt;Змiст!$BH$55,N66*(1-Змiст!$K$5),N66*(1-Змiст!$BH$55)),0)*I66</f>
        <v>13.837847999999999</v>
      </c>
      <c r="N66" s="156">
        <f t="shared" si="4"/>
        <v>6.9189239999999996</v>
      </c>
      <c r="O66" s="631" t="s">
        <v>6574</v>
      </c>
      <c r="P66" s="619" t="s">
        <v>7002</v>
      </c>
    </row>
    <row r="67" spans="1:16" ht="12.95" customHeight="1">
      <c r="A67" s="88"/>
      <c r="B67" s="89"/>
      <c r="C67" s="90"/>
      <c r="D67" s="161"/>
      <c r="E67" s="162"/>
      <c r="F67" s="157"/>
      <c r="G67" s="600"/>
      <c r="H67" s="295" t="s">
        <v>17386</v>
      </c>
      <c r="I67" s="296">
        <v>2</v>
      </c>
      <c r="J67" s="620"/>
      <c r="K67" s="557"/>
      <c r="L67" s="560"/>
      <c r="M67" s="155">
        <f>IFERROR(IF(Змiст!$K$5&gt;Змiст!$BH$55,N67*(1-Змiст!$K$5),N67*(1-Змiст!$BH$55)),0)*I67</f>
        <v>20.228087999999996</v>
      </c>
      <c r="N67" s="156">
        <f t="shared" si="4"/>
        <v>10.114043999999998</v>
      </c>
      <c r="O67" s="672"/>
      <c r="P67" s="620"/>
    </row>
    <row r="68" spans="1:16" ht="12.95" customHeight="1">
      <c r="A68" s="88"/>
      <c r="B68" s="89"/>
      <c r="C68" s="90"/>
      <c r="D68" s="161"/>
      <c r="E68" s="162"/>
      <c r="F68" s="157"/>
      <c r="G68" s="600"/>
      <c r="H68" s="295" t="s">
        <v>4033</v>
      </c>
      <c r="I68" s="296">
        <v>1</v>
      </c>
      <c r="J68" s="620"/>
      <c r="K68" s="557"/>
      <c r="L68" s="560"/>
      <c r="M68" s="155">
        <f>IFERROR(IF(Змiст!$K$5&gt;Змiст!$BH$55,N68*(1-Змiст!$K$5),N68*(1-Змiст!$BH$55)),0)*I68</f>
        <v>2.9015040000000001</v>
      </c>
      <c r="N68" s="156">
        <f t="shared" si="4"/>
        <v>2.9015040000000001</v>
      </c>
      <c r="O68" s="672"/>
      <c r="P68" s="620"/>
    </row>
    <row r="69" spans="1:16" ht="12.95" customHeight="1">
      <c r="A69" s="88"/>
      <c r="B69" s="89"/>
      <c r="C69" s="90"/>
      <c r="D69" s="161"/>
      <c r="E69" s="162"/>
      <c r="F69" s="157"/>
      <c r="G69" s="600"/>
      <c r="H69" s="295" t="s">
        <v>4148</v>
      </c>
      <c r="I69" s="296">
        <v>1</v>
      </c>
      <c r="J69" s="620"/>
      <c r="K69" s="557"/>
      <c r="L69" s="560"/>
      <c r="M69" s="155">
        <f>IFERROR(IF(Змiст!$K$5&gt;Змiст!$BH$55,N69*(1-Змiст!$K$5),N69*(1-Змiст!$BH$55)),0)*I69</f>
        <v>18.057155999999999</v>
      </c>
      <c r="N69" s="156">
        <f t="shared" si="4"/>
        <v>18.057155999999999</v>
      </c>
      <c r="O69" s="672"/>
      <c r="P69" s="620"/>
    </row>
    <row r="70" spans="1:16" ht="12.95" customHeight="1">
      <c r="A70" s="88"/>
      <c r="B70" s="89"/>
      <c r="C70" s="90"/>
      <c r="D70" s="161"/>
      <c r="E70" s="162"/>
      <c r="F70" s="157"/>
      <c r="G70" s="600"/>
      <c r="H70" s="295"/>
      <c r="I70" s="296"/>
      <c r="J70" s="620"/>
      <c r="K70" s="557"/>
      <c r="L70" s="560"/>
      <c r="M70" s="155">
        <f>IFERROR(IF(Змiст!$K$5&gt;Змiст!$BH$55,N70*(1-Змiст!$K$5),N70*(1-Змiст!$BH$55)),0)*I70</f>
        <v>0</v>
      </c>
      <c r="N70" s="156">
        <f t="shared" si="4"/>
        <v>0</v>
      </c>
      <c r="O70" s="672"/>
      <c r="P70" s="620"/>
    </row>
    <row r="71" spans="1:16" ht="12.95" customHeight="1">
      <c r="A71" s="88"/>
      <c r="B71" s="89"/>
      <c r="C71" s="90"/>
      <c r="D71" s="161"/>
      <c r="E71" s="162"/>
      <c r="F71" s="157"/>
      <c r="G71" s="601"/>
      <c r="H71" s="295"/>
      <c r="I71" s="298"/>
      <c r="J71" s="621"/>
      <c r="K71" s="558"/>
      <c r="L71" s="561"/>
      <c r="M71" s="155">
        <f>IFERROR(IF(Змiст!$K$5&gt;Змiст!$BH$55,N71*(1-Змiст!$K$5),N71*(1-Змiст!$BH$55)),0)*I71</f>
        <v>0</v>
      </c>
      <c r="N71" s="156">
        <f t="shared" si="4"/>
        <v>0</v>
      </c>
      <c r="O71" s="673"/>
      <c r="P71" s="621"/>
    </row>
    <row r="72" spans="1:16" ht="12.95" customHeight="1">
      <c r="A72" s="88"/>
      <c r="B72" s="89"/>
      <c r="C72" s="90"/>
      <c r="D72" s="161"/>
      <c r="E72" s="162"/>
      <c r="F72" s="157"/>
      <c r="G72" s="170"/>
      <c r="H72" s="171"/>
      <c r="I72" s="171"/>
      <c r="J72" s="171"/>
      <c r="K72" s="171"/>
      <c r="L72" s="171"/>
      <c r="M72" s="171"/>
      <c r="N72" s="171"/>
      <c r="O72" s="171"/>
      <c r="P72" s="173"/>
    </row>
    <row r="73" spans="1:16" ht="12.95" customHeight="1">
      <c r="A73" s="88"/>
      <c r="B73" s="89"/>
      <c r="C73" s="90"/>
      <c r="D73" s="161"/>
      <c r="E73" s="162"/>
      <c r="F73" s="157"/>
      <c r="G73" s="174"/>
      <c r="H73" s="175"/>
      <c r="I73" s="175"/>
      <c r="J73" s="175"/>
      <c r="K73" s="175"/>
      <c r="L73" s="175"/>
      <c r="M73" s="175"/>
      <c r="N73" s="175"/>
      <c r="O73" s="175"/>
      <c r="P73" s="177"/>
    </row>
    <row r="74" spans="1:16" ht="12.95" customHeight="1">
      <c r="A74" s="88"/>
      <c r="B74" s="89"/>
      <c r="C74" s="90"/>
      <c r="D74" s="161"/>
      <c r="E74" s="162"/>
      <c r="F74" s="157"/>
      <c r="G74" s="174"/>
      <c r="H74" s="175"/>
      <c r="I74" s="175"/>
      <c r="J74" s="175"/>
      <c r="K74" s="175"/>
      <c r="L74" s="175"/>
      <c r="M74" s="175"/>
      <c r="N74" s="175"/>
      <c r="O74" s="175"/>
      <c r="P74" s="177"/>
    </row>
    <row r="75" spans="1:16" ht="12.95" customHeight="1">
      <c r="A75" s="88"/>
      <c r="B75" s="89"/>
      <c r="C75" s="90"/>
      <c r="D75" s="161"/>
      <c r="E75" s="162"/>
      <c r="F75" s="157"/>
      <c r="G75" s="174"/>
      <c r="H75" s="175"/>
      <c r="I75" s="175"/>
      <c r="J75" s="175"/>
      <c r="K75" s="175"/>
      <c r="L75" s="175"/>
      <c r="M75" s="175"/>
      <c r="N75" s="175"/>
      <c r="O75" s="175"/>
      <c r="P75" s="177"/>
    </row>
    <row r="76" spans="1:16" ht="12.95" customHeight="1">
      <c r="A76" s="88"/>
      <c r="B76" s="89"/>
      <c r="C76" s="90"/>
      <c r="D76" s="161"/>
      <c r="E76" s="162"/>
      <c r="F76" s="157"/>
      <c r="G76" s="174"/>
      <c r="H76" s="175"/>
      <c r="I76" s="175"/>
      <c r="J76" s="175"/>
      <c r="K76" s="175"/>
      <c r="L76" s="175"/>
      <c r="M76" s="175"/>
      <c r="N76" s="175"/>
      <c r="O76" s="175"/>
      <c r="P76" s="177"/>
    </row>
    <row r="77" spans="1:16" ht="12.75" customHeight="1">
      <c r="A77" s="88"/>
      <c r="B77" s="89"/>
      <c r="C77" s="90"/>
      <c r="D77" s="163"/>
      <c r="E77" s="162"/>
      <c r="F77" s="157"/>
      <c r="G77" s="178"/>
      <c r="H77" s="179"/>
      <c r="I77" s="179"/>
      <c r="J77" s="179"/>
      <c r="K77" s="179"/>
      <c r="L77" s="179"/>
      <c r="M77" s="179"/>
      <c r="N77" s="179"/>
      <c r="O77" s="179"/>
      <c r="P77" s="181"/>
    </row>
    <row r="78" spans="1:16" ht="15" customHeight="1">
      <c r="A78" s="106"/>
      <c r="B78" s="107"/>
      <c r="C78" s="108"/>
      <c r="D78" s="291"/>
      <c r="E78" s="165"/>
      <c r="F78" s="165"/>
      <c r="G78" s="165"/>
      <c r="H78" s="165"/>
      <c r="I78" s="165"/>
      <c r="J78" s="165"/>
      <c r="K78" s="165"/>
      <c r="L78" s="165"/>
      <c r="M78" s="166"/>
      <c r="N78" s="166"/>
      <c r="O78" s="165"/>
      <c r="P78" s="167"/>
    </row>
    <row r="79" spans="1:16" ht="12" customHeight="1">
      <c r="A79" s="106"/>
      <c r="B79" s="107"/>
      <c r="C79" s="108"/>
      <c r="D79" s="566" t="s">
        <v>8819</v>
      </c>
      <c r="E79" s="622"/>
      <c r="F79" s="154"/>
      <c r="G79" s="593" t="s">
        <v>8639</v>
      </c>
      <c r="H79" s="590" t="s">
        <v>4107</v>
      </c>
      <c r="I79" s="564">
        <v>1</v>
      </c>
      <c r="J79" s="553" t="s">
        <v>8862</v>
      </c>
      <c r="K79" s="585">
        <f>L79*курс</f>
        <v>4135.4995499999995</v>
      </c>
      <c r="L79" s="586">
        <f>SUM(M79:M84)</f>
        <v>131.28569999999999</v>
      </c>
      <c r="M79" s="168">
        <f>IFERROR(IF(Змiст!$K$5&gt;Змiст!$BH$55,N79*(1-Змiст!$K$5),N79*(1-Змiст!$BH$55)),0)*I79</f>
        <v>113.22854399999999</v>
      </c>
      <c r="N79" s="169">
        <f>IFERROR(VLOOKUP(H79,Price,2,FALSE)*1.2,0)</f>
        <v>113.22854399999999</v>
      </c>
      <c r="O79" s="587" t="s">
        <v>6574</v>
      </c>
      <c r="P79" s="580" t="s">
        <v>7002</v>
      </c>
    </row>
    <row r="80" spans="1:16" ht="12" customHeight="1">
      <c r="A80" s="106"/>
      <c r="B80" s="107"/>
      <c r="C80" s="108"/>
      <c r="D80" s="623"/>
      <c r="E80" s="624"/>
      <c r="F80" s="157"/>
      <c r="G80" s="593"/>
      <c r="H80" s="590"/>
      <c r="I80" s="630"/>
      <c r="J80" s="554"/>
      <c r="K80" s="585"/>
      <c r="L80" s="586"/>
      <c r="M80" s="168">
        <f>IFERROR(IF(Змiст!$K$5&gt;Змiст!$BH$55,N80*(1-Змiст!$K$5),N80*(1-Змiст!$BH$55)),0)*I80</f>
        <v>0</v>
      </c>
      <c r="N80" s="169">
        <f t="shared" ref="N80:N108" si="5">IFERROR(VLOOKUP(H80,Price,2,FALSE)*1.2,0)</f>
        <v>0</v>
      </c>
      <c r="O80" s="587"/>
      <c r="P80" s="580"/>
    </row>
    <row r="81" spans="1:16" ht="12" customHeight="1">
      <c r="A81" s="106"/>
      <c r="B81" s="107"/>
      <c r="C81" s="108"/>
      <c r="D81" s="542" t="s">
        <v>8814</v>
      </c>
      <c r="E81" s="547"/>
      <c r="F81" s="157"/>
      <c r="G81" s="593"/>
      <c r="H81" s="590"/>
      <c r="I81" s="565"/>
      <c r="J81" s="554"/>
      <c r="K81" s="585"/>
      <c r="L81" s="586"/>
      <c r="M81" s="168">
        <f>IFERROR(IF(Змiст!$K$5&gt;Змiст!$BH$55,N81*(1-Змiст!$K$5),N81*(1-Змiст!$BH$55)),0)*I81</f>
        <v>0</v>
      </c>
      <c r="N81" s="169">
        <f t="shared" si="5"/>
        <v>0</v>
      </c>
      <c r="O81" s="587"/>
      <c r="P81" s="580"/>
    </row>
    <row r="82" spans="1:16" ht="11.45" customHeight="1">
      <c r="A82" s="106"/>
      <c r="B82" s="107"/>
      <c r="C82" s="108"/>
      <c r="D82" s="591" t="s">
        <v>6573</v>
      </c>
      <c r="E82" s="592"/>
      <c r="F82" s="157"/>
      <c r="G82" s="593"/>
      <c r="H82" s="590" t="s">
        <v>4148</v>
      </c>
      <c r="I82" s="564">
        <v>1</v>
      </c>
      <c r="J82" s="554"/>
      <c r="K82" s="585"/>
      <c r="L82" s="586"/>
      <c r="M82" s="168">
        <f>IFERROR(IF(Змiст!$K$5&gt;Змiст!$BH$55,N82*(1-Змiст!$K$5),N82*(1-Змiст!$BH$55)),0)*I82</f>
        <v>18.057155999999999</v>
      </c>
      <c r="N82" s="169">
        <f t="shared" si="5"/>
        <v>18.057155999999999</v>
      </c>
      <c r="O82" s="587"/>
      <c r="P82" s="580"/>
    </row>
    <row r="83" spans="1:16" ht="11.45" customHeight="1">
      <c r="A83" s="130"/>
      <c r="B83" s="131"/>
      <c r="C83" s="132"/>
      <c r="D83" s="158" t="s">
        <v>6571</v>
      </c>
      <c r="E83" s="158" t="s">
        <v>8816</v>
      </c>
      <c r="F83" s="157"/>
      <c r="G83" s="593"/>
      <c r="H83" s="590"/>
      <c r="I83" s="630"/>
      <c r="J83" s="554"/>
      <c r="K83" s="585"/>
      <c r="L83" s="586"/>
      <c r="M83" s="168">
        <f>IFERROR(IF(Змiст!$K$5&gt;Змiст!$BH$55,N83*(1-Змiст!$K$5),N83*(1-Змiст!$BH$55)),0)*I83</f>
        <v>0</v>
      </c>
      <c r="N83" s="169">
        <f t="shared" si="5"/>
        <v>0</v>
      </c>
      <c r="O83" s="587"/>
      <c r="P83" s="580"/>
    </row>
    <row r="84" spans="1:16" ht="11.45" customHeight="1">
      <c r="A84" s="130"/>
      <c r="B84" s="131"/>
      <c r="C84" s="132"/>
      <c r="D84" s="158" t="s">
        <v>6572</v>
      </c>
      <c r="E84" s="158" t="s">
        <v>7905</v>
      </c>
      <c r="F84" s="157"/>
      <c r="G84" s="593"/>
      <c r="H84" s="590"/>
      <c r="I84" s="565"/>
      <c r="J84" s="555"/>
      <c r="K84" s="585"/>
      <c r="L84" s="586"/>
      <c r="M84" s="168">
        <f>IFERROR(IF(Змiст!$K$5&gt;Змiст!$BH$55,N84*(1-Змiст!$K$5),N84*(1-Змiст!$BH$55)),0)*I84</f>
        <v>0</v>
      </c>
      <c r="N84" s="169">
        <f t="shared" si="5"/>
        <v>0</v>
      </c>
      <c r="O84" s="587"/>
      <c r="P84" s="580"/>
    </row>
    <row r="85" spans="1:16" ht="11.45" customHeight="1">
      <c r="A85" s="130"/>
      <c r="B85" s="131"/>
      <c r="C85" s="132"/>
      <c r="D85" s="158" t="s">
        <v>7904</v>
      </c>
      <c r="E85" s="158" t="s">
        <v>7885</v>
      </c>
      <c r="F85" s="157"/>
      <c r="G85" s="593" t="s">
        <v>8645</v>
      </c>
      <c r="H85" s="590" t="s">
        <v>4358</v>
      </c>
      <c r="I85" s="564">
        <v>1</v>
      </c>
      <c r="J85" s="553" t="s">
        <v>8863</v>
      </c>
      <c r="K85" s="585">
        <f>L85*курс</f>
        <v>4168.5628320000005</v>
      </c>
      <c r="L85" s="586">
        <f>SUM(M85:M90)</f>
        <v>132.335328</v>
      </c>
      <c r="M85" s="168">
        <f>IFERROR(IF(Змiст!$K$5&gt;Змiст!$BH$55,N85*(1-Змiст!$K$5),N85*(1-Змiст!$BH$55)),0)*I85</f>
        <v>114.278172</v>
      </c>
      <c r="N85" s="169">
        <f t="shared" si="5"/>
        <v>114.278172</v>
      </c>
      <c r="O85" s="587" t="s">
        <v>6574</v>
      </c>
      <c r="P85" s="580" t="s">
        <v>7002</v>
      </c>
    </row>
    <row r="86" spans="1:16" ht="11.45" customHeight="1">
      <c r="A86" s="130"/>
      <c r="B86" s="131"/>
      <c r="C86" s="132"/>
      <c r="D86" s="159"/>
      <c r="E86" s="160"/>
      <c r="F86" s="157"/>
      <c r="G86" s="593"/>
      <c r="H86" s="590"/>
      <c r="I86" s="630"/>
      <c r="J86" s="554"/>
      <c r="K86" s="585"/>
      <c r="L86" s="586"/>
      <c r="M86" s="168">
        <f>IFERROR(IF(Змiст!$K$5&gt;Змiст!$BH$55,N86*(1-Змiст!$K$5),N86*(1-Змiст!$BH$55)),0)*I86</f>
        <v>0</v>
      </c>
      <c r="N86" s="169">
        <f t="shared" si="5"/>
        <v>0</v>
      </c>
      <c r="O86" s="587"/>
      <c r="P86" s="580"/>
    </row>
    <row r="87" spans="1:16" ht="11.45" customHeight="1">
      <c r="A87" s="130"/>
      <c r="B87" s="131"/>
      <c r="C87" s="132"/>
      <c r="D87" s="161"/>
      <c r="E87" s="162"/>
      <c r="F87" s="157"/>
      <c r="G87" s="593"/>
      <c r="H87" s="590"/>
      <c r="I87" s="565"/>
      <c r="J87" s="554"/>
      <c r="K87" s="585"/>
      <c r="L87" s="586"/>
      <c r="M87" s="168">
        <f>IFERROR(IF(Змiст!$K$5&gt;Змiст!$BH$55,N87*(1-Змiст!$K$5),N87*(1-Змiст!$BH$55)),0)*I87</f>
        <v>0</v>
      </c>
      <c r="N87" s="169">
        <f t="shared" si="5"/>
        <v>0</v>
      </c>
      <c r="O87" s="587"/>
      <c r="P87" s="580"/>
    </row>
    <row r="88" spans="1:16" ht="11.45" customHeight="1">
      <c r="A88" s="130"/>
      <c r="B88" s="131"/>
      <c r="C88" s="132"/>
      <c r="D88" s="161"/>
      <c r="E88" s="162"/>
      <c r="F88" s="157"/>
      <c r="G88" s="593"/>
      <c r="H88" s="590" t="s">
        <v>4148</v>
      </c>
      <c r="I88" s="564">
        <v>1</v>
      </c>
      <c r="J88" s="554"/>
      <c r="K88" s="585"/>
      <c r="L88" s="586"/>
      <c r="M88" s="168">
        <f>IFERROR(IF(Змiст!$K$5&gt;Змiст!$BH$55,N88*(1-Змiст!$K$5),N88*(1-Змiст!$BH$55)),0)*I88</f>
        <v>18.057155999999999</v>
      </c>
      <c r="N88" s="169">
        <f t="shared" si="5"/>
        <v>18.057155999999999</v>
      </c>
      <c r="O88" s="587"/>
      <c r="P88" s="580"/>
    </row>
    <row r="89" spans="1:16" ht="11.45" customHeight="1">
      <c r="A89" s="130"/>
      <c r="B89" s="131"/>
      <c r="C89" s="132"/>
      <c r="D89" s="161"/>
      <c r="E89" s="162"/>
      <c r="F89" s="157"/>
      <c r="G89" s="593"/>
      <c r="H89" s="590"/>
      <c r="I89" s="630"/>
      <c r="J89" s="554"/>
      <c r="K89" s="585"/>
      <c r="L89" s="586"/>
      <c r="M89" s="168">
        <f>IFERROR(IF(Змiст!$K$5&gt;Змiст!$BH$55,N89*(1-Змiст!$K$5),N89*(1-Змiст!$BH$55)),0)*I89</f>
        <v>0</v>
      </c>
      <c r="N89" s="169">
        <f t="shared" si="5"/>
        <v>0</v>
      </c>
      <c r="O89" s="587"/>
      <c r="P89" s="580"/>
    </row>
    <row r="90" spans="1:16" ht="11.45" customHeight="1">
      <c r="A90" s="130"/>
      <c r="B90" s="131"/>
      <c r="C90" s="132"/>
      <c r="D90" s="161"/>
      <c r="E90" s="162"/>
      <c r="F90" s="157"/>
      <c r="G90" s="593"/>
      <c r="H90" s="590"/>
      <c r="I90" s="565"/>
      <c r="J90" s="555"/>
      <c r="K90" s="585"/>
      <c r="L90" s="586"/>
      <c r="M90" s="168">
        <f>IFERROR(IF(Змiст!$K$5&gt;Змiст!$BH$55,N90*(1-Змiст!$K$5),N90*(1-Змiст!$BH$55)),0)*I90</f>
        <v>0</v>
      </c>
      <c r="N90" s="169">
        <f t="shared" si="5"/>
        <v>0</v>
      </c>
      <c r="O90" s="587"/>
      <c r="P90" s="580"/>
    </row>
    <row r="91" spans="1:16" ht="11.45" customHeight="1">
      <c r="A91" s="130"/>
      <c r="B91" s="131"/>
      <c r="C91" s="132"/>
      <c r="D91" s="161"/>
      <c r="E91" s="162"/>
      <c r="F91" s="157"/>
      <c r="G91" s="593" t="s">
        <v>8646</v>
      </c>
      <c r="H91" s="590" t="s">
        <v>4359</v>
      </c>
      <c r="I91" s="564">
        <v>1</v>
      </c>
      <c r="J91" s="553" t="s">
        <v>9247</v>
      </c>
      <c r="K91" s="585">
        <f>L91*курс</f>
        <v>4320.7826759999998</v>
      </c>
      <c r="L91" s="586">
        <f>SUM(M91:M96)</f>
        <v>137.16770399999999</v>
      </c>
      <c r="M91" s="168">
        <f>IFERROR(IF(Змiст!$K$5&gt;Змiст!$BH$55,N91*(1-Змiст!$K$5),N91*(1-Змiст!$BH$55)),0)*I91</f>
        <v>119.11054799999999</v>
      </c>
      <c r="N91" s="169">
        <f t="shared" si="5"/>
        <v>119.11054799999999</v>
      </c>
      <c r="O91" s="587" t="s">
        <v>6574</v>
      </c>
      <c r="P91" s="580" t="s">
        <v>7002</v>
      </c>
    </row>
    <row r="92" spans="1:16" ht="11.45" customHeight="1">
      <c r="A92" s="130"/>
      <c r="B92" s="131"/>
      <c r="C92" s="132"/>
      <c r="D92" s="161"/>
      <c r="E92" s="162"/>
      <c r="F92" s="157"/>
      <c r="G92" s="593"/>
      <c r="H92" s="590"/>
      <c r="I92" s="630"/>
      <c r="J92" s="554"/>
      <c r="K92" s="585"/>
      <c r="L92" s="586"/>
      <c r="M92" s="168">
        <f>IFERROR(IF(Змiст!$K$5&gt;Змiст!$BH$55,N92*(1-Змiст!$K$5),N92*(1-Змiст!$BH$55)),0)*I92</f>
        <v>0</v>
      </c>
      <c r="N92" s="169">
        <f t="shared" si="5"/>
        <v>0</v>
      </c>
      <c r="O92" s="587"/>
      <c r="P92" s="580"/>
    </row>
    <row r="93" spans="1:16" ht="11.45" customHeight="1">
      <c r="A93" s="130"/>
      <c r="B93" s="131"/>
      <c r="C93" s="132"/>
      <c r="D93" s="161"/>
      <c r="E93" s="162"/>
      <c r="F93" s="157"/>
      <c r="G93" s="593"/>
      <c r="H93" s="590"/>
      <c r="I93" s="565"/>
      <c r="J93" s="554"/>
      <c r="K93" s="585"/>
      <c r="L93" s="586"/>
      <c r="M93" s="168">
        <f>IFERROR(IF(Змiст!$K$5&gt;Змiст!$BH$55,N93*(1-Змiст!$K$5),N93*(1-Змiст!$BH$55)),0)*I93</f>
        <v>0</v>
      </c>
      <c r="N93" s="169">
        <f t="shared" si="5"/>
        <v>0</v>
      </c>
      <c r="O93" s="587"/>
      <c r="P93" s="580"/>
    </row>
    <row r="94" spans="1:16" ht="11.45" customHeight="1">
      <c r="A94" s="130"/>
      <c r="B94" s="131"/>
      <c r="C94" s="132"/>
      <c r="D94" s="161"/>
      <c r="E94" s="162"/>
      <c r="F94" s="157"/>
      <c r="G94" s="593"/>
      <c r="H94" s="590" t="s">
        <v>4148</v>
      </c>
      <c r="I94" s="564">
        <v>1</v>
      </c>
      <c r="J94" s="554"/>
      <c r="K94" s="585"/>
      <c r="L94" s="586"/>
      <c r="M94" s="168">
        <f>IFERROR(IF(Змiст!$K$5&gt;Змiст!$BH$55,N94*(1-Змiст!$K$5),N94*(1-Змiст!$BH$55)),0)*I94</f>
        <v>18.057155999999999</v>
      </c>
      <c r="N94" s="169">
        <f t="shared" si="5"/>
        <v>18.057155999999999</v>
      </c>
      <c r="O94" s="587"/>
      <c r="P94" s="580"/>
    </row>
    <row r="95" spans="1:16" ht="11.45" customHeight="1">
      <c r="A95" s="130"/>
      <c r="B95" s="131"/>
      <c r="C95" s="132"/>
      <c r="D95" s="161"/>
      <c r="E95" s="162"/>
      <c r="F95" s="157"/>
      <c r="G95" s="593"/>
      <c r="H95" s="590"/>
      <c r="I95" s="630"/>
      <c r="J95" s="554"/>
      <c r="K95" s="585"/>
      <c r="L95" s="586"/>
      <c r="M95" s="168">
        <f>IFERROR(IF(Змiст!$K$5&gt;Змiст!$BH$55,N95*(1-Змiст!$K$5),N95*(1-Змiст!$BH$55)),0)*I95</f>
        <v>0</v>
      </c>
      <c r="N95" s="169">
        <f t="shared" si="5"/>
        <v>0</v>
      </c>
      <c r="O95" s="587"/>
      <c r="P95" s="580"/>
    </row>
    <row r="96" spans="1:16" ht="11.45" customHeight="1">
      <c r="A96" s="130"/>
      <c r="B96" s="131"/>
      <c r="C96" s="132"/>
      <c r="D96" s="161"/>
      <c r="E96" s="162"/>
      <c r="F96" s="157"/>
      <c r="G96" s="593"/>
      <c r="H96" s="590"/>
      <c r="I96" s="565"/>
      <c r="J96" s="555"/>
      <c r="K96" s="585"/>
      <c r="L96" s="586"/>
      <c r="M96" s="168">
        <f>IFERROR(IF(Змiст!$K$5&gt;Змiст!$BH$55,N96*(1-Змiст!$K$5),N96*(1-Змiст!$BH$55)),0)*I96</f>
        <v>0</v>
      </c>
      <c r="N96" s="169">
        <f t="shared" si="5"/>
        <v>0</v>
      </c>
      <c r="O96" s="587"/>
      <c r="P96" s="580"/>
    </row>
    <row r="97" spans="1:16" ht="11.45" customHeight="1">
      <c r="A97" s="130"/>
      <c r="B97" s="131"/>
      <c r="C97" s="132"/>
      <c r="D97" s="161"/>
      <c r="E97" s="162"/>
      <c r="F97" s="157"/>
      <c r="G97" s="593" t="s">
        <v>8647</v>
      </c>
      <c r="H97" s="590" t="s">
        <v>4360</v>
      </c>
      <c r="I97" s="564">
        <v>1</v>
      </c>
      <c r="J97" s="553" t="s">
        <v>8864</v>
      </c>
      <c r="K97" s="585">
        <f>L97*курс</f>
        <v>4194.2789279999997</v>
      </c>
      <c r="L97" s="586">
        <f>SUM(M97:M102)</f>
        <v>133.151712</v>
      </c>
      <c r="M97" s="168">
        <f>IFERROR(IF(Змiст!$K$5&gt;Змiст!$BH$55,N97*(1-Змiст!$K$5),N97*(1-Змiст!$BH$55)),0)*I97</f>
        <v>115.094556</v>
      </c>
      <c r="N97" s="169">
        <f t="shared" si="5"/>
        <v>115.094556</v>
      </c>
      <c r="O97" s="587" t="s">
        <v>6574</v>
      </c>
      <c r="P97" s="580" t="s">
        <v>7002</v>
      </c>
    </row>
    <row r="98" spans="1:16" ht="11.45" customHeight="1">
      <c r="A98" s="130"/>
      <c r="B98" s="131"/>
      <c r="C98" s="132"/>
      <c r="D98" s="161"/>
      <c r="E98" s="162"/>
      <c r="F98" s="157"/>
      <c r="G98" s="593"/>
      <c r="H98" s="590"/>
      <c r="I98" s="630"/>
      <c r="J98" s="554"/>
      <c r="K98" s="585"/>
      <c r="L98" s="586"/>
      <c r="M98" s="168">
        <f>IFERROR(IF(Змiст!$K$5&gt;Змiст!$BH$55,N98*(1-Змiст!$K$5),N98*(1-Змiст!$BH$55)),0)*I98</f>
        <v>0</v>
      </c>
      <c r="N98" s="169">
        <f t="shared" si="5"/>
        <v>0</v>
      </c>
      <c r="O98" s="587"/>
      <c r="P98" s="580"/>
    </row>
    <row r="99" spans="1:16" ht="11.45" customHeight="1">
      <c r="A99" s="130"/>
      <c r="B99" s="131"/>
      <c r="C99" s="132"/>
      <c r="D99" s="161"/>
      <c r="E99" s="162"/>
      <c r="F99" s="157"/>
      <c r="G99" s="593"/>
      <c r="H99" s="590"/>
      <c r="I99" s="565"/>
      <c r="J99" s="554"/>
      <c r="K99" s="585"/>
      <c r="L99" s="586"/>
      <c r="M99" s="168">
        <f>IFERROR(IF(Змiст!$K$5&gt;Змiст!$BH$55,N99*(1-Змiст!$K$5),N99*(1-Змiст!$BH$55)),0)*I99</f>
        <v>0</v>
      </c>
      <c r="N99" s="169">
        <f t="shared" si="5"/>
        <v>0</v>
      </c>
      <c r="O99" s="587"/>
      <c r="P99" s="580"/>
    </row>
    <row r="100" spans="1:16" ht="11.45" customHeight="1">
      <c r="A100" s="130"/>
      <c r="B100" s="131"/>
      <c r="C100" s="132"/>
      <c r="D100" s="161"/>
      <c r="E100" s="162"/>
      <c r="F100" s="157"/>
      <c r="G100" s="593"/>
      <c r="H100" s="590" t="s">
        <v>4148</v>
      </c>
      <c r="I100" s="564">
        <v>1</v>
      </c>
      <c r="J100" s="554"/>
      <c r="K100" s="585"/>
      <c r="L100" s="586"/>
      <c r="M100" s="168">
        <f>IFERROR(IF(Змiст!$K$5&gt;Змiст!$BH$55,N100*(1-Змiст!$K$5),N100*(1-Змiст!$BH$55)),0)*I100</f>
        <v>18.057155999999999</v>
      </c>
      <c r="N100" s="169">
        <f t="shared" si="5"/>
        <v>18.057155999999999</v>
      </c>
      <c r="O100" s="587"/>
      <c r="P100" s="580"/>
    </row>
    <row r="101" spans="1:16" ht="11.45" customHeight="1">
      <c r="A101" s="130"/>
      <c r="B101" s="131"/>
      <c r="C101" s="132"/>
      <c r="D101" s="161"/>
      <c r="E101" s="162"/>
      <c r="F101" s="157"/>
      <c r="G101" s="593"/>
      <c r="H101" s="590"/>
      <c r="I101" s="630"/>
      <c r="J101" s="554"/>
      <c r="K101" s="585"/>
      <c r="L101" s="586"/>
      <c r="M101" s="168">
        <f>IFERROR(IF(Змiст!$K$5&gt;Змiст!$BH$55,N101*(1-Змiст!$K$5),N101*(1-Змiст!$BH$55)),0)*I101</f>
        <v>0</v>
      </c>
      <c r="N101" s="169">
        <f t="shared" si="5"/>
        <v>0</v>
      </c>
      <c r="O101" s="587"/>
      <c r="P101" s="580"/>
    </row>
    <row r="102" spans="1:16" ht="11.45" customHeight="1">
      <c r="A102" s="130"/>
      <c r="B102" s="131"/>
      <c r="C102" s="132"/>
      <c r="D102" s="161"/>
      <c r="E102" s="162"/>
      <c r="F102" s="157"/>
      <c r="G102" s="593"/>
      <c r="H102" s="590"/>
      <c r="I102" s="565"/>
      <c r="J102" s="555"/>
      <c r="K102" s="585"/>
      <c r="L102" s="586"/>
      <c r="M102" s="168">
        <f>IFERROR(IF(Змiст!$K$5&gt;Змiст!$BH$55,N102*(1-Змiст!$K$5),N102*(1-Змiст!$BH$55)),0)*I102</f>
        <v>0</v>
      </c>
      <c r="N102" s="169">
        <f t="shared" si="5"/>
        <v>0</v>
      </c>
      <c r="O102" s="587"/>
      <c r="P102" s="580"/>
    </row>
    <row r="103" spans="1:16" ht="11.45" customHeight="1">
      <c r="A103" s="130"/>
      <c r="B103" s="131"/>
      <c r="C103" s="132"/>
      <c r="D103" s="161"/>
      <c r="E103" s="162"/>
      <c r="F103" s="157"/>
      <c r="G103" s="593" t="s">
        <v>8668</v>
      </c>
      <c r="H103" s="590" t="s">
        <v>4712</v>
      </c>
      <c r="I103" s="564">
        <v>1</v>
      </c>
      <c r="J103" s="553" t="s">
        <v>8865</v>
      </c>
      <c r="K103" s="585">
        <f>L103*курс</f>
        <v>4569.0893639999995</v>
      </c>
      <c r="L103" s="586">
        <f>SUM(M103:M108)</f>
        <v>145.050456</v>
      </c>
      <c r="M103" s="168">
        <f>IFERROR(IF(Змiст!$K$5&gt;Змiст!$BH$55,N103*(1-Змiст!$K$5),N103*(1-Змiст!$BH$55)),0)*I103</f>
        <v>126.99329999999999</v>
      </c>
      <c r="N103" s="169">
        <f t="shared" si="5"/>
        <v>126.99329999999999</v>
      </c>
      <c r="O103" s="587" t="s">
        <v>6574</v>
      </c>
      <c r="P103" s="580" t="s">
        <v>7002</v>
      </c>
    </row>
    <row r="104" spans="1:16" ht="11.45" customHeight="1">
      <c r="A104" s="130"/>
      <c r="B104" s="131"/>
      <c r="C104" s="132"/>
      <c r="D104" s="161"/>
      <c r="E104" s="162"/>
      <c r="F104" s="157"/>
      <c r="G104" s="593"/>
      <c r="H104" s="590"/>
      <c r="I104" s="630"/>
      <c r="J104" s="554"/>
      <c r="K104" s="585"/>
      <c r="L104" s="586"/>
      <c r="M104" s="168">
        <f>IFERROR(IF(Змiст!$K$5&gt;Змiст!$BH$55,N104*(1-Змiст!$K$5),N104*(1-Змiст!$BH$55)),0)*I104</f>
        <v>0</v>
      </c>
      <c r="N104" s="169">
        <f t="shared" si="5"/>
        <v>0</v>
      </c>
      <c r="O104" s="587"/>
      <c r="P104" s="580"/>
    </row>
    <row r="105" spans="1:16" ht="11.45" customHeight="1">
      <c r="A105" s="130"/>
      <c r="B105" s="131"/>
      <c r="C105" s="132"/>
      <c r="D105" s="161"/>
      <c r="E105" s="162"/>
      <c r="F105" s="157"/>
      <c r="G105" s="593"/>
      <c r="H105" s="590"/>
      <c r="I105" s="565"/>
      <c r="J105" s="554"/>
      <c r="K105" s="585"/>
      <c r="L105" s="586"/>
      <c r="M105" s="168">
        <f>IFERROR(IF(Змiст!$K$5&gt;Змiст!$BH$55,N105*(1-Змiст!$K$5),N105*(1-Змiст!$BH$55)),0)*I105</f>
        <v>0</v>
      </c>
      <c r="N105" s="169">
        <f t="shared" si="5"/>
        <v>0</v>
      </c>
      <c r="O105" s="587"/>
      <c r="P105" s="580"/>
    </row>
    <row r="106" spans="1:16" ht="11.45" customHeight="1">
      <c r="A106" s="130"/>
      <c r="B106" s="131"/>
      <c r="C106" s="132"/>
      <c r="D106" s="161"/>
      <c r="E106" s="162"/>
      <c r="F106" s="157"/>
      <c r="G106" s="593"/>
      <c r="H106" s="590" t="s">
        <v>4148</v>
      </c>
      <c r="I106" s="564">
        <v>1</v>
      </c>
      <c r="J106" s="554"/>
      <c r="K106" s="585"/>
      <c r="L106" s="586"/>
      <c r="M106" s="168">
        <f>IFERROR(IF(Змiст!$K$5&gt;Змiст!$BH$55,N106*(1-Змiст!$K$5),N106*(1-Змiст!$BH$55)),0)*I106</f>
        <v>18.057155999999999</v>
      </c>
      <c r="N106" s="169">
        <f t="shared" si="5"/>
        <v>18.057155999999999</v>
      </c>
      <c r="O106" s="587"/>
      <c r="P106" s="580"/>
    </row>
    <row r="107" spans="1:16" ht="11.45" customHeight="1">
      <c r="A107" s="130"/>
      <c r="B107" s="131"/>
      <c r="C107" s="132"/>
      <c r="D107" s="161"/>
      <c r="E107" s="162"/>
      <c r="F107" s="157"/>
      <c r="G107" s="593"/>
      <c r="H107" s="590"/>
      <c r="I107" s="630"/>
      <c r="J107" s="554"/>
      <c r="K107" s="585"/>
      <c r="L107" s="586"/>
      <c r="M107" s="168">
        <f>IFERROR(IF(Змiст!$K$5&gt;Змiст!$BH$55,N107*(1-Змiст!$K$5),N107*(1-Змiст!$BH$55)),0)*I107</f>
        <v>0</v>
      </c>
      <c r="N107" s="169">
        <f t="shared" si="5"/>
        <v>0</v>
      </c>
      <c r="O107" s="587"/>
      <c r="P107" s="580"/>
    </row>
    <row r="108" spans="1:16" ht="11.45" customHeight="1">
      <c r="A108" s="130"/>
      <c r="B108" s="131"/>
      <c r="C108" s="132"/>
      <c r="D108" s="161"/>
      <c r="E108" s="162"/>
      <c r="F108" s="157"/>
      <c r="G108" s="599"/>
      <c r="H108" s="594"/>
      <c r="I108" s="630"/>
      <c r="J108" s="554"/>
      <c r="K108" s="556"/>
      <c r="L108" s="559"/>
      <c r="M108" s="314">
        <f>IFERROR(IF(Змiст!$K$5&gt;Змiст!$BH$55,N108*(1-Змiст!$K$5),N108*(1-Змiст!$BH$55)),0)*I108</f>
        <v>0</v>
      </c>
      <c r="N108" s="297">
        <f t="shared" si="5"/>
        <v>0</v>
      </c>
      <c r="O108" s="631"/>
      <c r="P108" s="619"/>
    </row>
    <row r="109" spans="1:16" ht="15" customHeight="1">
      <c r="A109" s="130"/>
      <c r="B109" s="131"/>
      <c r="C109" s="132"/>
      <c r="D109" s="164"/>
      <c r="E109" s="165"/>
      <c r="F109" s="165"/>
      <c r="G109" s="165"/>
      <c r="H109" s="165"/>
      <c r="I109" s="165"/>
      <c r="J109" s="165"/>
      <c r="K109" s="165"/>
      <c r="L109" s="165"/>
      <c r="M109" s="166"/>
      <c r="N109" s="166"/>
      <c r="O109" s="165"/>
      <c r="P109" s="167"/>
    </row>
    <row r="110" spans="1:16" ht="12.95" customHeight="1">
      <c r="A110" s="130"/>
      <c r="B110" s="131"/>
      <c r="C110" s="132"/>
      <c r="D110" s="566" t="s">
        <v>9024</v>
      </c>
      <c r="E110" s="596"/>
      <c r="F110" s="154"/>
      <c r="G110" s="603" t="s">
        <v>8822</v>
      </c>
      <c r="H110" s="636" t="s">
        <v>7252</v>
      </c>
      <c r="I110" s="665">
        <v>1</v>
      </c>
      <c r="J110" s="700" t="s">
        <v>8825</v>
      </c>
      <c r="K110" s="674">
        <f>L110*курс</f>
        <v>8240.0427899999995</v>
      </c>
      <c r="L110" s="657">
        <f>SUM(M110:M115)</f>
        <v>261.58866</v>
      </c>
      <c r="M110" s="168">
        <f>IFERROR(IF(Змiст!$K$5&gt;Змiст!$BH$55,N110*(1-Змiст!$K$5),N110*(1-Змiст!$BH$55)),0)</f>
        <v>60.439499999999995</v>
      </c>
      <c r="N110" s="169">
        <f>IFERROR(VLOOKUP(H110,Price,2,FALSE)*1.2,0)</f>
        <v>60.439499999999995</v>
      </c>
      <c r="O110" s="671" t="s">
        <v>6574</v>
      </c>
      <c r="P110" s="611"/>
    </row>
    <row r="111" spans="1:16" ht="12.95" customHeight="1">
      <c r="A111" s="130"/>
      <c r="B111" s="131"/>
      <c r="C111" s="132"/>
      <c r="D111" s="623"/>
      <c r="E111" s="624"/>
      <c r="F111" s="157"/>
      <c r="G111" s="603"/>
      <c r="H111" s="637"/>
      <c r="I111" s="666"/>
      <c r="J111" s="701"/>
      <c r="K111" s="674"/>
      <c r="L111" s="657"/>
      <c r="M111" s="168">
        <f>IFERROR(IF(Змiст!$K$5&gt;Змiст!$BH$55,N111*(1-Змiст!$K$5),N111*(1-Змiст!$BH$55)),0)</f>
        <v>0</v>
      </c>
      <c r="N111" s="169">
        <f t="shared" ref="N111:N127" si="6">IFERROR(VLOOKUP(H111,Price,2,FALSE)*1.2,0)</f>
        <v>0</v>
      </c>
      <c r="O111" s="671"/>
      <c r="P111" s="611"/>
    </row>
    <row r="112" spans="1:16" ht="12.95" customHeight="1">
      <c r="A112" s="130"/>
      <c r="B112" s="131"/>
      <c r="C112" s="132"/>
      <c r="D112" s="588"/>
      <c r="E112" s="589"/>
      <c r="F112" s="157"/>
      <c r="G112" s="603"/>
      <c r="H112" s="636" t="s">
        <v>8634</v>
      </c>
      <c r="I112" s="665">
        <v>1</v>
      </c>
      <c r="J112" s="701"/>
      <c r="K112" s="674"/>
      <c r="L112" s="657"/>
      <c r="M112" s="168">
        <f>IFERROR(IF(Змiст!$K$5&gt;Змiст!$BH$55,N112*(1-Змiст!$K$5),N112*(1-Змiст!$BH$55)),0)</f>
        <v>1.2700319999999998</v>
      </c>
      <c r="N112" s="169">
        <f t="shared" si="6"/>
        <v>1.2700319999999998</v>
      </c>
      <c r="O112" s="671"/>
      <c r="P112" s="611"/>
    </row>
    <row r="113" spans="1:16" ht="12.95" customHeight="1">
      <c r="A113" s="130"/>
      <c r="B113" s="131"/>
      <c r="C113" s="132"/>
      <c r="D113" s="591" t="s">
        <v>6573</v>
      </c>
      <c r="E113" s="592"/>
      <c r="F113" s="157"/>
      <c r="G113" s="603"/>
      <c r="H113" s="637"/>
      <c r="I113" s="666"/>
      <c r="J113" s="701"/>
      <c r="K113" s="674"/>
      <c r="L113" s="657"/>
      <c r="M113" s="168">
        <f>IFERROR(IF(Змiст!$K$5&gt;Змiст!$BH$55,N113*(1-Змiст!$K$5),N113*(1-Змiст!$BH$55)),0)</f>
        <v>0</v>
      </c>
      <c r="N113" s="169">
        <f t="shared" si="6"/>
        <v>0</v>
      </c>
      <c r="O113" s="671"/>
      <c r="P113" s="611"/>
    </row>
    <row r="114" spans="1:16" ht="12.95" customHeight="1">
      <c r="A114" s="130"/>
      <c r="B114" s="131"/>
      <c r="C114" s="132"/>
      <c r="D114" s="158" t="s">
        <v>6571</v>
      </c>
      <c r="E114" s="158" t="s">
        <v>8820</v>
      </c>
      <c r="F114" s="157"/>
      <c r="G114" s="603"/>
      <c r="H114" s="182" t="s">
        <v>7237</v>
      </c>
      <c r="I114" s="183">
        <v>1</v>
      </c>
      <c r="J114" s="701"/>
      <c r="K114" s="674"/>
      <c r="L114" s="657"/>
      <c r="M114" s="168">
        <f>IFERROR(IF(Змiст!$K$5&gt;Змiст!$BH$55,N114*(1-Змiст!$K$5),N114*(1-Змiст!$BH$55)),0)</f>
        <v>181.82197200000002</v>
      </c>
      <c r="N114" s="169">
        <f t="shared" si="6"/>
        <v>181.82197200000002</v>
      </c>
      <c r="O114" s="671"/>
      <c r="P114" s="611"/>
    </row>
    <row r="115" spans="1:16" ht="12.6" customHeight="1">
      <c r="A115" s="130"/>
      <c r="B115" s="131"/>
      <c r="C115" s="132"/>
      <c r="D115" s="158" t="s">
        <v>6572</v>
      </c>
      <c r="E115" s="158" t="s">
        <v>8821</v>
      </c>
      <c r="F115" s="157"/>
      <c r="G115" s="603"/>
      <c r="H115" s="182" t="s">
        <v>4148</v>
      </c>
      <c r="I115" s="183">
        <v>1</v>
      </c>
      <c r="J115" s="702"/>
      <c r="K115" s="674"/>
      <c r="L115" s="657"/>
      <c r="M115" s="168">
        <f>IFERROR(IF(Змiст!$K$5&gt;Змiст!$BH$55,N115*(1-Змiст!$K$5),N115*(1-Змiст!$BH$55)),0)</f>
        <v>18.057155999999999</v>
      </c>
      <c r="N115" s="169">
        <f t="shared" si="6"/>
        <v>18.057155999999999</v>
      </c>
      <c r="O115" s="671"/>
      <c r="P115" s="611"/>
    </row>
    <row r="116" spans="1:16" ht="12.95" customHeight="1">
      <c r="A116" s="130"/>
      <c r="B116" s="131"/>
      <c r="C116" s="132"/>
      <c r="D116" s="158" t="s">
        <v>7904</v>
      </c>
      <c r="E116" s="158" t="s">
        <v>8828</v>
      </c>
      <c r="F116" s="157"/>
      <c r="G116" s="603" t="s">
        <v>8823</v>
      </c>
      <c r="H116" s="636" t="s">
        <v>7253</v>
      </c>
      <c r="I116" s="665">
        <v>1</v>
      </c>
      <c r="J116" s="700" t="s">
        <v>8826</v>
      </c>
      <c r="K116" s="674">
        <f>L116*курс</f>
        <v>10274.916582000002</v>
      </c>
      <c r="L116" s="657">
        <f>SUM(M116:M121)</f>
        <v>326.18782800000002</v>
      </c>
      <c r="M116" s="168">
        <f>IFERROR(IF(Змiст!$K$5&gt;Змiст!$BH$55,N116*(1-Змiст!$K$5),N116*(1-Змiст!$BH$55)),0)</f>
        <v>125.038668</v>
      </c>
      <c r="N116" s="169">
        <f t="shared" si="6"/>
        <v>125.038668</v>
      </c>
      <c r="O116" s="671" t="s">
        <v>6574</v>
      </c>
      <c r="P116" s="611"/>
    </row>
    <row r="117" spans="1:16" ht="12.95" customHeight="1">
      <c r="A117" s="130"/>
      <c r="B117" s="131"/>
      <c r="C117" s="132"/>
      <c r="D117" s="159"/>
      <c r="E117" s="160"/>
      <c r="F117" s="157"/>
      <c r="G117" s="603"/>
      <c r="H117" s="637"/>
      <c r="I117" s="666"/>
      <c r="J117" s="701"/>
      <c r="K117" s="674"/>
      <c r="L117" s="657"/>
      <c r="M117" s="168">
        <f>IFERROR(IF(Змiст!$K$5&gt;Змiст!$BH$55,N117*(1-Змiст!$K$5),N117*(1-Змiст!$BH$55)),0)</f>
        <v>0</v>
      </c>
      <c r="N117" s="169">
        <f t="shared" si="6"/>
        <v>0</v>
      </c>
      <c r="O117" s="671"/>
      <c r="P117" s="611"/>
    </row>
    <row r="118" spans="1:16" ht="12.95" customHeight="1">
      <c r="A118" s="130"/>
      <c r="B118" s="131"/>
      <c r="C118" s="132"/>
      <c r="D118" s="161"/>
      <c r="E118" s="162"/>
      <c r="F118" s="157"/>
      <c r="G118" s="603"/>
      <c r="H118" s="636" t="s">
        <v>8634</v>
      </c>
      <c r="I118" s="665">
        <v>1</v>
      </c>
      <c r="J118" s="701"/>
      <c r="K118" s="674"/>
      <c r="L118" s="657"/>
      <c r="M118" s="168">
        <f>IFERROR(IF(Змiст!$K$5&gt;Змiст!$BH$55,N118*(1-Змiст!$K$5),N118*(1-Змiст!$BH$55)),0)</f>
        <v>1.2700319999999998</v>
      </c>
      <c r="N118" s="169">
        <f t="shared" si="6"/>
        <v>1.2700319999999998</v>
      </c>
      <c r="O118" s="671"/>
      <c r="P118" s="611"/>
    </row>
    <row r="119" spans="1:16" ht="12.95" customHeight="1">
      <c r="A119" s="130"/>
      <c r="B119" s="131"/>
      <c r="C119" s="132"/>
      <c r="D119" s="161"/>
      <c r="E119" s="162"/>
      <c r="F119" s="157"/>
      <c r="G119" s="603"/>
      <c r="H119" s="637"/>
      <c r="I119" s="666"/>
      <c r="J119" s="701"/>
      <c r="K119" s="674"/>
      <c r="L119" s="657"/>
      <c r="M119" s="168">
        <f>IFERROR(IF(Змiст!$K$5&gt;Змiст!$BH$55,N119*(1-Змiст!$K$5),N119*(1-Змiст!$BH$55)),0)</f>
        <v>0</v>
      </c>
      <c r="N119" s="169">
        <f t="shared" si="6"/>
        <v>0</v>
      </c>
      <c r="O119" s="671"/>
      <c r="P119" s="611"/>
    </row>
    <row r="120" spans="1:16" ht="12.95" customHeight="1">
      <c r="A120" s="130"/>
      <c r="B120" s="131"/>
      <c r="C120" s="132"/>
      <c r="D120" s="161"/>
      <c r="E120" s="162"/>
      <c r="F120" s="157"/>
      <c r="G120" s="603"/>
      <c r="H120" s="182" t="s">
        <v>7237</v>
      </c>
      <c r="I120" s="184">
        <v>1</v>
      </c>
      <c r="J120" s="701"/>
      <c r="K120" s="674"/>
      <c r="L120" s="657"/>
      <c r="M120" s="168">
        <f>IFERROR(IF(Змiст!$K$5&gt;Змiст!$BH$55,N120*(1-Змiст!$K$5),N120*(1-Змiст!$BH$55)),0)</f>
        <v>181.82197200000002</v>
      </c>
      <c r="N120" s="169">
        <f t="shared" si="6"/>
        <v>181.82197200000002</v>
      </c>
      <c r="O120" s="671"/>
      <c r="P120" s="611"/>
    </row>
    <row r="121" spans="1:16" ht="12.95" customHeight="1">
      <c r="A121" s="130"/>
      <c r="B121" s="131"/>
      <c r="C121" s="132"/>
      <c r="D121" s="161"/>
      <c r="E121" s="162"/>
      <c r="F121" s="157"/>
      <c r="G121" s="603"/>
      <c r="H121" s="182" t="s">
        <v>4148</v>
      </c>
      <c r="I121" s="185">
        <v>1</v>
      </c>
      <c r="J121" s="702"/>
      <c r="K121" s="674"/>
      <c r="L121" s="657"/>
      <c r="M121" s="168">
        <f>IFERROR(IF(Змiст!$K$5&gt;Змiст!$BH$55,N121*(1-Змiст!$K$5),N121*(1-Змiст!$BH$55)),0)</f>
        <v>18.057155999999999</v>
      </c>
      <c r="N121" s="169">
        <f t="shared" si="6"/>
        <v>18.057155999999999</v>
      </c>
      <c r="O121" s="671"/>
      <c r="P121" s="611"/>
    </row>
    <row r="122" spans="1:16" ht="12.95" customHeight="1">
      <c r="A122" s="130"/>
      <c r="B122" s="131"/>
      <c r="C122" s="132"/>
      <c r="D122" s="161"/>
      <c r="E122" s="162"/>
      <c r="F122" s="157"/>
      <c r="G122" s="603" t="s">
        <v>8824</v>
      </c>
      <c r="H122" s="636" t="s">
        <v>7254</v>
      </c>
      <c r="I122" s="665">
        <v>1</v>
      </c>
      <c r="J122" s="700" t="s">
        <v>8827</v>
      </c>
      <c r="K122" s="674">
        <f>L122*курс</f>
        <v>10889.974746000002</v>
      </c>
      <c r="L122" s="657">
        <f>SUM(M122:M127)</f>
        <v>345.71348400000005</v>
      </c>
      <c r="M122" s="168">
        <f>IFERROR(IF(Змiст!$K$5&gt;Змiст!$BH$55,N122*(1-Змiст!$K$5),N122*(1-Змiст!$BH$55)),0)</f>
        <v>144.564324</v>
      </c>
      <c r="N122" s="169">
        <f t="shared" si="6"/>
        <v>144.564324</v>
      </c>
      <c r="O122" s="671" t="s">
        <v>6574</v>
      </c>
      <c r="P122" s="611"/>
    </row>
    <row r="123" spans="1:16" ht="12.95" customHeight="1">
      <c r="A123" s="130"/>
      <c r="B123" s="131"/>
      <c r="C123" s="132"/>
      <c r="D123" s="161"/>
      <c r="E123" s="162"/>
      <c r="F123" s="157"/>
      <c r="G123" s="603"/>
      <c r="H123" s="637"/>
      <c r="I123" s="666"/>
      <c r="J123" s="701"/>
      <c r="K123" s="674"/>
      <c r="L123" s="657"/>
      <c r="M123" s="168">
        <f>IFERROR(IF(Змiст!$K$5&gt;Змiст!$BH$55,N123*(1-Змiст!$K$5),N123*(1-Змiст!$BH$55)),0)</f>
        <v>0</v>
      </c>
      <c r="N123" s="169">
        <f t="shared" si="6"/>
        <v>0</v>
      </c>
      <c r="O123" s="671"/>
      <c r="P123" s="611"/>
    </row>
    <row r="124" spans="1:16" ht="12.95" customHeight="1">
      <c r="A124" s="130"/>
      <c r="B124" s="131"/>
      <c r="C124" s="132"/>
      <c r="D124" s="161"/>
      <c r="E124" s="162"/>
      <c r="F124" s="157"/>
      <c r="G124" s="603"/>
      <c r="H124" s="636" t="s">
        <v>8634</v>
      </c>
      <c r="I124" s="665">
        <v>1</v>
      </c>
      <c r="J124" s="701"/>
      <c r="K124" s="674"/>
      <c r="L124" s="657"/>
      <c r="M124" s="168">
        <f>IFERROR(IF(Змiст!$K$5&gt;Змiст!$BH$55,N124*(1-Змiст!$K$5),N124*(1-Змiст!$BH$55)),0)</f>
        <v>1.2700319999999998</v>
      </c>
      <c r="N124" s="169">
        <f t="shared" si="6"/>
        <v>1.2700319999999998</v>
      </c>
      <c r="O124" s="671"/>
      <c r="P124" s="611"/>
    </row>
    <row r="125" spans="1:16" ht="12.95" customHeight="1">
      <c r="A125" s="130"/>
      <c r="B125" s="131"/>
      <c r="C125" s="132"/>
      <c r="D125" s="161"/>
      <c r="E125" s="162"/>
      <c r="F125" s="157"/>
      <c r="G125" s="603"/>
      <c r="H125" s="637"/>
      <c r="I125" s="666"/>
      <c r="J125" s="701"/>
      <c r="K125" s="674"/>
      <c r="L125" s="657"/>
      <c r="M125" s="168">
        <f>IFERROR(IF(Змiст!$K$5&gt;Змiст!$BH$55,N125*(1-Змiст!$K$5),N125*(1-Змiст!$BH$55)),0)</f>
        <v>0</v>
      </c>
      <c r="N125" s="169">
        <f t="shared" si="6"/>
        <v>0</v>
      </c>
      <c r="O125" s="671"/>
      <c r="P125" s="611"/>
    </row>
    <row r="126" spans="1:16" ht="12.95" customHeight="1">
      <c r="A126" s="130"/>
      <c r="B126" s="131"/>
      <c r="C126" s="132"/>
      <c r="D126" s="161"/>
      <c r="E126" s="162"/>
      <c r="F126" s="157"/>
      <c r="G126" s="603"/>
      <c r="H126" s="182" t="s">
        <v>7237</v>
      </c>
      <c r="I126" s="183">
        <v>1</v>
      </c>
      <c r="J126" s="701"/>
      <c r="K126" s="674"/>
      <c r="L126" s="657"/>
      <c r="M126" s="168">
        <f>IFERROR(IF(Змiст!$K$5&gt;Змiст!$BH$55,N126*(1-Змiст!$K$5),N126*(1-Змiст!$BH$55)),0)</f>
        <v>181.82197200000002</v>
      </c>
      <c r="N126" s="169">
        <f t="shared" si="6"/>
        <v>181.82197200000002</v>
      </c>
      <c r="O126" s="671"/>
      <c r="P126" s="611"/>
    </row>
    <row r="127" spans="1:16" ht="12.6" customHeight="1">
      <c r="A127" s="130"/>
      <c r="B127" s="131"/>
      <c r="C127" s="132"/>
      <c r="D127" s="161"/>
      <c r="E127" s="162"/>
      <c r="F127" s="157"/>
      <c r="G127" s="603"/>
      <c r="H127" s="182" t="s">
        <v>4148</v>
      </c>
      <c r="I127" s="183">
        <v>1</v>
      </c>
      <c r="J127" s="702"/>
      <c r="K127" s="674"/>
      <c r="L127" s="657"/>
      <c r="M127" s="168">
        <f>IFERROR(IF(Змiст!$K$5&gt;Змiст!$BH$55,N127*(1-Змiст!$K$5),N127*(1-Змiст!$BH$55)),0)</f>
        <v>18.057155999999999</v>
      </c>
      <c r="N127" s="169">
        <f t="shared" si="6"/>
        <v>18.057155999999999</v>
      </c>
      <c r="O127" s="671"/>
      <c r="P127" s="611"/>
    </row>
    <row r="128" spans="1:16" ht="12.95" customHeight="1">
      <c r="A128" s="130"/>
      <c r="B128" s="131"/>
      <c r="C128" s="132"/>
      <c r="D128" s="161"/>
      <c r="E128" s="162"/>
      <c r="F128" s="157"/>
      <c r="G128" s="186"/>
      <c r="H128" s="187"/>
      <c r="I128" s="187"/>
      <c r="J128" s="187"/>
      <c r="K128" s="187"/>
      <c r="L128" s="187"/>
      <c r="M128" s="188"/>
      <c r="N128" s="188"/>
      <c r="O128" s="187"/>
      <c r="P128" s="189"/>
    </row>
    <row r="129" spans="1:16" ht="12.95" customHeight="1">
      <c r="A129" s="130"/>
      <c r="B129" s="131"/>
      <c r="C129" s="132"/>
      <c r="D129" s="161"/>
      <c r="E129" s="162"/>
      <c r="F129" s="157"/>
      <c r="G129" s="190"/>
      <c r="H129" s="191"/>
      <c r="I129" s="191"/>
      <c r="J129" s="191"/>
      <c r="K129" s="191"/>
      <c r="L129" s="191"/>
      <c r="M129" s="192"/>
      <c r="N129" s="192"/>
      <c r="O129" s="191"/>
      <c r="P129" s="193"/>
    </row>
    <row r="130" spans="1:16" ht="12.95" customHeight="1">
      <c r="A130" s="130"/>
      <c r="B130" s="131"/>
      <c r="C130" s="132"/>
      <c r="D130" s="161"/>
      <c r="E130" s="162"/>
      <c r="F130" s="157"/>
      <c r="G130" s="190"/>
      <c r="H130" s="191"/>
      <c r="I130" s="191"/>
      <c r="J130" s="191"/>
      <c r="K130" s="191"/>
      <c r="L130" s="191"/>
      <c r="M130" s="192"/>
      <c r="N130" s="192"/>
      <c r="O130" s="191"/>
      <c r="P130" s="193"/>
    </row>
    <row r="131" spans="1:16" ht="12.95" customHeight="1">
      <c r="A131" s="130"/>
      <c r="B131" s="131"/>
      <c r="C131" s="132"/>
      <c r="D131" s="161"/>
      <c r="E131" s="162"/>
      <c r="F131" s="157"/>
      <c r="G131" s="190"/>
      <c r="H131" s="191"/>
      <c r="I131" s="191"/>
      <c r="J131" s="191"/>
      <c r="K131" s="191"/>
      <c r="L131" s="191"/>
      <c r="M131" s="192"/>
      <c r="N131" s="192"/>
      <c r="O131" s="191"/>
      <c r="P131" s="193"/>
    </row>
    <row r="132" spans="1:16" ht="12.95" customHeight="1">
      <c r="A132" s="130"/>
      <c r="B132" s="131"/>
      <c r="C132" s="132"/>
      <c r="D132" s="161"/>
      <c r="E132" s="162"/>
      <c r="F132" s="157"/>
      <c r="G132" s="190"/>
      <c r="H132" s="191"/>
      <c r="I132" s="191"/>
      <c r="J132" s="191"/>
      <c r="K132" s="191"/>
      <c r="L132" s="191"/>
      <c r="M132" s="192"/>
      <c r="N132" s="192"/>
      <c r="O132" s="191"/>
      <c r="P132" s="193"/>
    </row>
    <row r="133" spans="1:16" ht="12.75" customHeight="1">
      <c r="A133" s="130"/>
      <c r="B133" s="131"/>
      <c r="C133" s="132"/>
      <c r="D133" s="161"/>
      <c r="E133" s="162"/>
      <c r="F133" s="157"/>
      <c r="G133" s="194"/>
      <c r="H133" s="195"/>
      <c r="I133" s="195"/>
      <c r="J133" s="195"/>
      <c r="K133" s="195"/>
      <c r="L133" s="195"/>
      <c r="M133" s="196"/>
      <c r="N133" s="196"/>
      <c r="O133" s="195"/>
      <c r="P133" s="197"/>
    </row>
    <row r="134" spans="1:16" ht="15" customHeight="1">
      <c r="A134" s="106"/>
      <c r="B134" s="107"/>
      <c r="C134" s="108"/>
      <c r="D134" s="164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67"/>
    </row>
    <row r="135" spans="1:16" ht="12.95" customHeight="1">
      <c r="A135" s="88"/>
      <c r="B135" s="89"/>
      <c r="C135" s="90"/>
      <c r="D135" s="566" t="s">
        <v>9024</v>
      </c>
      <c r="E135" s="596"/>
      <c r="F135" s="154"/>
      <c r="G135" s="593" t="s">
        <v>17589</v>
      </c>
      <c r="H135" s="594" t="s">
        <v>7252</v>
      </c>
      <c r="I135" s="564">
        <v>1</v>
      </c>
      <c r="J135" s="553" t="s">
        <v>8825</v>
      </c>
      <c r="K135" s="585">
        <f>L135*курс</f>
        <v>6164.2349999999988</v>
      </c>
      <c r="L135" s="586">
        <f>SUM(M135:M140)</f>
        <v>195.68999999999997</v>
      </c>
      <c r="M135" s="299">
        <f>IFERROR(IF(Змiст!$K$5&gt;Змiст!$BH$55,N135*(1-Змiст!$K$5),N135*(1-Змiст!$BH$55)),0)</f>
        <v>60.439499999999995</v>
      </c>
      <c r="N135" s="300">
        <f>IFERROR(VLOOKUP(H135,Price,2,FALSE)*1.2,0)</f>
        <v>60.439499999999995</v>
      </c>
      <c r="O135" s="587" t="s">
        <v>6574</v>
      </c>
      <c r="P135" s="580"/>
    </row>
    <row r="136" spans="1:16" ht="12.95" customHeight="1">
      <c r="A136" s="88"/>
      <c r="B136" s="89"/>
      <c r="C136" s="90"/>
      <c r="D136" s="568"/>
      <c r="E136" s="597"/>
      <c r="F136" s="157"/>
      <c r="G136" s="593"/>
      <c r="H136" s="595"/>
      <c r="I136" s="565"/>
      <c r="J136" s="554"/>
      <c r="K136" s="585"/>
      <c r="L136" s="586"/>
      <c r="M136" s="299">
        <f>IFERROR(IF(Змiст!$K$5&gt;Змiст!$BH$55,N136*(1-Змiст!$K$5),N136*(1-Змiст!$BH$55)),0)</f>
        <v>0</v>
      </c>
      <c r="N136" s="300">
        <f>IFERROR(VLOOKUP(H136,Price,2,FALSE)*1.2,0)</f>
        <v>0</v>
      </c>
      <c r="O136" s="587"/>
      <c r="P136" s="580"/>
    </row>
    <row r="137" spans="1:16" ht="12.95" customHeight="1">
      <c r="A137" s="88"/>
      <c r="B137" s="89"/>
      <c r="C137" s="90"/>
      <c r="D137" s="588"/>
      <c r="E137" s="589"/>
      <c r="F137" s="157"/>
      <c r="G137" s="593"/>
      <c r="H137" s="594" t="s">
        <v>9952</v>
      </c>
      <c r="I137" s="564">
        <v>1</v>
      </c>
      <c r="J137" s="554"/>
      <c r="K137" s="585"/>
      <c r="L137" s="586"/>
      <c r="M137" s="299">
        <f>IFERROR(IF(Змiст!$K$5&gt;Змiст!$BH$55,N137*(1-Змiст!$K$5),N137*(1-Змiст!$BH$55)),0)</f>
        <v>132.44643599999998</v>
      </c>
      <c r="N137" s="300">
        <f>IFERROR(VLOOKUP(H137,Price,2,FALSE)*1.2,0)</f>
        <v>132.44643599999998</v>
      </c>
      <c r="O137" s="587"/>
      <c r="P137" s="580"/>
    </row>
    <row r="138" spans="1:16" ht="12.95" customHeight="1">
      <c r="A138" s="88"/>
      <c r="B138" s="89"/>
      <c r="C138" s="90"/>
      <c r="D138" s="591" t="s">
        <v>6573</v>
      </c>
      <c r="E138" s="592"/>
      <c r="F138" s="157"/>
      <c r="G138" s="593"/>
      <c r="H138" s="595"/>
      <c r="I138" s="565"/>
      <c r="J138" s="554"/>
      <c r="K138" s="585"/>
      <c r="L138" s="586"/>
      <c r="M138" s="299">
        <f>IFERROR(IF(Змiст!$K$5&gt;Змiст!$BH$55,N138*(1-Змiст!$K$5),N138*(1-Змiст!$BH$55)),0)</f>
        <v>0</v>
      </c>
      <c r="N138" s="300">
        <f>IFERROR(VLOOKUP(H138,Price,2,FALSE)*1.2,0)</f>
        <v>0</v>
      </c>
      <c r="O138" s="587"/>
      <c r="P138" s="580"/>
    </row>
    <row r="139" spans="1:16" ht="12.95" customHeight="1">
      <c r="A139" s="88"/>
      <c r="B139" s="89"/>
      <c r="C139" s="90"/>
      <c r="D139" s="158" t="s">
        <v>6571</v>
      </c>
      <c r="E139" s="158" t="s">
        <v>8820</v>
      </c>
      <c r="F139" s="157"/>
      <c r="G139" s="593"/>
      <c r="H139" s="594" t="s">
        <v>4042</v>
      </c>
      <c r="I139" s="564">
        <v>1</v>
      </c>
      <c r="J139" s="554"/>
      <c r="K139" s="585"/>
      <c r="L139" s="586"/>
      <c r="M139" s="299">
        <f>IFERROR(IF(Змiст!$K$5&gt;Змiст!$BH$55,N139*(1-Змiст!$K$5),N139*(1-Змiст!$BH$55)),0)</f>
        <v>0</v>
      </c>
      <c r="N139" s="300">
        <f>IFERROR(VLOOKUP(#REF!,Price,2,FALSE)*1.2,0)</f>
        <v>0</v>
      </c>
      <c r="O139" s="587"/>
      <c r="P139" s="580"/>
    </row>
    <row r="140" spans="1:16" ht="12.95" customHeight="1">
      <c r="A140" s="88"/>
      <c r="B140" s="89"/>
      <c r="C140" s="90"/>
      <c r="D140" s="158" t="s">
        <v>6572</v>
      </c>
      <c r="E140" s="158" t="s">
        <v>8821</v>
      </c>
      <c r="F140" s="157"/>
      <c r="G140" s="593"/>
      <c r="H140" s="595"/>
      <c r="I140" s="565"/>
      <c r="J140" s="555"/>
      <c r="K140" s="585"/>
      <c r="L140" s="586"/>
      <c r="M140" s="299">
        <f>IFERROR(IF(Змiст!$K$5&gt;Змiст!$BH$55,N140*(1-Змiст!$K$5),N140*(1-Змiст!$BH$55)),0)</f>
        <v>2.8040639999999999</v>
      </c>
      <c r="N140" s="300">
        <f>IFERROR(VLOOKUP(H139,Price,2,FALSE)*1.2,0)</f>
        <v>2.8040639999999999</v>
      </c>
      <c r="O140" s="587"/>
      <c r="P140" s="580"/>
    </row>
    <row r="141" spans="1:16" ht="12.95" customHeight="1">
      <c r="A141" s="88"/>
      <c r="B141" s="89"/>
      <c r="C141" s="90"/>
      <c r="D141" s="158" t="s">
        <v>7904</v>
      </c>
      <c r="E141" s="158" t="s">
        <v>8828</v>
      </c>
      <c r="F141" s="157"/>
      <c r="G141" s="593" t="s">
        <v>17590</v>
      </c>
      <c r="H141" s="594" t="s">
        <v>7253</v>
      </c>
      <c r="I141" s="564">
        <v>1</v>
      </c>
      <c r="J141" s="553" t="s">
        <v>8826</v>
      </c>
      <c r="K141" s="585">
        <f>L141*курс</f>
        <v>8199.1087919999991</v>
      </c>
      <c r="L141" s="586">
        <f>SUM(M141:M146)</f>
        <v>260.28916799999996</v>
      </c>
      <c r="M141" s="299">
        <f>IFERROR(IF(Змiст!$K$5&gt;Змiст!$BH$55,N141*(1-Змiст!$K$5),N141*(1-Змiст!$BH$55)),0)</f>
        <v>125.038668</v>
      </c>
      <c r="N141" s="300">
        <f>IFERROR(VLOOKUP(H141,Price,2,FALSE)*1.2,0)</f>
        <v>125.038668</v>
      </c>
      <c r="O141" s="587" t="s">
        <v>6574</v>
      </c>
      <c r="P141" s="580"/>
    </row>
    <row r="142" spans="1:16" ht="12.95" customHeight="1">
      <c r="A142" s="88"/>
      <c r="B142" s="89"/>
      <c r="C142" s="90"/>
      <c r="D142" s="159"/>
      <c r="E142" s="160"/>
      <c r="F142" s="157"/>
      <c r="G142" s="593"/>
      <c r="H142" s="595"/>
      <c r="I142" s="565"/>
      <c r="J142" s="554"/>
      <c r="K142" s="585"/>
      <c r="L142" s="586"/>
      <c r="M142" s="299">
        <f>IFERROR(IF(Змiст!$K$5&gt;Змiст!$BH$55,N142*(1-Змiст!$K$5),N142*(1-Змiст!$BH$55)),0)</f>
        <v>0</v>
      </c>
      <c r="N142" s="300">
        <f>IFERROR(VLOOKUP(H142,Price,2,FALSE)*1.2,0)</f>
        <v>0</v>
      </c>
      <c r="O142" s="587"/>
      <c r="P142" s="580"/>
    </row>
    <row r="143" spans="1:16" ht="12.95" customHeight="1">
      <c r="A143" s="88"/>
      <c r="B143" s="89"/>
      <c r="C143" s="90"/>
      <c r="D143" s="161"/>
      <c r="E143" s="162"/>
      <c r="F143" s="157"/>
      <c r="G143" s="593"/>
      <c r="H143" s="594" t="s">
        <v>9952</v>
      </c>
      <c r="I143" s="564">
        <v>1</v>
      </c>
      <c r="J143" s="554"/>
      <c r="K143" s="585"/>
      <c r="L143" s="586"/>
      <c r="M143" s="299">
        <f>IFERROR(IF(Змiст!$K$5&gt;Змiст!$BH$55,N143*(1-Змiст!$K$5),N143*(1-Змiст!$BH$55)),0)</f>
        <v>132.44643599999998</v>
      </c>
      <c r="N143" s="300">
        <f>IFERROR(VLOOKUP(H143,Price,2,FALSE)*1.2,0)</f>
        <v>132.44643599999998</v>
      </c>
      <c r="O143" s="587"/>
      <c r="P143" s="580"/>
    </row>
    <row r="144" spans="1:16" ht="12.95" customHeight="1">
      <c r="A144" s="88"/>
      <c r="B144" s="89"/>
      <c r="C144" s="90"/>
      <c r="D144" s="161"/>
      <c r="E144" s="162"/>
      <c r="F144" s="157"/>
      <c r="G144" s="593"/>
      <c r="H144" s="595"/>
      <c r="I144" s="565"/>
      <c r="J144" s="554"/>
      <c r="K144" s="585"/>
      <c r="L144" s="586"/>
      <c r="M144" s="299">
        <f>IFERROR(IF(Змiст!$K$5&gt;Змiст!$BH$55,N144*(1-Змiст!$K$5),N144*(1-Змiст!$BH$55)),0)</f>
        <v>0</v>
      </c>
      <c r="N144" s="300">
        <f>IFERROR(VLOOKUP(H144,Price,2,FALSE)*1.2,0)</f>
        <v>0</v>
      </c>
      <c r="O144" s="587"/>
      <c r="P144" s="580"/>
    </row>
    <row r="145" spans="1:16" ht="12.95" customHeight="1">
      <c r="A145" s="88"/>
      <c r="B145" s="89"/>
      <c r="C145" s="90"/>
      <c r="D145" s="161"/>
      <c r="E145" s="162"/>
      <c r="F145" s="157"/>
      <c r="G145" s="593"/>
      <c r="H145" s="594" t="s">
        <v>4042</v>
      </c>
      <c r="I145" s="564">
        <v>1</v>
      </c>
      <c r="J145" s="554"/>
      <c r="K145" s="585"/>
      <c r="L145" s="586"/>
      <c r="M145" s="299">
        <f>IFERROR(IF(Змiст!$K$5&gt;Змiст!$BH$55,N145*(1-Змiст!$K$5),N145*(1-Змiст!$BH$55)),0)</f>
        <v>0</v>
      </c>
      <c r="N145" s="300">
        <f>IFERROR(VLOOKUP(#REF!,Price,2,FALSE)*1.2,0)</f>
        <v>0</v>
      </c>
      <c r="O145" s="587"/>
      <c r="P145" s="580"/>
    </row>
    <row r="146" spans="1:16" ht="12.95" customHeight="1">
      <c r="A146" s="88"/>
      <c r="B146" s="89"/>
      <c r="C146" s="90"/>
      <c r="D146" s="161"/>
      <c r="E146" s="162"/>
      <c r="F146" s="157"/>
      <c r="G146" s="593"/>
      <c r="H146" s="595"/>
      <c r="I146" s="565"/>
      <c r="J146" s="555"/>
      <c r="K146" s="585"/>
      <c r="L146" s="586"/>
      <c r="M146" s="299">
        <f>IFERROR(IF(Змiст!$K$5&gt;Змiст!$BH$55,N146*(1-Змiст!$K$5),N146*(1-Змiст!$BH$55)),0)</f>
        <v>2.8040639999999999</v>
      </c>
      <c r="N146" s="300">
        <f>IFERROR(VLOOKUP(H145,Price,2,FALSE)*1.2,0)</f>
        <v>2.8040639999999999</v>
      </c>
      <c r="O146" s="587"/>
      <c r="P146" s="580"/>
    </row>
    <row r="147" spans="1:16" ht="12.95" customHeight="1">
      <c r="A147" s="88"/>
      <c r="B147" s="89"/>
      <c r="C147" s="90"/>
      <c r="D147" s="161"/>
      <c r="E147" s="162"/>
      <c r="F147" s="157"/>
      <c r="G147" s="593" t="s">
        <v>17591</v>
      </c>
      <c r="H147" s="594" t="s">
        <v>7254</v>
      </c>
      <c r="I147" s="564">
        <v>1</v>
      </c>
      <c r="J147" s="553" t="s">
        <v>8827</v>
      </c>
      <c r="K147" s="585">
        <f>L147*курс</f>
        <v>8814.1669559999991</v>
      </c>
      <c r="L147" s="586">
        <f>SUM(M147:M152)</f>
        <v>279.81482399999999</v>
      </c>
      <c r="M147" s="299">
        <f>IFERROR(IF(Змiст!$K$5&gt;Змiст!$BH$55,N147*(1-Змiст!$K$5),N147*(1-Змiст!$BH$55)),0)</f>
        <v>144.564324</v>
      </c>
      <c r="N147" s="300">
        <f>IFERROR(VLOOKUP(H147,Price,2,FALSE)*1.2,0)</f>
        <v>144.564324</v>
      </c>
      <c r="O147" s="587" t="s">
        <v>6574</v>
      </c>
      <c r="P147" s="580"/>
    </row>
    <row r="148" spans="1:16" ht="12.95" customHeight="1">
      <c r="A148" s="88"/>
      <c r="B148" s="89"/>
      <c r="C148" s="90"/>
      <c r="D148" s="161"/>
      <c r="E148" s="162"/>
      <c r="F148" s="157"/>
      <c r="G148" s="593"/>
      <c r="H148" s="595"/>
      <c r="I148" s="565"/>
      <c r="J148" s="554"/>
      <c r="K148" s="585"/>
      <c r="L148" s="586"/>
      <c r="M148" s="299">
        <f>IFERROR(IF(Змiст!$K$5&gt;Змiст!$BH$55,N148*(1-Змiст!$K$5),N148*(1-Змiст!$BH$55)),0)</f>
        <v>0</v>
      </c>
      <c r="N148" s="300">
        <f>IFERROR(VLOOKUP(H148,Price,2,FALSE)*1.2,0)</f>
        <v>0</v>
      </c>
      <c r="O148" s="587"/>
      <c r="P148" s="580"/>
    </row>
    <row r="149" spans="1:16" ht="12.95" customHeight="1">
      <c r="A149" s="88"/>
      <c r="B149" s="89"/>
      <c r="C149" s="90"/>
      <c r="D149" s="161"/>
      <c r="E149" s="162"/>
      <c r="F149" s="157"/>
      <c r="G149" s="593"/>
      <c r="H149" s="594" t="s">
        <v>9952</v>
      </c>
      <c r="I149" s="564">
        <v>1</v>
      </c>
      <c r="J149" s="554"/>
      <c r="K149" s="585"/>
      <c r="L149" s="586"/>
      <c r="M149" s="299">
        <f>IFERROR(IF(Змiст!$K$5&gt;Змiст!$BH$55,N149*(1-Змiст!$K$5),N149*(1-Змiст!$BH$55)),0)</f>
        <v>132.44643599999998</v>
      </c>
      <c r="N149" s="300">
        <f>IFERROR(VLOOKUP(H149,Price,2,FALSE)*1.2,0)</f>
        <v>132.44643599999998</v>
      </c>
      <c r="O149" s="587"/>
      <c r="P149" s="580"/>
    </row>
    <row r="150" spans="1:16" ht="12.95" customHeight="1">
      <c r="A150" s="88"/>
      <c r="B150" s="89"/>
      <c r="C150" s="90"/>
      <c r="D150" s="161"/>
      <c r="E150" s="162"/>
      <c r="F150" s="157"/>
      <c r="G150" s="593"/>
      <c r="H150" s="595"/>
      <c r="I150" s="565"/>
      <c r="J150" s="554"/>
      <c r="K150" s="585"/>
      <c r="L150" s="586"/>
      <c r="M150" s="299">
        <f>IFERROR(IF(Змiст!$K$5&gt;Змiст!$BH$55,N150*(1-Змiст!$K$5),N150*(1-Змiст!$BH$55)),0)</f>
        <v>0</v>
      </c>
      <c r="N150" s="300">
        <f>IFERROR(VLOOKUP(H150,Price,2,FALSE)*1.2,0)</f>
        <v>0</v>
      </c>
      <c r="O150" s="587"/>
      <c r="P150" s="580"/>
    </row>
    <row r="151" spans="1:16" ht="12.95" customHeight="1">
      <c r="A151" s="88"/>
      <c r="B151" s="89"/>
      <c r="C151" s="90"/>
      <c r="D151" s="161"/>
      <c r="E151" s="162"/>
      <c r="F151" s="157"/>
      <c r="G151" s="593"/>
      <c r="H151" s="594" t="s">
        <v>4042</v>
      </c>
      <c r="I151" s="564">
        <v>1</v>
      </c>
      <c r="J151" s="554"/>
      <c r="K151" s="585"/>
      <c r="L151" s="586"/>
      <c r="M151" s="299">
        <f>IFERROR(IF(Змiст!$K$5&gt;Змiст!$BH$55,N151*(1-Змiст!$K$5),N151*(1-Змiст!$BH$55)),0)</f>
        <v>0</v>
      </c>
      <c r="N151" s="300">
        <f>IFERROR(VLOOKUP(#REF!,Price,2,FALSE)*1.2,0)</f>
        <v>0</v>
      </c>
      <c r="O151" s="587"/>
      <c r="P151" s="580"/>
    </row>
    <row r="152" spans="1:16" ht="12.95" customHeight="1">
      <c r="A152" s="88"/>
      <c r="B152" s="89"/>
      <c r="C152" s="90"/>
      <c r="D152" s="161"/>
      <c r="E152" s="162"/>
      <c r="F152" s="157"/>
      <c r="G152" s="593"/>
      <c r="H152" s="595"/>
      <c r="I152" s="565"/>
      <c r="J152" s="555"/>
      <c r="K152" s="585"/>
      <c r="L152" s="586"/>
      <c r="M152" s="299">
        <f>IFERROR(IF(Змiст!$K$5&gt;Змiст!$BH$55,N152*(1-Змiст!$K$5),N152*(1-Змiст!$BH$55)),0)</f>
        <v>2.8040639999999999</v>
      </c>
      <c r="N152" s="300">
        <f>IFERROR(VLOOKUP(H151,Price,2,FALSE)*1.2,0)</f>
        <v>2.8040639999999999</v>
      </c>
      <c r="O152" s="587"/>
      <c r="P152" s="580"/>
    </row>
    <row r="153" spans="1:16" ht="12.95" customHeight="1">
      <c r="A153" s="88"/>
      <c r="B153" s="89"/>
      <c r="C153" s="90"/>
      <c r="D153" s="161"/>
      <c r="E153" s="162"/>
      <c r="F153" s="157"/>
      <c r="G153" s="170"/>
      <c r="H153" s="171"/>
      <c r="I153" s="171"/>
      <c r="J153" s="171"/>
      <c r="K153" s="171"/>
      <c r="L153" s="171"/>
      <c r="M153" s="172"/>
      <c r="N153" s="172"/>
      <c r="O153" s="171"/>
      <c r="P153" s="173"/>
    </row>
    <row r="154" spans="1:16" ht="12.95" customHeight="1">
      <c r="A154" s="88"/>
      <c r="B154" s="89"/>
      <c r="C154" s="90"/>
      <c r="D154" s="161"/>
      <c r="E154" s="162"/>
      <c r="F154" s="157"/>
      <c r="G154" s="174"/>
      <c r="H154" s="175"/>
      <c r="I154" s="175"/>
      <c r="J154" s="175"/>
      <c r="K154" s="175"/>
      <c r="L154" s="175"/>
      <c r="M154" s="176"/>
      <c r="N154" s="176"/>
      <c r="O154" s="175"/>
      <c r="P154" s="177"/>
    </row>
    <row r="155" spans="1:16" ht="12.95" customHeight="1">
      <c r="A155" s="88"/>
      <c r="B155" s="89"/>
      <c r="C155" s="90"/>
      <c r="D155" s="161"/>
      <c r="E155" s="162"/>
      <c r="F155" s="157"/>
      <c r="G155" s="174"/>
      <c r="H155" s="175"/>
      <c r="I155" s="175"/>
      <c r="J155" s="175"/>
      <c r="K155" s="175"/>
      <c r="L155" s="175"/>
      <c r="M155" s="176"/>
      <c r="N155" s="176"/>
      <c r="O155" s="175"/>
      <c r="P155" s="177"/>
    </row>
    <row r="156" spans="1:16" ht="12.95" customHeight="1">
      <c r="A156" s="88"/>
      <c r="B156" s="89"/>
      <c r="C156" s="90"/>
      <c r="D156" s="161"/>
      <c r="E156" s="162"/>
      <c r="F156" s="157"/>
      <c r="G156" s="174"/>
      <c r="H156" s="175"/>
      <c r="I156" s="175"/>
      <c r="J156" s="175"/>
      <c r="K156" s="175"/>
      <c r="L156" s="175"/>
      <c r="M156" s="176"/>
      <c r="N156" s="176"/>
      <c r="O156" s="175"/>
      <c r="P156" s="177"/>
    </row>
    <row r="157" spans="1:16" ht="12.95" customHeight="1">
      <c r="A157" s="88"/>
      <c r="B157" s="89"/>
      <c r="C157" s="90"/>
      <c r="D157" s="161"/>
      <c r="E157" s="162"/>
      <c r="F157" s="157"/>
      <c r="G157" s="174"/>
      <c r="H157" s="175"/>
      <c r="I157" s="175"/>
      <c r="J157" s="175"/>
      <c r="K157" s="175"/>
      <c r="L157" s="175"/>
      <c r="M157" s="176"/>
      <c r="N157" s="176"/>
      <c r="O157" s="175"/>
      <c r="P157" s="177"/>
    </row>
    <row r="158" spans="1:16" ht="12.75" customHeight="1">
      <c r="A158" s="88"/>
      <c r="B158" s="89"/>
      <c r="C158" s="90"/>
      <c r="D158" s="163"/>
      <c r="E158" s="162"/>
      <c r="F158" s="157"/>
      <c r="G158" s="178"/>
      <c r="H158" s="179"/>
      <c r="I158" s="179"/>
      <c r="J158" s="179"/>
      <c r="K158" s="179"/>
      <c r="L158" s="179"/>
      <c r="M158" s="180"/>
      <c r="N158" s="180"/>
      <c r="O158" s="179"/>
      <c r="P158" s="181"/>
    </row>
    <row r="159" spans="1:16" ht="15" customHeight="1">
      <c r="A159" s="88"/>
      <c r="B159" s="89"/>
      <c r="C159" s="90"/>
      <c r="D159" s="291"/>
      <c r="E159" s="165"/>
      <c r="F159" s="165"/>
      <c r="G159" s="165"/>
      <c r="H159" s="165"/>
      <c r="I159" s="165"/>
      <c r="J159" s="165"/>
      <c r="K159" s="165"/>
      <c r="L159" s="165"/>
      <c r="M159" s="166"/>
      <c r="N159" s="166"/>
      <c r="O159" s="165"/>
      <c r="P159" s="167"/>
    </row>
    <row r="160" spans="1:16" ht="12.95" customHeight="1">
      <c r="A160" s="88"/>
      <c r="B160" s="89"/>
      <c r="C160" s="90"/>
      <c r="D160" s="566" t="s">
        <v>9024</v>
      </c>
      <c r="E160" s="596"/>
      <c r="F160" s="154"/>
      <c r="G160" s="593" t="s">
        <v>17592</v>
      </c>
      <c r="H160" s="590" t="s">
        <v>7252</v>
      </c>
      <c r="I160" s="564">
        <v>1</v>
      </c>
      <c r="J160" s="553" t="s">
        <v>17573</v>
      </c>
      <c r="K160" s="585">
        <f>L160*курс</f>
        <v>6409.8026999999993</v>
      </c>
      <c r="L160" s="586">
        <f>SUM(M160:M165)</f>
        <v>203.48579999999998</v>
      </c>
      <c r="M160" s="299">
        <f>IFERROR(IF(Змiст!$K$5&gt;Змiст!$BH$55,N160*(1-Змiст!$K$5),N160*(1-Змiст!$BH$55)),0)</f>
        <v>60.439499999999995</v>
      </c>
      <c r="N160" s="300">
        <f>IFERROR(VLOOKUP(H160,Price,2,FALSE)*1.2,0)</f>
        <v>60.439499999999995</v>
      </c>
      <c r="O160" s="587" t="s">
        <v>6574</v>
      </c>
      <c r="P160" s="580"/>
    </row>
    <row r="161" spans="1:16" ht="12.95" customHeight="1">
      <c r="A161" s="88"/>
      <c r="B161" s="89"/>
      <c r="C161" s="90"/>
      <c r="D161" s="568"/>
      <c r="E161" s="597"/>
      <c r="F161" s="157"/>
      <c r="G161" s="593"/>
      <c r="H161" s="590"/>
      <c r="I161" s="565"/>
      <c r="J161" s="554"/>
      <c r="K161" s="585"/>
      <c r="L161" s="586"/>
      <c r="M161" s="299">
        <f>IFERROR(IF(Змiст!$K$5&gt;Змiст!$BH$55,N161*(1-Змiст!$K$5),N161*(1-Змiст!$BH$55)),0)</f>
        <v>0</v>
      </c>
      <c r="N161" s="300">
        <f>IFERROR(VLOOKUP(H161,Price,2,FALSE)*1.2,0)</f>
        <v>0</v>
      </c>
      <c r="O161" s="587"/>
      <c r="P161" s="580"/>
    </row>
    <row r="162" spans="1:16" ht="12.95" customHeight="1">
      <c r="A162" s="88"/>
      <c r="B162" s="89"/>
      <c r="C162" s="90"/>
      <c r="D162" s="588" t="s">
        <v>17561</v>
      </c>
      <c r="E162" s="589"/>
      <c r="F162" s="157"/>
      <c r="G162" s="593"/>
      <c r="H162" s="590" t="s">
        <v>17343</v>
      </c>
      <c r="I162" s="564">
        <v>1</v>
      </c>
      <c r="J162" s="554"/>
      <c r="K162" s="585"/>
      <c r="L162" s="586"/>
      <c r="M162" s="299">
        <f>IFERROR(IF(Змiст!$K$5&gt;Змiст!$BH$55,N162*(1-Змiст!$K$5),N162*(1-Змiст!$BH$55)),0)</f>
        <v>0</v>
      </c>
      <c r="N162" s="300">
        <f>IFERROR(VLOOKUP(#REF!,Price,2,FALSE)*1.2,0)</f>
        <v>0</v>
      </c>
      <c r="O162" s="587"/>
      <c r="P162" s="580"/>
    </row>
    <row r="163" spans="1:16" ht="12.95" customHeight="1">
      <c r="A163" s="88"/>
      <c r="B163" s="89"/>
      <c r="C163" s="90"/>
      <c r="D163" s="591" t="s">
        <v>6573</v>
      </c>
      <c r="E163" s="592"/>
      <c r="F163" s="157"/>
      <c r="G163" s="593"/>
      <c r="H163" s="590"/>
      <c r="I163" s="565"/>
      <c r="J163" s="554"/>
      <c r="K163" s="585"/>
      <c r="L163" s="586"/>
      <c r="M163" s="299">
        <f>IFERROR(IF(Змiст!$K$5&gt;Змiст!$BH$55,N163*(1-Змiст!$K$5),N163*(1-Змiст!$BH$55)),0)</f>
        <v>7.7957999999999998</v>
      </c>
      <c r="N163" s="300">
        <f>IFERROR(VLOOKUP(H162,Price,2,FALSE)*1.2,0)</f>
        <v>7.7957999999999998</v>
      </c>
      <c r="O163" s="587"/>
      <c r="P163" s="580"/>
    </row>
    <row r="164" spans="1:16" ht="12.95" customHeight="1">
      <c r="A164" s="88"/>
      <c r="B164" s="89"/>
      <c r="C164" s="90"/>
      <c r="D164" s="158" t="s">
        <v>6571</v>
      </c>
      <c r="E164" s="158" t="s">
        <v>8820</v>
      </c>
      <c r="F164" s="157"/>
      <c r="G164" s="593"/>
      <c r="H164" s="295" t="s">
        <v>9952</v>
      </c>
      <c r="I164" s="296">
        <v>1</v>
      </c>
      <c r="J164" s="554"/>
      <c r="K164" s="585"/>
      <c r="L164" s="586"/>
      <c r="M164" s="299">
        <f>IFERROR(IF(Змiст!$K$5&gt;Змiст!$BH$55,N164*(1-Змiст!$K$5),N164*(1-Змiст!$BH$55)),0)</f>
        <v>132.44643599999998</v>
      </c>
      <c r="N164" s="300">
        <f>IFERROR(VLOOKUP(H164,Price,2,FALSE)*1.2,0)</f>
        <v>132.44643599999998</v>
      </c>
      <c r="O164" s="587"/>
      <c r="P164" s="580"/>
    </row>
    <row r="165" spans="1:16" ht="12.95" customHeight="1">
      <c r="A165" s="88"/>
      <c r="B165" s="89"/>
      <c r="C165" s="90"/>
      <c r="D165" s="158" t="s">
        <v>6572</v>
      </c>
      <c r="E165" s="158" t="s">
        <v>8821</v>
      </c>
      <c r="F165" s="157"/>
      <c r="G165" s="593"/>
      <c r="H165" s="295" t="s">
        <v>4042</v>
      </c>
      <c r="I165" s="296">
        <v>1</v>
      </c>
      <c r="J165" s="555"/>
      <c r="K165" s="585"/>
      <c r="L165" s="586"/>
      <c r="M165" s="299">
        <f>IFERROR(IF(Змiст!$K$5&gt;Змiст!$BH$55,N165*(1-Змiст!$K$5),N165*(1-Змiст!$BH$55)),0)</f>
        <v>2.8040639999999999</v>
      </c>
      <c r="N165" s="300">
        <f>IFERROR(VLOOKUP(H165,Price,2,FALSE)*1.2,0)</f>
        <v>2.8040639999999999</v>
      </c>
      <c r="O165" s="587"/>
      <c r="P165" s="580"/>
    </row>
    <row r="166" spans="1:16" ht="12.95" customHeight="1">
      <c r="A166" s="88"/>
      <c r="B166" s="89"/>
      <c r="C166" s="90"/>
      <c r="D166" s="158" t="s">
        <v>7904</v>
      </c>
      <c r="E166" s="158" t="s">
        <v>8828</v>
      </c>
      <c r="F166" s="157"/>
      <c r="G166" s="593" t="s">
        <v>17593</v>
      </c>
      <c r="H166" s="594" t="s">
        <v>7253</v>
      </c>
      <c r="I166" s="564">
        <v>1</v>
      </c>
      <c r="J166" s="553" t="s">
        <v>17574</v>
      </c>
      <c r="K166" s="585">
        <f>L166*курс</f>
        <v>8444.6764919999987</v>
      </c>
      <c r="L166" s="586">
        <f>SUM(M166:M171)</f>
        <v>268.08496799999995</v>
      </c>
      <c r="M166" s="299">
        <f>IFERROR(IF(Змiст!$K$5&gt;Змiст!$BH$55,N166*(1-Змiст!$K$5),N166*(1-Змiст!$BH$55)),0)</f>
        <v>125.038668</v>
      </c>
      <c r="N166" s="300">
        <f>IFERROR(VLOOKUP(H166,Price,2,FALSE)*1.2,0)</f>
        <v>125.038668</v>
      </c>
      <c r="O166" s="587" t="s">
        <v>6574</v>
      </c>
      <c r="P166" s="580"/>
    </row>
    <row r="167" spans="1:16" ht="12.95" customHeight="1">
      <c r="A167" s="88"/>
      <c r="B167" s="89"/>
      <c r="C167" s="90"/>
      <c r="D167" s="159"/>
      <c r="E167" s="160"/>
      <c r="F167" s="157"/>
      <c r="G167" s="593"/>
      <c r="H167" s="595"/>
      <c r="I167" s="565"/>
      <c r="J167" s="554"/>
      <c r="K167" s="585"/>
      <c r="L167" s="586"/>
      <c r="M167" s="299">
        <f>IFERROR(IF(Змiст!$K$5&gt;Змiст!$BH$55,N167*(1-Змiст!$K$5),N167*(1-Змiст!$BH$55)),0)</f>
        <v>0</v>
      </c>
      <c r="N167" s="300">
        <f>IFERROR(VLOOKUP(H167,Price,2,FALSE)*1.2,0)</f>
        <v>0</v>
      </c>
      <c r="O167" s="587"/>
      <c r="P167" s="580"/>
    </row>
    <row r="168" spans="1:16" ht="12.95" customHeight="1">
      <c r="A168" s="88"/>
      <c r="B168" s="89"/>
      <c r="C168" s="90"/>
      <c r="D168" s="161"/>
      <c r="E168" s="162"/>
      <c r="F168" s="157"/>
      <c r="G168" s="593"/>
      <c r="H168" s="590" t="s">
        <v>17343</v>
      </c>
      <c r="I168" s="564">
        <v>1</v>
      </c>
      <c r="J168" s="554"/>
      <c r="K168" s="585"/>
      <c r="L168" s="586"/>
      <c r="M168" s="299">
        <f>IFERROR(IF(Змiст!$K$5&gt;Змiст!$BH$55,N168*(1-Змiст!$K$5),N168*(1-Змiст!$BH$55)),0)</f>
        <v>0</v>
      </c>
      <c r="N168" s="300">
        <f>IFERROR(VLOOKUP(#REF!,Price,2,FALSE)*1.2,0)</f>
        <v>0</v>
      </c>
      <c r="O168" s="587"/>
      <c r="P168" s="580"/>
    </row>
    <row r="169" spans="1:16" ht="12.95" customHeight="1">
      <c r="A169" s="88"/>
      <c r="B169" s="89"/>
      <c r="C169" s="90"/>
      <c r="D169" s="161"/>
      <c r="E169" s="162"/>
      <c r="F169" s="157"/>
      <c r="G169" s="593"/>
      <c r="H169" s="590"/>
      <c r="I169" s="565"/>
      <c r="J169" s="554"/>
      <c r="K169" s="585"/>
      <c r="L169" s="586"/>
      <c r="M169" s="299">
        <f>IFERROR(IF(Змiст!$K$5&gt;Змiст!$BH$55,N169*(1-Змiст!$K$5),N169*(1-Змiст!$BH$55)),0)</f>
        <v>7.7957999999999998</v>
      </c>
      <c r="N169" s="300">
        <f>IFERROR(VLOOKUP(H168,Price,2,FALSE)*1.2,0)</f>
        <v>7.7957999999999998</v>
      </c>
      <c r="O169" s="587"/>
      <c r="P169" s="580"/>
    </row>
    <row r="170" spans="1:16" ht="12.95" customHeight="1">
      <c r="A170" s="88"/>
      <c r="B170" s="89"/>
      <c r="C170" s="90"/>
      <c r="D170" s="161"/>
      <c r="E170" s="162"/>
      <c r="F170" s="157"/>
      <c r="G170" s="593"/>
      <c r="H170" s="295" t="s">
        <v>9952</v>
      </c>
      <c r="I170" s="296">
        <v>1</v>
      </c>
      <c r="J170" s="554"/>
      <c r="K170" s="585"/>
      <c r="L170" s="586"/>
      <c r="M170" s="299">
        <f>IFERROR(IF(Змiст!$K$5&gt;Змiст!$BH$55,N170*(1-Змiст!$K$5),N170*(1-Змiст!$BH$55)),0)</f>
        <v>132.44643599999998</v>
      </c>
      <c r="N170" s="300">
        <f>IFERROR(VLOOKUP(H170,Price,2,FALSE)*1.2,0)</f>
        <v>132.44643599999998</v>
      </c>
      <c r="O170" s="587"/>
      <c r="P170" s="580"/>
    </row>
    <row r="171" spans="1:16" ht="12.95" customHeight="1">
      <c r="A171" s="88"/>
      <c r="B171" s="89"/>
      <c r="C171" s="90"/>
      <c r="D171" s="161"/>
      <c r="E171" s="162"/>
      <c r="F171" s="157"/>
      <c r="G171" s="593"/>
      <c r="H171" s="295" t="s">
        <v>4042</v>
      </c>
      <c r="I171" s="296">
        <v>1</v>
      </c>
      <c r="J171" s="555"/>
      <c r="K171" s="585"/>
      <c r="L171" s="586"/>
      <c r="M171" s="299">
        <f>IFERROR(IF(Змiст!$K$5&gt;Змiст!$BH$55,N171*(1-Змiст!$K$5),N171*(1-Змiст!$BH$55)),0)</f>
        <v>2.8040639999999999</v>
      </c>
      <c r="N171" s="300">
        <f>IFERROR(VLOOKUP(H171,Price,2,FALSE)*1.2,0)</f>
        <v>2.8040639999999999</v>
      </c>
      <c r="O171" s="587"/>
      <c r="P171" s="580"/>
    </row>
    <row r="172" spans="1:16" ht="12.95" customHeight="1">
      <c r="A172" s="88"/>
      <c r="B172" s="89"/>
      <c r="C172" s="90"/>
      <c r="D172" s="161"/>
      <c r="E172" s="162"/>
      <c r="F172" s="157"/>
      <c r="G172" s="593" t="s">
        <v>17594</v>
      </c>
      <c r="H172" s="594" t="s">
        <v>7254</v>
      </c>
      <c r="I172" s="564">
        <v>1</v>
      </c>
      <c r="J172" s="553" t="s">
        <v>17575</v>
      </c>
      <c r="K172" s="585">
        <f>L172*курс</f>
        <v>9059.7346559999987</v>
      </c>
      <c r="L172" s="586">
        <f>SUM(M172:M177)</f>
        <v>287.61062399999997</v>
      </c>
      <c r="M172" s="299">
        <f>IFERROR(IF(Змiст!$K$5&gt;Змiст!$BH$55,N172*(1-Змiст!$K$5),N172*(1-Змiст!$BH$55)),0)</f>
        <v>144.564324</v>
      </c>
      <c r="N172" s="300">
        <f>IFERROR(VLOOKUP(H172,Price,2,FALSE)*1.2,0)</f>
        <v>144.564324</v>
      </c>
      <c r="O172" s="587" t="s">
        <v>6574</v>
      </c>
      <c r="P172" s="580"/>
    </row>
    <row r="173" spans="1:16" ht="12.95" customHeight="1">
      <c r="A173" s="88"/>
      <c r="B173" s="89"/>
      <c r="C173" s="90"/>
      <c r="D173" s="161"/>
      <c r="E173" s="162"/>
      <c r="F173" s="157"/>
      <c r="G173" s="593"/>
      <c r="H173" s="595"/>
      <c r="I173" s="565"/>
      <c r="J173" s="554"/>
      <c r="K173" s="585"/>
      <c r="L173" s="586"/>
      <c r="M173" s="299">
        <f>IFERROR(IF(Змiст!$K$5&gt;Змiст!$BH$55,N173*(1-Змiст!$K$5),N173*(1-Змiст!$BH$55)),0)</f>
        <v>0</v>
      </c>
      <c r="N173" s="300">
        <f>IFERROR(VLOOKUP(H173,Price,2,FALSE)*1.2,0)</f>
        <v>0</v>
      </c>
      <c r="O173" s="587"/>
      <c r="P173" s="580"/>
    </row>
    <row r="174" spans="1:16" ht="12.95" customHeight="1">
      <c r="A174" s="88"/>
      <c r="B174" s="89"/>
      <c r="C174" s="90"/>
      <c r="D174" s="161"/>
      <c r="E174" s="162"/>
      <c r="F174" s="157"/>
      <c r="G174" s="593"/>
      <c r="H174" s="590" t="s">
        <v>17343</v>
      </c>
      <c r="I174" s="564">
        <v>1</v>
      </c>
      <c r="J174" s="554"/>
      <c r="K174" s="585"/>
      <c r="L174" s="586"/>
      <c r="M174" s="299">
        <f>IFERROR(IF(Змiст!$K$5&gt;Змiст!$BH$55,N174*(1-Змiст!$K$5),N174*(1-Змiст!$BH$55)),0)</f>
        <v>0</v>
      </c>
      <c r="N174" s="300">
        <f>IFERROR(VLOOKUP(#REF!,Price,2,FALSE)*1.2,0)</f>
        <v>0</v>
      </c>
      <c r="O174" s="587"/>
      <c r="P174" s="580"/>
    </row>
    <row r="175" spans="1:16" ht="12.95" customHeight="1">
      <c r="A175" s="88"/>
      <c r="B175" s="89"/>
      <c r="C175" s="90"/>
      <c r="D175" s="161"/>
      <c r="E175" s="162"/>
      <c r="F175" s="157"/>
      <c r="G175" s="593"/>
      <c r="H175" s="590"/>
      <c r="I175" s="565"/>
      <c r="J175" s="554"/>
      <c r="K175" s="585"/>
      <c r="L175" s="586"/>
      <c r="M175" s="299">
        <f>IFERROR(IF(Змiст!$K$5&gt;Змiст!$BH$55,N175*(1-Змiст!$K$5),N175*(1-Змiст!$BH$55)),0)</f>
        <v>7.7957999999999998</v>
      </c>
      <c r="N175" s="300">
        <f>IFERROR(VLOOKUP(H174,Price,2,FALSE)*1.2,0)</f>
        <v>7.7957999999999998</v>
      </c>
      <c r="O175" s="587"/>
      <c r="P175" s="580"/>
    </row>
    <row r="176" spans="1:16" ht="12.95" customHeight="1">
      <c r="A176" s="88"/>
      <c r="B176" s="89"/>
      <c r="C176" s="90"/>
      <c r="D176" s="161"/>
      <c r="E176" s="162"/>
      <c r="F176" s="157"/>
      <c r="G176" s="593"/>
      <c r="H176" s="295" t="s">
        <v>9952</v>
      </c>
      <c r="I176" s="296">
        <v>1</v>
      </c>
      <c r="J176" s="554"/>
      <c r="K176" s="585"/>
      <c r="L176" s="586"/>
      <c r="M176" s="299">
        <f>IFERROR(IF(Змiст!$K$5&gt;Змiст!$BH$55,N176*(1-Змiст!$K$5),N176*(1-Змiст!$BH$55)),0)</f>
        <v>132.44643599999998</v>
      </c>
      <c r="N176" s="300">
        <f>IFERROR(VLOOKUP(H176,Price,2,FALSE)*1.2,0)</f>
        <v>132.44643599999998</v>
      </c>
      <c r="O176" s="587"/>
      <c r="P176" s="580"/>
    </row>
    <row r="177" spans="1:16" ht="12.95" customHeight="1">
      <c r="A177" s="88"/>
      <c r="B177" s="89"/>
      <c r="C177" s="90"/>
      <c r="D177" s="161"/>
      <c r="E177" s="162"/>
      <c r="F177" s="157"/>
      <c r="G177" s="593"/>
      <c r="H177" s="295" t="s">
        <v>4042</v>
      </c>
      <c r="I177" s="296">
        <v>1</v>
      </c>
      <c r="J177" s="555"/>
      <c r="K177" s="585"/>
      <c r="L177" s="586"/>
      <c r="M177" s="299">
        <f>IFERROR(IF(Змiст!$K$5&gt;Змiст!$BH$55,N177*(1-Змiст!$K$5),N177*(1-Змiст!$BH$55)),0)</f>
        <v>2.8040639999999999</v>
      </c>
      <c r="N177" s="300">
        <f>IFERROR(VLOOKUP(H177,Price,2,FALSE)*1.2,0)</f>
        <v>2.8040639999999999</v>
      </c>
      <c r="O177" s="587"/>
      <c r="P177" s="580"/>
    </row>
    <row r="178" spans="1:16" ht="12.95" customHeight="1">
      <c r="A178" s="88"/>
      <c r="B178" s="89"/>
      <c r="C178" s="90"/>
      <c r="D178" s="161"/>
      <c r="E178" s="162"/>
      <c r="F178" s="157"/>
      <c r="G178" s="170"/>
      <c r="H178" s="171"/>
      <c r="I178" s="171"/>
      <c r="J178" s="171"/>
      <c r="K178" s="171"/>
      <c r="L178" s="171"/>
      <c r="M178" s="172"/>
      <c r="N178" s="172"/>
      <c r="O178" s="171"/>
      <c r="P178" s="173"/>
    </row>
    <row r="179" spans="1:16" ht="12.95" customHeight="1">
      <c r="A179" s="88"/>
      <c r="B179" s="89"/>
      <c r="C179" s="90"/>
      <c r="D179" s="161"/>
      <c r="E179" s="162"/>
      <c r="F179" s="157"/>
      <c r="G179" s="174"/>
      <c r="H179" s="175"/>
      <c r="I179" s="175"/>
      <c r="J179" s="175"/>
      <c r="K179" s="175"/>
      <c r="L179" s="175"/>
      <c r="M179" s="176"/>
      <c r="N179" s="176"/>
      <c r="O179" s="175"/>
      <c r="P179" s="177"/>
    </row>
    <row r="180" spans="1:16" ht="12.95" customHeight="1">
      <c r="A180" s="88"/>
      <c r="B180" s="89"/>
      <c r="C180" s="90"/>
      <c r="D180" s="161"/>
      <c r="E180" s="162"/>
      <c r="F180" s="157"/>
      <c r="G180" s="174"/>
      <c r="H180" s="175"/>
      <c r="I180" s="175"/>
      <c r="J180" s="175"/>
      <c r="K180" s="175"/>
      <c r="L180" s="175"/>
      <c r="M180" s="176"/>
      <c r="N180" s="176"/>
      <c r="O180" s="175"/>
      <c r="P180" s="177"/>
    </row>
    <row r="181" spans="1:16" ht="12.95" customHeight="1">
      <c r="A181" s="88"/>
      <c r="B181" s="89"/>
      <c r="C181" s="90"/>
      <c r="D181" s="161"/>
      <c r="E181" s="162"/>
      <c r="F181" s="157"/>
      <c r="G181" s="174"/>
      <c r="H181" s="175"/>
      <c r="I181" s="175"/>
      <c r="J181" s="175"/>
      <c r="K181" s="175"/>
      <c r="L181" s="175"/>
      <c r="M181" s="176"/>
      <c r="N181" s="176"/>
      <c r="O181" s="175"/>
      <c r="P181" s="177"/>
    </row>
    <row r="182" spans="1:16" ht="12.95" customHeight="1">
      <c r="A182" s="88"/>
      <c r="B182" s="89"/>
      <c r="C182" s="90"/>
      <c r="D182" s="161"/>
      <c r="E182" s="162"/>
      <c r="F182" s="157"/>
      <c r="G182" s="174"/>
      <c r="H182" s="175"/>
      <c r="I182" s="175"/>
      <c r="J182" s="175"/>
      <c r="K182" s="175"/>
      <c r="L182" s="175"/>
      <c r="M182" s="176"/>
      <c r="N182" s="176"/>
      <c r="O182" s="175"/>
      <c r="P182" s="177"/>
    </row>
    <row r="183" spans="1:16" ht="12.95" customHeight="1">
      <c r="A183" s="88"/>
      <c r="B183" s="89"/>
      <c r="C183" s="90"/>
      <c r="D183" s="161"/>
      <c r="E183" s="162"/>
      <c r="F183" s="157"/>
      <c r="G183" s="174"/>
      <c r="H183" s="175"/>
      <c r="I183" s="175"/>
      <c r="J183" s="175"/>
      <c r="K183" s="175"/>
      <c r="L183" s="175"/>
      <c r="M183" s="176"/>
      <c r="N183" s="176"/>
      <c r="O183" s="175"/>
      <c r="P183" s="177"/>
    </row>
    <row r="184" spans="1:16" ht="15" customHeight="1">
      <c r="A184" s="130"/>
      <c r="B184" s="131"/>
      <c r="C184" s="132"/>
      <c r="D184" s="164"/>
      <c r="E184" s="165"/>
      <c r="F184" s="165"/>
      <c r="G184" s="165"/>
      <c r="H184" s="165"/>
      <c r="I184" s="165"/>
      <c r="J184" s="165"/>
      <c r="K184" s="165"/>
      <c r="L184" s="165"/>
      <c r="M184" s="166"/>
      <c r="N184" s="166"/>
      <c r="O184" s="165"/>
      <c r="P184" s="167"/>
    </row>
    <row r="185" spans="1:16" ht="12.95" customHeight="1">
      <c r="A185" s="130"/>
      <c r="B185" s="131"/>
      <c r="C185" s="132"/>
      <c r="D185" s="566" t="s">
        <v>8818</v>
      </c>
      <c r="E185" s="622"/>
      <c r="F185" s="154"/>
      <c r="G185" s="599" t="s">
        <v>8636</v>
      </c>
      <c r="H185" s="594" t="s">
        <v>4054</v>
      </c>
      <c r="I185" s="564">
        <v>2</v>
      </c>
      <c r="J185" s="553" t="s">
        <v>8866</v>
      </c>
      <c r="K185" s="585">
        <f>L185*курс</f>
        <v>3942.6741900000006</v>
      </c>
      <c r="L185" s="559">
        <f>SUM(M185:M190)</f>
        <v>125.16426000000001</v>
      </c>
      <c r="M185" s="168">
        <f>IFERROR(IF(Змiст!$K$5&gt;Змiст!$BH$55,N185*(1-Змiст!$K$5),N185*(1-Змiст!$BH$55)),0)*I185</f>
        <v>35.273400000000002</v>
      </c>
      <c r="N185" s="169">
        <f>IFERROR(VLOOKUP(H185,Price,2,FALSE)*1.2,0)</f>
        <v>17.636700000000001</v>
      </c>
      <c r="O185" s="587" t="s">
        <v>6574</v>
      </c>
      <c r="P185" s="580" t="s">
        <v>7002</v>
      </c>
    </row>
    <row r="186" spans="1:16" ht="12.95" customHeight="1">
      <c r="A186" s="130"/>
      <c r="B186" s="131"/>
      <c r="C186" s="132"/>
      <c r="D186" s="623"/>
      <c r="E186" s="624"/>
      <c r="F186" s="157"/>
      <c r="G186" s="600"/>
      <c r="H186" s="595"/>
      <c r="I186" s="565"/>
      <c r="J186" s="554"/>
      <c r="K186" s="585"/>
      <c r="L186" s="560"/>
      <c r="M186" s="168">
        <f>IFERROR(IF(Змiст!$K$5&gt;Змiст!$BH$55,N186*(1-Змiст!$K$5),N186*(1-Змiст!$BH$55)),0)*I186</f>
        <v>0</v>
      </c>
      <c r="N186" s="169">
        <f t="shared" ref="N186:N208" si="7">IFERROR(VLOOKUP(H186,Price,2,FALSE)*1.2,0)</f>
        <v>0</v>
      </c>
      <c r="O186" s="587"/>
      <c r="P186" s="580"/>
    </row>
    <row r="187" spans="1:16" ht="12.95" customHeight="1">
      <c r="A187" s="130"/>
      <c r="B187" s="131"/>
      <c r="C187" s="132"/>
      <c r="D187" s="542"/>
      <c r="E187" s="547"/>
      <c r="F187" s="157"/>
      <c r="G187" s="600"/>
      <c r="H187" s="594" t="s">
        <v>4159</v>
      </c>
      <c r="I187" s="564">
        <v>1</v>
      </c>
      <c r="J187" s="554"/>
      <c r="K187" s="585"/>
      <c r="L187" s="560"/>
      <c r="M187" s="168">
        <f>IFERROR(IF(Змiст!$K$5&gt;Змiст!$BH$55,N187*(1-Змiст!$K$5),N187*(1-Змiст!$BH$55)),0)*I187</f>
        <v>62.804327999999998</v>
      </c>
      <c r="N187" s="169">
        <f t="shared" si="7"/>
        <v>62.804327999999998</v>
      </c>
      <c r="O187" s="587"/>
      <c r="P187" s="580"/>
    </row>
    <row r="188" spans="1:16" ht="12.95" customHeight="1">
      <c r="A188" s="130"/>
      <c r="B188" s="131"/>
      <c r="C188" s="132"/>
      <c r="D188" s="591" t="s">
        <v>6573</v>
      </c>
      <c r="E188" s="592"/>
      <c r="F188" s="157"/>
      <c r="G188" s="600"/>
      <c r="H188" s="595"/>
      <c r="I188" s="565"/>
      <c r="J188" s="554"/>
      <c r="K188" s="585"/>
      <c r="L188" s="560"/>
      <c r="M188" s="168">
        <f>IFERROR(IF(Змiст!$K$5&gt;Змiст!$BH$55,N188*(1-Змiст!$K$5),N188*(1-Змiст!$BH$55)),0)*I188</f>
        <v>0</v>
      </c>
      <c r="N188" s="169">
        <f t="shared" si="7"/>
        <v>0</v>
      </c>
      <c r="O188" s="587"/>
      <c r="P188" s="580"/>
    </row>
    <row r="189" spans="1:16" ht="12.95" customHeight="1">
      <c r="A189" s="130"/>
      <c r="B189" s="131"/>
      <c r="C189" s="132"/>
      <c r="D189" s="158" t="s">
        <v>6571</v>
      </c>
      <c r="E189" s="158" t="s">
        <v>8816</v>
      </c>
      <c r="F189" s="157"/>
      <c r="G189" s="600"/>
      <c r="H189" s="594" t="s">
        <v>4151</v>
      </c>
      <c r="I189" s="564">
        <v>1</v>
      </c>
      <c r="J189" s="554"/>
      <c r="K189" s="585"/>
      <c r="L189" s="560"/>
      <c r="M189" s="168">
        <f>IFERROR(IF(Змiст!$K$5&gt;Змiст!$BH$55,N189*(1-Змiст!$K$5),N189*(1-Змiст!$BH$55)),0)*I189</f>
        <v>27.086531999999998</v>
      </c>
      <c r="N189" s="169">
        <f t="shared" si="7"/>
        <v>27.086531999999998</v>
      </c>
      <c r="O189" s="587"/>
      <c r="P189" s="580"/>
    </row>
    <row r="190" spans="1:16" ht="12.95" customHeight="1">
      <c r="A190" s="130"/>
      <c r="B190" s="131"/>
      <c r="C190" s="132"/>
      <c r="D190" s="158" t="s">
        <v>6572</v>
      </c>
      <c r="E190" s="158" t="s">
        <v>7905</v>
      </c>
      <c r="F190" s="157"/>
      <c r="G190" s="601"/>
      <c r="H190" s="595"/>
      <c r="I190" s="565"/>
      <c r="J190" s="555"/>
      <c r="K190" s="585"/>
      <c r="L190" s="561"/>
      <c r="M190" s="168">
        <f>IFERROR(IF(Змiст!$K$5&gt;Змiст!$BH$55,N190*(1-Змiст!$K$5),N190*(1-Змiст!$BH$55)),0)*I190</f>
        <v>0</v>
      </c>
      <c r="N190" s="169">
        <f t="shared" si="7"/>
        <v>0</v>
      </c>
      <c r="O190" s="587"/>
      <c r="P190" s="580"/>
    </row>
    <row r="191" spans="1:16" ht="12.95" customHeight="1">
      <c r="A191" s="130"/>
      <c r="B191" s="131"/>
      <c r="C191" s="132"/>
      <c r="D191" s="158" t="s">
        <v>7904</v>
      </c>
      <c r="E191" s="158" t="s">
        <v>8815</v>
      </c>
      <c r="F191" s="157"/>
      <c r="G191" s="599" t="s">
        <v>8640</v>
      </c>
      <c r="H191" s="594" t="s">
        <v>4230</v>
      </c>
      <c r="I191" s="564">
        <v>2</v>
      </c>
      <c r="J191" s="553" t="s">
        <v>8867</v>
      </c>
      <c r="K191" s="585">
        <f>L191*курс</f>
        <v>4201.4484539999994</v>
      </c>
      <c r="L191" s="559">
        <f>SUM(M191:M196)</f>
        <v>133.37931599999999</v>
      </c>
      <c r="M191" s="168">
        <f>IFERROR(IF(Змiст!$K$5&gt;Змiст!$BH$55,N191*(1-Змiст!$K$5),N191*(1-Змiст!$BH$55)),0)*I191</f>
        <v>43.488455999999999</v>
      </c>
      <c r="N191" s="169">
        <f t="shared" si="7"/>
        <v>21.744228</v>
      </c>
      <c r="O191" s="587" t="s">
        <v>6574</v>
      </c>
      <c r="P191" s="580" t="s">
        <v>7002</v>
      </c>
    </row>
    <row r="192" spans="1:16" ht="12.95" customHeight="1">
      <c r="A192" s="130"/>
      <c r="B192" s="131"/>
      <c r="C192" s="132"/>
      <c r="D192" s="159"/>
      <c r="E192" s="160"/>
      <c r="F192" s="157"/>
      <c r="G192" s="600"/>
      <c r="H192" s="595"/>
      <c r="I192" s="565"/>
      <c r="J192" s="554"/>
      <c r="K192" s="585"/>
      <c r="L192" s="560"/>
      <c r="M192" s="168">
        <f>IFERROR(IF(Змiст!$K$5&gt;Змiст!$BH$55,N192*(1-Змiст!$K$5),N192*(1-Змiст!$BH$55)),0)*I192</f>
        <v>0</v>
      </c>
      <c r="N192" s="169">
        <f t="shared" si="7"/>
        <v>0</v>
      </c>
      <c r="O192" s="587"/>
      <c r="P192" s="580"/>
    </row>
    <row r="193" spans="1:16" ht="12.95" customHeight="1">
      <c r="A193" s="130"/>
      <c r="B193" s="131"/>
      <c r="C193" s="132"/>
      <c r="D193" s="161"/>
      <c r="E193" s="162"/>
      <c r="F193" s="157"/>
      <c r="G193" s="600"/>
      <c r="H193" s="594" t="s">
        <v>4159</v>
      </c>
      <c r="I193" s="564">
        <v>1</v>
      </c>
      <c r="J193" s="554"/>
      <c r="K193" s="585"/>
      <c r="L193" s="560"/>
      <c r="M193" s="168">
        <f>IFERROR(IF(Змiст!$K$5&gt;Змiст!$BH$55,N193*(1-Змiст!$K$5),N193*(1-Змiст!$BH$55)),0)*I193</f>
        <v>62.804327999999998</v>
      </c>
      <c r="N193" s="169">
        <f t="shared" si="7"/>
        <v>62.804327999999998</v>
      </c>
      <c r="O193" s="587"/>
      <c r="P193" s="580"/>
    </row>
    <row r="194" spans="1:16" ht="12.95" customHeight="1">
      <c r="A194" s="130"/>
      <c r="B194" s="131"/>
      <c r="C194" s="132"/>
      <c r="D194" s="161"/>
      <c r="E194" s="162"/>
      <c r="F194" s="157"/>
      <c r="G194" s="600"/>
      <c r="H194" s="595"/>
      <c r="I194" s="565"/>
      <c r="J194" s="554"/>
      <c r="K194" s="585"/>
      <c r="L194" s="560"/>
      <c r="M194" s="168">
        <f>IFERROR(IF(Змiст!$K$5&gt;Змiст!$BH$55,N194*(1-Змiст!$K$5),N194*(1-Змiст!$BH$55)),0)*I194</f>
        <v>0</v>
      </c>
      <c r="N194" s="169">
        <f t="shared" si="7"/>
        <v>0</v>
      </c>
      <c r="O194" s="587"/>
      <c r="P194" s="580"/>
    </row>
    <row r="195" spans="1:16" ht="12.95" customHeight="1">
      <c r="A195" s="130"/>
      <c r="B195" s="131"/>
      <c r="C195" s="132"/>
      <c r="D195" s="161"/>
      <c r="E195" s="162"/>
      <c r="F195" s="157"/>
      <c r="G195" s="600"/>
      <c r="H195" s="594" t="s">
        <v>4151</v>
      </c>
      <c r="I195" s="564">
        <v>1</v>
      </c>
      <c r="J195" s="554"/>
      <c r="K195" s="585"/>
      <c r="L195" s="560"/>
      <c r="M195" s="168">
        <f>IFERROR(IF(Змiст!$K$5&gt;Змiст!$BH$55,N195*(1-Змiст!$K$5),N195*(1-Змiст!$BH$55)),0)*I195</f>
        <v>27.086531999999998</v>
      </c>
      <c r="N195" s="169">
        <f t="shared" si="7"/>
        <v>27.086531999999998</v>
      </c>
      <c r="O195" s="587"/>
      <c r="P195" s="580"/>
    </row>
    <row r="196" spans="1:16" ht="12.95" customHeight="1">
      <c r="A196" s="130"/>
      <c r="B196" s="131"/>
      <c r="C196" s="132"/>
      <c r="D196" s="161"/>
      <c r="E196" s="162"/>
      <c r="F196" s="157"/>
      <c r="G196" s="601"/>
      <c r="H196" s="595"/>
      <c r="I196" s="565"/>
      <c r="J196" s="555"/>
      <c r="K196" s="585"/>
      <c r="L196" s="561"/>
      <c r="M196" s="168">
        <f>IFERROR(IF(Змiст!$K$5&gt;Змiст!$BH$55,N196*(1-Змiст!$K$5),N196*(1-Змiст!$BH$55)),0)*I196</f>
        <v>0</v>
      </c>
      <c r="N196" s="169">
        <f t="shared" si="7"/>
        <v>0</v>
      </c>
      <c r="O196" s="587"/>
      <c r="P196" s="580"/>
    </row>
    <row r="197" spans="1:16" ht="12.95" customHeight="1">
      <c r="A197" s="130"/>
      <c r="B197" s="131"/>
      <c r="C197" s="132"/>
      <c r="D197" s="161"/>
      <c r="E197" s="162"/>
      <c r="F197" s="157"/>
      <c r="G197" s="599" t="s">
        <v>8648</v>
      </c>
      <c r="H197" s="594" t="s">
        <v>4350</v>
      </c>
      <c r="I197" s="564">
        <v>2</v>
      </c>
      <c r="J197" s="553" t="s">
        <v>8868</v>
      </c>
      <c r="K197" s="585">
        <f>L197*курс</f>
        <v>4344.8797979999999</v>
      </c>
      <c r="L197" s="559">
        <f>SUM(M197:M202)</f>
        <v>137.932692</v>
      </c>
      <c r="M197" s="168">
        <f>IFERROR(IF(Змiст!$K$5&gt;Змiст!$BH$55,N197*(1-Змiст!$K$5),N197*(1-Змiст!$BH$55)),0)*I197</f>
        <v>48.041831999999999</v>
      </c>
      <c r="N197" s="169">
        <f t="shared" si="7"/>
        <v>24.020916</v>
      </c>
      <c r="O197" s="587" t="s">
        <v>6574</v>
      </c>
      <c r="P197" s="580" t="s">
        <v>7002</v>
      </c>
    </row>
    <row r="198" spans="1:16" ht="12.95" customHeight="1">
      <c r="A198" s="130"/>
      <c r="B198" s="131"/>
      <c r="C198" s="132"/>
      <c r="D198" s="161"/>
      <c r="E198" s="162"/>
      <c r="F198" s="157"/>
      <c r="G198" s="600"/>
      <c r="H198" s="595"/>
      <c r="I198" s="565"/>
      <c r="J198" s="554"/>
      <c r="K198" s="585"/>
      <c r="L198" s="560"/>
      <c r="M198" s="168">
        <f>IFERROR(IF(Змiст!$K$5&gt;Змiст!$BH$55,N198*(1-Змiст!$K$5),N198*(1-Змiст!$BH$55)),0)*I198</f>
        <v>0</v>
      </c>
      <c r="N198" s="169">
        <f t="shared" si="7"/>
        <v>0</v>
      </c>
      <c r="O198" s="587"/>
      <c r="P198" s="580"/>
    </row>
    <row r="199" spans="1:16" ht="12.95" customHeight="1">
      <c r="A199" s="130"/>
      <c r="B199" s="131"/>
      <c r="C199" s="132"/>
      <c r="D199" s="161"/>
      <c r="E199" s="162"/>
      <c r="F199" s="157"/>
      <c r="G199" s="600"/>
      <c r="H199" s="594" t="s">
        <v>4159</v>
      </c>
      <c r="I199" s="564">
        <v>1</v>
      </c>
      <c r="J199" s="554"/>
      <c r="K199" s="585"/>
      <c r="L199" s="560"/>
      <c r="M199" s="168">
        <f>IFERROR(IF(Змiст!$K$5&gt;Змiст!$BH$55,N199*(1-Змiст!$K$5),N199*(1-Змiст!$BH$55)),0)*I199</f>
        <v>62.804327999999998</v>
      </c>
      <c r="N199" s="169">
        <f t="shared" si="7"/>
        <v>62.804327999999998</v>
      </c>
      <c r="O199" s="587"/>
      <c r="P199" s="580"/>
    </row>
    <row r="200" spans="1:16" ht="12.95" customHeight="1">
      <c r="A200" s="130"/>
      <c r="B200" s="131"/>
      <c r="C200" s="132"/>
      <c r="D200" s="161"/>
      <c r="E200" s="162"/>
      <c r="F200" s="157"/>
      <c r="G200" s="600"/>
      <c r="H200" s="595"/>
      <c r="I200" s="565"/>
      <c r="J200" s="554"/>
      <c r="K200" s="585"/>
      <c r="L200" s="560"/>
      <c r="M200" s="168">
        <f>IFERROR(IF(Змiст!$K$5&gt;Змiст!$BH$55,N200*(1-Змiст!$K$5),N200*(1-Змiст!$BH$55)),0)*I200</f>
        <v>0</v>
      </c>
      <c r="N200" s="169">
        <f t="shared" si="7"/>
        <v>0</v>
      </c>
      <c r="O200" s="587"/>
      <c r="P200" s="580"/>
    </row>
    <row r="201" spans="1:16" ht="12.95" customHeight="1">
      <c r="A201" s="130"/>
      <c r="B201" s="131"/>
      <c r="C201" s="132"/>
      <c r="D201" s="161"/>
      <c r="E201" s="162"/>
      <c r="F201" s="157"/>
      <c r="G201" s="600"/>
      <c r="H201" s="594" t="s">
        <v>4151</v>
      </c>
      <c r="I201" s="564">
        <v>1</v>
      </c>
      <c r="J201" s="554"/>
      <c r="K201" s="585"/>
      <c r="L201" s="560"/>
      <c r="M201" s="168">
        <f>IFERROR(IF(Змiст!$K$5&gt;Змiст!$BH$55,N201*(1-Змiст!$K$5),N201*(1-Змiст!$BH$55)),0)*I201</f>
        <v>27.086531999999998</v>
      </c>
      <c r="N201" s="169">
        <f t="shared" si="7"/>
        <v>27.086531999999998</v>
      </c>
      <c r="O201" s="587"/>
      <c r="P201" s="580"/>
    </row>
    <row r="202" spans="1:16" ht="12.95" customHeight="1">
      <c r="A202" s="130"/>
      <c r="B202" s="131"/>
      <c r="C202" s="132"/>
      <c r="D202" s="161"/>
      <c r="E202" s="162"/>
      <c r="F202" s="157"/>
      <c r="G202" s="601"/>
      <c r="H202" s="595"/>
      <c r="I202" s="565"/>
      <c r="J202" s="555"/>
      <c r="K202" s="585"/>
      <c r="L202" s="561"/>
      <c r="M202" s="168">
        <f>IFERROR(IF(Змiст!$K$5&gt;Змiст!$BH$55,N202*(1-Змiст!$K$5),N202*(1-Змiст!$BH$55)),0)*I202</f>
        <v>0</v>
      </c>
      <c r="N202" s="169">
        <f t="shared" si="7"/>
        <v>0</v>
      </c>
      <c r="O202" s="587"/>
      <c r="P202" s="580"/>
    </row>
    <row r="203" spans="1:16" ht="12.95" customHeight="1">
      <c r="A203" s="130"/>
      <c r="B203" s="131"/>
      <c r="C203" s="132"/>
      <c r="D203" s="161"/>
      <c r="E203" s="162"/>
      <c r="F203" s="157"/>
      <c r="G203" s="599" t="s">
        <v>8650</v>
      </c>
      <c r="H203" s="594" t="s">
        <v>4582</v>
      </c>
      <c r="I203" s="564">
        <v>2</v>
      </c>
      <c r="J203" s="553" t="s">
        <v>8869</v>
      </c>
      <c r="K203" s="585">
        <f>L203*курс</f>
        <v>4741.5235139999995</v>
      </c>
      <c r="L203" s="559">
        <f>SUM(M203:M208)</f>
        <v>150.52455599999999</v>
      </c>
      <c r="M203" s="168">
        <f>IFERROR(IF(Змiст!$K$5&gt;Змiст!$BH$55,N203*(1-Змiст!$K$5),N203*(1-Змiст!$BH$55)),0)*I203</f>
        <v>60.633696</v>
      </c>
      <c r="N203" s="169">
        <f t="shared" si="7"/>
        <v>30.316848</v>
      </c>
      <c r="O203" s="587" t="s">
        <v>6574</v>
      </c>
      <c r="P203" s="580" t="s">
        <v>7002</v>
      </c>
    </row>
    <row r="204" spans="1:16" ht="12.95" customHeight="1">
      <c r="A204" s="130"/>
      <c r="B204" s="131"/>
      <c r="C204" s="132"/>
      <c r="D204" s="161"/>
      <c r="E204" s="162"/>
      <c r="F204" s="157"/>
      <c r="G204" s="600"/>
      <c r="H204" s="595"/>
      <c r="I204" s="565"/>
      <c r="J204" s="554"/>
      <c r="K204" s="585"/>
      <c r="L204" s="560"/>
      <c r="M204" s="168">
        <f>IFERROR(IF(Змiст!$K$5&gt;Змiст!$BH$55,N204*(1-Змiст!$K$5),N204*(1-Змiст!$BH$55)),0)*I204</f>
        <v>0</v>
      </c>
      <c r="N204" s="169">
        <f t="shared" si="7"/>
        <v>0</v>
      </c>
      <c r="O204" s="587"/>
      <c r="P204" s="580"/>
    </row>
    <row r="205" spans="1:16" ht="12.95" customHeight="1">
      <c r="A205" s="130"/>
      <c r="B205" s="131"/>
      <c r="C205" s="132"/>
      <c r="D205" s="161"/>
      <c r="E205" s="162"/>
      <c r="F205" s="157"/>
      <c r="G205" s="600"/>
      <c r="H205" s="594" t="s">
        <v>4159</v>
      </c>
      <c r="I205" s="564">
        <v>1</v>
      </c>
      <c r="J205" s="554"/>
      <c r="K205" s="585"/>
      <c r="L205" s="560"/>
      <c r="M205" s="168">
        <f>IFERROR(IF(Змiст!$K$5&gt;Змiст!$BH$55,N205*(1-Змiст!$K$5),N205*(1-Змiст!$BH$55)),0)*I205</f>
        <v>62.804327999999998</v>
      </c>
      <c r="N205" s="169">
        <f t="shared" si="7"/>
        <v>62.804327999999998</v>
      </c>
      <c r="O205" s="587"/>
      <c r="P205" s="580"/>
    </row>
    <row r="206" spans="1:16" ht="12.95" customHeight="1">
      <c r="A206" s="130"/>
      <c r="B206" s="131"/>
      <c r="C206" s="132"/>
      <c r="D206" s="161"/>
      <c r="E206" s="162"/>
      <c r="F206" s="157"/>
      <c r="G206" s="600"/>
      <c r="H206" s="595"/>
      <c r="I206" s="565"/>
      <c r="J206" s="554"/>
      <c r="K206" s="585"/>
      <c r="L206" s="560"/>
      <c r="M206" s="168">
        <f>IFERROR(IF(Змiст!$K$5&gt;Змiст!$BH$55,N206*(1-Змiст!$K$5),N206*(1-Змiст!$BH$55)),0)*I206</f>
        <v>0</v>
      </c>
      <c r="N206" s="169">
        <f t="shared" si="7"/>
        <v>0</v>
      </c>
      <c r="O206" s="587"/>
      <c r="P206" s="580"/>
    </row>
    <row r="207" spans="1:16" ht="12.95" customHeight="1">
      <c r="A207" s="130"/>
      <c r="B207" s="131"/>
      <c r="C207" s="132"/>
      <c r="D207" s="161"/>
      <c r="E207" s="162"/>
      <c r="F207" s="157"/>
      <c r="G207" s="600"/>
      <c r="H207" s="594" t="s">
        <v>4151</v>
      </c>
      <c r="I207" s="564">
        <v>1</v>
      </c>
      <c r="J207" s="554"/>
      <c r="K207" s="585"/>
      <c r="L207" s="560"/>
      <c r="M207" s="168">
        <f>IFERROR(IF(Змiст!$K$5&gt;Змiст!$BH$55,N207*(1-Змiст!$K$5),N207*(1-Змiст!$BH$55)),0)*I207</f>
        <v>27.086531999999998</v>
      </c>
      <c r="N207" s="169">
        <f t="shared" si="7"/>
        <v>27.086531999999998</v>
      </c>
      <c r="O207" s="587"/>
      <c r="P207" s="580"/>
    </row>
    <row r="208" spans="1:16" ht="12.75" customHeight="1">
      <c r="A208" s="130"/>
      <c r="B208" s="131"/>
      <c r="C208" s="132"/>
      <c r="D208" s="161"/>
      <c r="E208" s="162"/>
      <c r="F208" s="157"/>
      <c r="G208" s="600"/>
      <c r="H208" s="625"/>
      <c r="I208" s="565"/>
      <c r="J208" s="554"/>
      <c r="K208" s="585"/>
      <c r="L208" s="561"/>
      <c r="M208" s="168">
        <f>IFERROR(IF(Змiст!$K$5&gt;Змiст!$BH$55,N208*(1-Змiст!$K$5),N208*(1-Змiст!$BH$55)),0)*I208</f>
        <v>0</v>
      </c>
      <c r="N208" s="169">
        <f t="shared" si="7"/>
        <v>0</v>
      </c>
      <c r="O208" s="631"/>
      <c r="P208" s="619"/>
    </row>
    <row r="209" spans="1:16" ht="15" customHeight="1">
      <c r="A209" s="130"/>
      <c r="B209" s="131"/>
      <c r="C209" s="132"/>
      <c r="D209" s="164"/>
      <c r="E209" s="165"/>
      <c r="F209" s="165"/>
      <c r="G209" s="165"/>
      <c r="H209" s="165"/>
      <c r="I209" s="165"/>
      <c r="J209" s="165"/>
      <c r="K209" s="165"/>
      <c r="L209" s="165"/>
      <c r="M209" s="166"/>
      <c r="N209" s="166"/>
      <c r="O209" s="165"/>
      <c r="P209" s="167"/>
    </row>
    <row r="210" spans="1:16" ht="12.95" customHeight="1">
      <c r="A210" s="130"/>
      <c r="B210" s="131"/>
      <c r="C210" s="132"/>
      <c r="D210" s="566" t="s">
        <v>8818</v>
      </c>
      <c r="E210" s="622"/>
      <c r="F210" s="154"/>
      <c r="G210" s="599" t="s">
        <v>9314</v>
      </c>
      <c r="H210" s="594" t="s">
        <v>4106</v>
      </c>
      <c r="I210" s="564">
        <v>1</v>
      </c>
      <c r="J210" s="553" t="s">
        <v>9317</v>
      </c>
      <c r="K210" s="556">
        <f>L210*курс</f>
        <v>5585.0029199999999</v>
      </c>
      <c r="L210" s="559">
        <f>SUM(M210:M217)</f>
        <v>177.30168</v>
      </c>
      <c r="M210" s="198">
        <f>IFERROR(IF(Змiст!$K$5&gt;Змiст!$BH$55,N210*(1-Змiст!$K$5),N210*(1-Змiст!$BH$55)),0)</f>
        <v>69.774119999999996</v>
      </c>
      <c r="N210" s="198">
        <f>IFERROR(VLOOKUP(H210,Price,2,FALSE)*1.2,0)</f>
        <v>69.774119999999996</v>
      </c>
      <c r="O210" s="619" t="s">
        <v>6574</v>
      </c>
      <c r="P210" s="619" t="s">
        <v>7002</v>
      </c>
    </row>
    <row r="211" spans="1:16" ht="12.95" customHeight="1">
      <c r="A211" s="130"/>
      <c r="B211" s="131"/>
      <c r="C211" s="132"/>
      <c r="D211" s="623"/>
      <c r="E211" s="624"/>
      <c r="F211" s="157"/>
      <c r="G211" s="600"/>
      <c r="H211" s="595"/>
      <c r="I211" s="565"/>
      <c r="J211" s="554"/>
      <c r="K211" s="557"/>
      <c r="L211" s="560"/>
      <c r="M211" s="198">
        <f>IFERROR(IF(Змiст!$K$5&gt;Змiст!$BH$55,N211*(1-Змiст!$K$5),N211*(1-Змiст!$BH$55)),0)</f>
        <v>0</v>
      </c>
      <c r="N211" s="198">
        <f t="shared" ref="N211:N233" si="8">IFERROR(VLOOKUP(H211,Price,2,FALSE)*1.2,0)</f>
        <v>0</v>
      </c>
      <c r="O211" s="620"/>
      <c r="P211" s="620"/>
    </row>
    <row r="212" spans="1:16" ht="12.95" customHeight="1">
      <c r="A212" s="130"/>
      <c r="B212" s="131"/>
      <c r="C212" s="132"/>
      <c r="D212" s="542" t="s">
        <v>17601</v>
      </c>
      <c r="E212" s="547"/>
      <c r="F212" s="157"/>
      <c r="G212" s="600"/>
      <c r="H212" s="594" t="s">
        <v>4054</v>
      </c>
      <c r="I212" s="564">
        <v>1</v>
      </c>
      <c r="J212" s="554"/>
      <c r="K212" s="557"/>
      <c r="L212" s="560"/>
      <c r="M212" s="198">
        <f>IFERROR(IF(Змiст!$K$5&gt;Змiст!$BH$55,N212*(1-Змiст!$K$5),N212*(1-Змiст!$BH$55)),0)</f>
        <v>17.636700000000001</v>
      </c>
      <c r="N212" s="198">
        <f t="shared" si="8"/>
        <v>17.636700000000001</v>
      </c>
      <c r="O212" s="620"/>
      <c r="P212" s="620"/>
    </row>
    <row r="213" spans="1:16" ht="12.95" customHeight="1">
      <c r="A213" s="130"/>
      <c r="B213" s="131"/>
      <c r="C213" s="132"/>
      <c r="D213" s="591" t="s">
        <v>6573</v>
      </c>
      <c r="E213" s="592"/>
      <c r="F213" s="157"/>
      <c r="G213" s="600"/>
      <c r="H213" s="595"/>
      <c r="I213" s="565"/>
      <c r="J213" s="554"/>
      <c r="K213" s="557"/>
      <c r="L213" s="560"/>
      <c r="M213" s="198">
        <f>IFERROR(IF(Змiст!$K$5&gt;Змiст!$BH$55,N213*(1-Змiст!$K$5),N213*(1-Змiст!$BH$55)),0)</f>
        <v>0</v>
      </c>
      <c r="N213" s="198">
        <f t="shared" si="8"/>
        <v>0</v>
      </c>
      <c r="O213" s="620"/>
      <c r="P213" s="620"/>
    </row>
    <row r="214" spans="1:16" ht="12.95" customHeight="1">
      <c r="A214" s="130"/>
      <c r="B214" s="131"/>
      <c r="C214" s="132"/>
      <c r="D214" s="158" t="s">
        <v>6571</v>
      </c>
      <c r="E214" s="158" t="s">
        <v>8816</v>
      </c>
      <c r="F214" s="157"/>
      <c r="G214" s="600"/>
      <c r="H214" s="594" t="s">
        <v>4159</v>
      </c>
      <c r="I214" s="564">
        <v>1</v>
      </c>
      <c r="J214" s="554"/>
      <c r="K214" s="557"/>
      <c r="L214" s="560"/>
      <c r="M214" s="198">
        <f>IFERROR(IF(Змiст!$K$5&gt;Змiст!$BH$55,N214*(1-Змiст!$K$5),N214*(1-Змiст!$BH$55)),0)</f>
        <v>62.804327999999998</v>
      </c>
      <c r="N214" s="198">
        <f t="shared" si="8"/>
        <v>62.804327999999998</v>
      </c>
      <c r="O214" s="620"/>
      <c r="P214" s="620"/>
    </row>
    <row r="215" spans="1:16" ht="12.95" customHeight="1">
      <c r="A215" s="130"/>
      <c r="B215" s="131"/>
      <c r="C215" s="132"/>
      <c r="D215" s="158" t="s">
        <v>6572</v>
      </c>
      <c r="E215" s="158" t="s">
        <v>7905</v>
      </c>
      <c r="F215" s="157"/>
      <c r="G215" s="600"/>
      <c r="H215" s="595"/>
      <c r="I215" s="565"/>
      <c r="J215" s="554"/>
      <c r="K215" s="557"/>
      <c r="L215" s="560"/>
      <c r="M215" s="198">
        <f>IFERROR(IF(Змiст!$K$5&gt;Змiст!$BH$55,N215*(1-Змiст!$K$5),N215*(1-Змiст!$BH$55)),0)</f>
        <v>0</v>
      </c>
      <c r="N215" s="198">
        <f t="shared" si="8"/>
        <v>0</v>
      </c>
      <c r="O215" s="620"/>
      <c r="P215" s="620"/>
    </row>
    <row r="216" spans="1:16" ht="12.95" customHeight="1">
      <c r="A216" s="130"/>
      <c r="B216" s="131"/>
      <c r="C216" s="132"/>
      <c r="D216" s="158"/>
      <c r="E216" s="158"/>
      <c r="F216" s="157"/>
      <c r="G216" s="600"/>
      <c r="H216" s="594" t="s">
        <v>4151</v>
      </c>
      <c r="I216" s="564">
        <v>1</v>
      </c>
      <c r="J216" s="554"/>
      <c r="K216" s="557"/>
      <c r="L216" s="560"/>
      <c r="M216" s="198">
        <f>IFERROR(IF(Змiст!$K$5&gt;Змiст!$BH$55,N216*(1-Змiст!$K$5),N216*(1-Змiст!$BH$55)),0)</f>
        <v>27.086531999999998</v>
      </c>
      <c r="N216" s="198">
        <f t="shared" si="8"/>
        <v>27.086531999999998</v>
      </c>
      <c r="O216" s="620"/>
      <c r="P216" s="620"/>
    </row>
    <row r="217" spans="1:16" ht="12.95" customHeight="1">
      <c r="A217" s="130"/>
      <c r="B217" s="131"/>
      <c r="C217" s="132"/>
      <c r="D217" s="158"/>
      <c r="E217" s="158"/>
      <c r="F217" s="157"/>
      <c r="G217" s="601"/>
      <c r="H217" s="595"/>
      <c r="I217" s="565"/>
      <c r="J217" s="555"/>
      <c r="K217" s="558"/>
      <c r="L217" s="561"/>
      <c r="M217" s="198">
        <f>IFERROR(IF(Змiст!$K$5&gt;Змiст!$BH$55,N217*(1-Змiст!$K$5),N217*(1-Змiст!$BH$55)),0)</f>
        <v>0</v>
      </c>
      <c r="N217" s="198">
        <f t="shared" si="8"/>
        <v>0</v>
      </c>
      <c r="O217" s="621"/>
      <c r="P217" s="621"/>
    </row>
    <row r="218" spans="1:16" ht="12.95" customHeight="1">
      <c r="A218" s="130"/>
      <c r="B218" s="131"/>
      <c r="C218" s="132"/>
      <c r="D218" s="158" t="s">
        <v>7904</v>
      </c>
      <c r="E218" s="158" t="s">
        <v>8815</v>
      </c>
      <c r="F218" s="157"/>
      <c r="G218" s="599" t="s">
        <v>9315</v>
      </c>
      <c r="H218" s="594" t="s">
        <v>4350</v>
      </c>
      <c r="I218" s="564">
        <v>1</v>
      </c>
      <c r="J218" s="553" t="s">
        <v>9318</v>
      </c>
      <c r="K218" s="556">
        <f>L218*курс</f>
        <v>5819.3632980000002</v>
      </c>
      <c r="L218" s="559">
        <f>SUM(M218:M225)</f>
        <v>184.741692</v>
      </c>
      <c r="M218" s="198">
        <f>IFERROR(IF(Змiст!$K$5&gt;Змiст!$BH$55,N218*(1-Змiст!$K$5),N218*(1-Змiст!$BH$55)),0)</f>
        <v>24.020916</v>
      </c>
      <c r="N218" s="198">
        <f t="shared" si="8"/>
        <v>24.020916</v>
      </c>
      <c r="O218" s="619" t="s">
        <v>6574</v>
      </c>
      <c r="P218" s="619" t="s">
        <v>7002</v>
      </c>
    </row>
    <row r="219" spans="1:16" ht="12.95" customHeight="1">
      <c r="A219" s="130"/>
      <c r="B219" s="131"/>
      <c r="C219" s="132"/>
      <c r="D219" s="159"/>
      <c r="E219" s="160"/>
      <c r="F219" s="157"/>
      <c r="G219" s="600"/>
      <c r="H219" s="595"/>
      <c r="I219" s="565"/>
      <c r="J219" s="554"/>
      <c r="K219" s="557"/>
      <c r="L219" s="560"/>
      <c r="M219" s="198">
        <f>IFERROR(IF(Змiст!$K$5&gt;Змiст!$BH$55,N219*(1-Змiст!$K$5),N219*(1-Змiст!$BH$55)),0)</f>
        <v>0</v>
      </c>
      <c r="N219" s="198">
        <f t="shared" si="8"/>
        <v>0</v>
      </c>
      <c r="O219" s="620"/>
      <c r="P219" s="620"/>
    </row>
    <row r="220" spans="1:16" ht="12.95" customHeight="1">
      <c r="A220" s="130"/>
      <c r="B220" s="131"/>
      <c r="C220" s="132"/>
      <c r="D220" s="161"/>
      <c r="E220" s="162"/>
      <c r="F220" s="157"/>
      <c r="G220" s="600"/>
      <c r="H220" s="594" t="s">
        <v>4357</v>
      </c>
      <c r="I220" s="564">
        <v>1</v>
      </c>
      <c r="J220" s="554"/>
      <c r="K220" s="557"/>
      <c r="L220" s="560"/>
      <c r="M220" s="198">
        <f>IFERROR(IF(Змiст!$K$5&gt;Змiст!$BH$55,N220*(1-Змiст!$K$5),N220*(1-Змiст!$BH$55)),0)</f>
        <v>70.829915999999997</v>
      </c>
      <c r="N220" s="198">
        <f t="shared" si="8"/>
        <v>70.829915999999997</v>
      </c>
      <c r="O220" s="620"/>
      <c r="P220" s="620"/>
    </row>
    <row r="221" spans="1:16" ht="12.95" customHeight="1">
      <c r="A221" s="130"/>
      <c r="B221" s="131"/>
      <c r="C221" s="132"/>
      <c r="D221" s="161"/>
      <c r="E221" s="162"/>
      <c r="F221" s="157"/>
      <c r="G221" s="600"/>
      <c r="H221" s="595"/>
      <c r="I221" s="565"/>
      <c r="J221" s="554"/>
      <c r="K221" s="557"/>
      <c r="L221" s="560"/>
      <c r="M221" s="198">
        <f>IFERROR(IF(Змiст!$K$5&gt;Змiст!$BH$55,N221*(1-Змiст!$K$5),N221*(1-Змiст!$BH$55)),0)</f>
        <v>0</v>
      </c>
      <c r="N221" s="198">
        <f t="shared" si="8"/>
        <v>0</v>
      </c>
      <c r="O221" s="620"/>
      <c r="P221" s="620"/>
    </row>
    <row r="222" spans="1:16" ht="12.95" customHeight="1">
      <c r="A222" s="130"/>
      <c r="B222" s="131"/>
      <c r="C222" s="132"/>
      <c r="D222" s="161"/>
      <c r="E222" s="162"/>
      <c r="F222" s="157"/>
      <c r="G222" s="600"/>
      <c r="H222" s="594" t="s">
        <v>4159</v>
      </c>
      <c r="I222" s="564">
        <v>1</v>
      </c>
      <c r="J222" s="554"/>
      <c r="K222" s="557"/>
      <c r="L222" s="560"/>
      <c r="M222" s="198">
        <f>IFERROR(IF(Змiст!$K$5&gt;Змiст!$BH$55,N222*(1-Змiст!$K$5),N222*(1-Змiст!$BH$55)),0)</f>
        <v>62.804327999999998</v>
      </c>
      <c r="N222" s="198">
        <f t="shared" si="8"/>
        <v>62.804327999999998</v>
      </c>
      <c r="O222" s="620"/>
      <c r="P222" s="620"/>
    </row>
    <row r="223" spans="1:16" ht="12.95" customHeight="1">
      <c r="A223" s="130"/>
      <c r="B223" s="131"/>
      <c r="C223" s="132"/>
      <c r="D223" s="161"/>
      <c r="E223" s="162"/>
      <c r="F223" s="157"/>
      <c r="G223" s="600"/>
      <c r="H223" s="595"/>
      <c r="I223" s="565"/>
      <c r="J223" s="554"/>
      <c r="K223" s="557"/>
      <c r="L223" s="560"/>
      <c r="M223" s="198">
        <f>IFERROR(IF(Змiст!$K$5&gt;Змiст!$BH$55,N223*(1-Змiст!$K$5),N223*(1-Змiст!$BH$55)),0)</f>
        <v>0</v>
      </c>
      <c r="N223" s="198">
        <f t="shared" si="8"/>
        <v>0</v>
      </c>
      <c r="O223" s="620"/>
      <c r="P223" s="620"/>
    </row>
    <row r="224" spans="1:16" ht="12.95" customHeight="1">
      <c r="A224" s="130"/>
      <c r="B224" s="131"/>
      <c r="C224" s="132"/>
      <c r="D224" s="161"/>
      <c r="E224" s="162"/>
      <c r="F224" s="157"/>
      <c r="G224" s="600"/>
      <c r="H224" s="594" t="s">
        <v>4151</v>
      </c>
      <c r="I224" s="564">
        <v>1</v>
      </c>
      <c r="J224" s="554"/>
      <c r="K224" s="557"/>
      <c r="L224" s="560"/>
      <c r="M224" s="198">
        <f>IFERROR(IF(Змiст!$K$5&gt;Змiст!$BH$55,N224*(1-Змiст!$K$5),N224*(1-Змiст!$BH$55)),0)</f>
        <v>27.086531999999998</v>
      </c>
      <c r="N224" s="198">
        <f t="shared" si="8"/>
        <v>27.086531999999998</v>
      </c>
      <c r="O224" s="620"/>
      <c r="P224" s="620"/>
    </row>
    <row r="225" spans="1:16" ht="12.95" customHeight="1">
      <c r="A225" s="130"/>
      <c r="B225" s="131"/>
      <c r="C225" s="132"/>
      <c r="D225" s="161"/>
      <c r="E225" s="162"/>
      <c r="F225" s="157"/>
      <c r="G225" s="601"/>
      <c r="H225" s="595"/>
      <c r="I225" s="565"/>
      <c r="J225" s="555"/>
      <c r="K225" s="558"/>
      <c r="L225" s="561"/>
      <c r="M225" s="198">
        <f>IFERROR(IF(Змiст!$K$5&gt;Змiст!$BH$55,N225*(1-Змiст!$K$5),N225*(1-Змiст!$BH$55)),0)</f>
        <v>0</v>
      </c>
      <c r="N225" s="198">
        <f t="shared" si="8"/>
        <v>0</v>
      </c>
      <c r="O225" s="621"/>
      <c r="P225" s="621"/>
    </row>
    <row r="226" spans="1:16" ht="12.95" customHeight="1">
      <c r="A226" s="130"/>
      <c r="B226" s="131"/>
      <c r="C226" s="132"/>
      <c r="D226" s="161"/>
      <c r="E226" s="162"/>
      <c r="F226" s="157"/>
      <c r="G226" s="599" t="s">
        <v>9316</v>
      </c>
      <c r="H226" s="594" t="s">
        <v>4582</v>
      </c>
      <c r="I226" s="564">
        <v>1</v>
      </c>
      <c r="J226" s="553" t="s">
        <v>9319</v>
      </c>
      <c r="K226" s="556">
        <f>L226*курс</f>
        <v>6466.1239439999999</v>
      </c>
      <c r="L226" s="559">
        <f>SUM(M226:M233)</f>
        <v>205.273776</v>
      </c>
      <c r="M226" s="198">
        <f>IFERROR(IF(Змiст!$K$5&gt;Змiст!$BH$55,N226*(1-Змiст!$K$5),N226*(1-Змiст!$BH$55)),0)</f>
        <v>30.316848</v>
      </c>
      <c r="N226" s="198">
        <f t="shared" si="8"/>
        <v>30.316848</v>
      </c>
      <c r="O226" s="619" t="s">
        <v>6574</v>
      </c>
      <c r="P226" s="619" t="s">
        <v>7002</v>
      </c>
    </row>
    <row r="227" spans="1:16" ht="12.95" customHeight="1">
      <c r="A227" s="130"/>
      <c r="B227" s="131"/>
      <c r="C227" s="132"/>
      <c r="D227" s="161"/>
      <c r="E227" s="162"/>
      <c r="F227" s="157"/>
      <c r="G227" s="600"/>
      <c r="H227" s="595"/>
      <c r="I227" s="565"/>
      <c r="J227" s="554"/>
      <c r="K227" s="557"/>
      <c r="L227" s="560"/>
      <c r="M227" s="198">
        <f>IFERROR(IF(Змiст!$K$5&gt;Змiст!$BH$55,N227*(1-Змiст!$K$5),N227*(1-Змiст!$BH$55)),0)</f>
        <v>0</v>
      </c>
      <c r="N227" s="198">
        <f t="shared" si="8"/>
        <v>0</v>
      </c>
      <c r="O227" s="620"/>
      <c r="P227" s="620"/>
    </row>
    <row r="228" spans="1:16" ht="12.95" customHeight="1">
      <c r="A228" s="130"/>
      <c r="B228" s="131"/>
      <c r="C228" s="132"/>
      <c r="D228" s="161"/>
      <c r="E228" s="162"/>
      <c r="F228" s="157"/>
      <c r="G228" s="600"/>
      <c r="H228" s="594" t="s">
        <v>4710</v>
      </c>
      <c r="I228" s="564">
        <v>1</v>
      </c>
      <c r="J228" s="554"/>
      <c r="K228" s="557"/>
      <c r="L228" s="560"/>
      <c r="M228" s="198">
        <f>IFERROR(IF(Змiст!$K$5&gt;Змiст!$BH$55,N228*(1-Змiст!$K$5),N228*(1-Змiст!$BH$55)),0)</f>
        <v>85.066068000000001</v>
      </c>
      <c r="N228" s="198">
        <f t="shared" si="8"/>
        <v>85.066068000000001</v>
      </c>
      <c r="O228" s="620"/>
      <c r="P228" s="620"/>
    </row>
    <row r="229" spans="1:16" ht="12.95" customHeight="1">
      <c r="A229" s="130"/>
      <c r="B229" s="131"/>
      <c r="C229" s="132"/>
      <c r="D229" s="161"/>
      <c r="E229" s="162"/>
      <c r="F229" s="157"/>
      <c r="G229" s="600"/>
      <c r="H229" s="595"/>
      <c r="I229" s="565"/>
      <c r="J229" s="554"/>
      <c r="K229" s="557"/>
      <c r="L229" s="560"/>
      <c r="M229" s="198">
        <f>IFERROR(IF(Змiст!$K$5&gt;Змiст!$BH$55,N229*(1-Змiст!$K$5),N229*(1-Змiст!$BH$55)),0)</f>
        <v>0</v>
      </c>
      <c r="N229" s="198">
        <f t="shared" si="8"/>
        <v>0</v>
      </c>
      <c r="O229" s="620"/>
      <c r="P229" s="620"/>
    </row>
    <row r="230" spans="1:16" ht="12.95" customHeight="1">
      <c r="A230" s="130"/>
      <c r="B230" s="131"/>
      <c r="C230" s="132"/>
      <c r="D230" s="161"/>
      <c r="E230" s="162"/>
      <c r="F230" s="157"/>
      <c r="G230" s="600"/>
      <c r="H230" s="594" t="s">
        <v>4159</v>
      </c>
      <c r="I230" s="564">
        <v>1</v>
      </c>
      <c r="J230" s="554"/>
      <c r="K230" s="557"/>
      <c r="L230" s="560"/>
      <c r="M230" s="198">
        <f>IFERROR(IF(Змiст!$K$5&gt;Змiст!$BH$55,N230*(1-Змiст!$K$5),N230*(1-Змiст!$BH$55)),0)</f>
        <v>62.804327999999998</v>
      </c>
      <c r="N230" s="198">
        <f t="shared" si="8"/>
        <v>62.804327999999998</v>
      </c>
      <c r="O230" s="620"/>
      <c r="P230" s="620"/>
    </row>
    <row r="231" spans="1:16" ht="12.95" customHeight="1">
      <c r="A231" s="130"/>
      <c r="B231" s="131"/>
      <c r="C231" s="132"/>
      <c r="D231" s="161"/>
      <c r="E231" s="626" t="s">
        <v>17602</v>
      </c>
      <c r="F231" s="157"/>
      <c r="G231" s="600"/>
      <c r="H231" s="595"/>
      <c r="I231" s="565"/>
      <c r="J231" s="554"/>
      <c r="K231" s="557"/>
      <c r="L231" s="560"/>
      <c r="M231" s="198">
        <f>IFERROR(IF(Змiст!$K$5&gt;Змiст!$BH$55,N231*(1-Змiст!$K$5),N231*(1-Змiст!$BH$55)),0)</f>
        <v>0</v>
      </c>
      <c r="N231" s="198">
        <f t="shared" si="8"/>
        <v>0</v>
      </c>
      <c r="O231" s="620"/>
      <c r="P231" s="620"/>
    </row>
    <row r="232" spans="1:16" ht="12.95" customHeight="1">
      <c r="A232" s="130"/>
      <c r="B232" s="131"/>
      <c r="C232" s="132"/>
      <c r="D232" s="161"/>
      <c r="E232" s="626"/>
      <c r="F232" s="157"/>
      <c r="G232" s="600"/>
      <c r="H232" s="594" t="s">
        <v>4151</v>
      </c>
      <c r="I232" s="564">
        <v>1</v>
      </c>
      <c r="J232" s="554" t="s">
        <v>8869</v>
      </c>
      <c r="K232" s="557"/>
      <c r="L232" s="560"/>
      <c r="M232" s="198">
        <f>IFERROR(IF(Змiст!$K$5&gt;Змiст!$BH$55,N232*(1-Змiст!$K$5),N232*(1-Змiст!$BH$55)),0)</f>
        <v>27.086531999999998</v>
      </c>
      <c r="N232" s="198">
        <f t="shared" si="8"/>
        <v>27.086531999999998</v>
      </c>
      <c r="O232" s="620" t="s">
        <v>6574</v>
      </c>
      <c r="P232" s="620" t="s">
        <v>7002</v>
      </c>
    </row>
    <row r="233" spans="1:16" ht="12.95" customHeight="1">
      <c r="A233" s="130"/>
      <c r="B233" s="131"/>
      <c r="C233" s="132"/>
      <c r="D233" s="161"/>
      <c r="E233" s="627"/>
      <c r="F233" s="157"/>
      <c r="G233" s="601"/>
      <c r="H233" s="595"/>
      <c r="I233" s="565"/>
      <c r="J233" s="555"/>
      <c r="K233" s="558"/>
      <c r="L233" s="561"/>
      <c r="M233" s="198">
        <f>IFERROR(IF(Змiст!$K$5&gt;Змiст!$BH$55,N233*(1-Змiст!$K$5),N233*(1-Змiст!$BH$55)),0)</f>
        <v>0</v>
      </c>
      <c r="N233" s="198">
        <f t="shared" si="8"/>
        <v>0</v>
      </c>
      <c r="O233" s="621"/>
      <c r="P233" s="621"/>
    </row>
    <row r="234" spans="1:16" ht="15" customHeight="1">
      <c r="A234" s="130"/>
      <c r="B234" s="131"/>
      <c r="C234" s="132"/>
      <c r="D234" s="199"/>
      <c r="E234" s="200"/>
      <c r="F234" s="165"/>
      <c r="G234" s="165"/>
      <c r="H234" s="165"/>
      <c r="I234" s="165"/>
      <c r="J234" s="165"/>
      <c r="K234" s="165"/>
      <c r="L234" s="165"/>
      <c r="M234" s="166"/>
      <c r="N234" s="166"/>
      <c r="O234" s="165"/>
      <c r="P234" s="167"/>
    </row>
    <row r="235" spans="1:16" ht="12.95" customHeight="1">
      <c r="A235" s="130"/>
      <c r="B235" s="131"/>
      <c r="C235" s="132"/>
      <c r="D235" s="566" t="s">
        <v>9025</v>
      </c>
      <c r="E235" s="622"/>
      <c r="F235" s="154"/>
      <c r="G235" s="599" t="s">
        <v>8830</v>
      </c>
      <c r="H235" s="594" t="s">
        <v>4350</v>
      </c>
      <c r="I235" s="564">
        <v>2</v>
      </c>
      <c r="J235" s="553" t="s">
        <v>8832</v>
      </c>
      <c r="K235" s="585">
        <f>L235*курс</f>
        <v>3396.1001759999999</v>
      </c>
      <c r="L235" s="586">
        <f>SUM(M235:M240)</f>
        <v>107.812704</v>
      </c>
      <c r="M235" s="168">
        <f>IFERROR(IF(Змiст!$K$5&gt;Змiст!$BH$55,N235*(1-Змiст!$K$5),N235*(1-Змiст!$BH$55)),0)*I235</f>
        <v>48.041831999999999</v>
      </c>
      <c r="N235" s="169">
        <f>IFERROR(VLOOKUP(H235,Price,2,FALSE)*1.2,0)</f>
        <v>24.020916</v>
      </c>
      <c r="O235" s="587" t="s">
        <v>6574</v>
      </c>
      <c r="P235" s="580" t="s">
        <v>7002</v>
      </c>
    </row>
    <row r="236" spans="1:16" ht="12.95" customHeight="1">
      <c r="A236" s="130"/>
      <c r="B236" s="131"/>
      <c r="C236" s="132"/>
      <c r="D236" s="623"/>
      <c r="E236" s="624"/>
      <c r="F236" s="157"/>
      <c r="G236" s="600"/>
      <c r="H236" s="595"/>
      <c r="I236" s="565"/>
      <c r="J236" s="554"/>
      <c r="K236" s="585"/>
      <c r="L236" s="586"/>
      <c r="M236" s="168">
        <f>IFERROR(IF(Змiст!$K$5&gt;Змiст!$BH$55,N236*(1-Змiст!$K$5),N236*(1-Змiст!$BH$55)),0)*I236</f>
        <v>0</v>
      </c>
      <c r="N236" s="169">
        <f t="shared" ref="N236:N258" si="9">IFERROR(VLOOKUP(H236,Price,2,FALSE)*1.2,0)</f>
        <v>0</v>
      </c>
      <c r="O236" s="587"/>
      <c r="P236" s="580"/>
    </row>
    <row r="237" spans="1:16" ht="10.15" customHeight="1">
      <c r="A237" s="130"/>
      <c r="B237" s="131"/>
      <c r="C237" s="132"/>
      <c r="D237" s="542"/>
      <c r="E237" s="547"/>
      <c r="F237" s="157"/>
      <c r="G237" s="600"/>
      <c r="H237" s="594" t="s">
        <v>4158</v>
      </c>
      <c r="I237" s="564">
        <v>1</v>
      </c>
      <c r="J237" s="554"/>
      <c r="K237" s="585"/>
      <c r="L237" s="586"/>
      <c r="M237" s="168">
        <f>IFERROR(IF(Змiст!$K$5&gt;Змiст!$BH$55,N237*(1-Змiст!$K$5),N237*(1-Змiст!$BH$55)),0)*I237</f>
        <v>4.544988</v>
      </c>
      <c r="N237" s="169">
        <f t="shared" si="9"/>
        <v>4.544988</v>
      </c>
      <c r="O237" s="587"/>
      <c r="P237" s="580"/>
    </row>
    <row r="238" spans="1:16" ht="10.9" customHeight="1">
      <c r="A238" s="130"/>
      <c r="B238" s="131"/>
      <c r="C238" s="132"/>
      <c r="D238" s="591" t="s">
        <v>6573</v>
      </c>
      <c r="E238" s="592"/>
      <c r="F238" s="157"/>
      <c r="G238" s="600"/>
      <c r="H238" s="595"/>
      <c r="I238" s="565"/>
      <c r="J238" s="554"/>
      <c r="K238" s="585"/>
      <c r="L238" s="586"/>
      <c r="M238" s="168">
        <f>IFERROR(IF(Змiст!$K$5&gt;Змiст!$BH$55,N238*(1-Змiст!$K$5),N238*(1-Змiст!$BH$55)),0)*I238</f>
        <v>0</v>
      </c>
      <c r="N238" s="169">
        <f t="shared" si="9"/>
        <v>0</v>
      </c>
      <c r="O238" s="587"/>
      <c r="P238" s="580"/>
    </row>
    <row r="239" spans="1:16" ht="22.15" customHeight="1">
      <c r="A239" s="130"/>
      <c r="B239" s="131"/>
      <c r="C239" s="132"/>
      <c r="D239" s="158" t="s">
        <v>6571</v>
      </c>
      <c r="E239" s="158" t="s">
        <v>8829</v>
      </c>
      <c r="F239" s="157"/>
      <c r="G239" s="600"/>
      <c r="H239" s="201" t="s">
        <v>4889</v>
      </c>
      <c r="I239" s="202">
        <v>1</v>
      </c>
      <c r="J239" s="554"/>
      <c r="K239" s="585"/>
      <c r="L239" s="586"/>
      <c r="M239" s="168">
        <f>IFERROR(IF(Змiст!$K$5&gt;Змiст!$BH$55,N239*(1-Змiст!$K$5),N239*(1-Змiст!$BH$55)),0)*I239</f>
        <v>1.0528199999999999</v>
      </c>
      <c r="N239" s="169">
        <f t="shared" si="9"/>
        <v>1.0528199999999999</v>
      </c>
      <c r="O239" s="587"/>
      <c r="P239" s="580"/>
    </row>
    <row r="240" spans="1:16" ht="22.15" customHeight="1">
      <c r="A240" s="130"/>
      <c r="B240" s="131"/>
      <c r="C240" s="132"/>
      <c r="D240" s="158" t="s">
        <v>6572</v>
      </c>
      <c r="E240" s="158" t="s">
        <v>6984</v>
      </c>
      <c r="F240" s="157"/>
      <c r="G240" s="601"/>
      <c r="H240" s="201" t="s">
        <v>4151</v>
      </c>
      <c r="I240" s="202">
        <v>2</v>
      </c>
      <c r="J240" s="555"/>
      <c r="K240" s="585"/>
      <c r="L240" s="586"/>
      <c r="M240" s="168">
        <f>IFERROR(IF(Змiст!$K$5&gt;Змiст!$BH$55,N240*(1-Змiст!$K$5),N240*(1-Змiст!$BH$55)),0)*I240</f>
        <v>54.173063999999997</v>
      </c>
      <c r="N240" s="169">
        <f t="shared" si="9"/>
        <v>27.086531999999998</v>
      </c>
      <c r="O240" s="587"/>
      <c r="P240" s="580"/>
    </row>
    <row r="241" spans="1:16" ht="12.95" customHeight="1">
      <c r="A241" s="130"/>
      <c r="B241" s="131"/>
      <c r="C241" s="132"/>
      <c r="D241" s="158" t="s">
        <v>7904</v>
      </c>
      <c r="E241" s="158" t="s">
        <v>7886</v>
      </c>
      <c r="F241" s="157"/>
      <c r="G241" s="599" t="s">
        <v>8831</v>
      </c>
      <c r="H241" s="594" t="s">
        <v>4350</v>
      </c>
      <c r="I241" s="564">
        <v>3</v>
      </c>
      <c r="J241" s="553" t="s">
        <v>8834</v>
      </c>
      <c r="K241" s="585">
        <f>L241*курс</f>
        <v>5149.1519099999996</v>
      </c>
      <c r="L241" s="586">
        <f>SUM(M241:M246)</f>
        <v>163.46513999999999</v>
      </c>
      <c r="M241" s="168">
        <f>IFERROR(IF(Змiст!$K$5&gt;Змiст!$BH$55,N241*(1-Змiст!$K$5),N241*(1-Змiст!$BH$55)),0)*I241</f>
        <v>72.062747999999999</v>
      </c>
      <c r="N241" s="169">
        <f t="shared" si="9"/>
        <v>24.020916</v>
      </c>
      <c r="O241" s="587" t="s">
        <v>6574</v>
      </c>
      <c r="P241" s="580" t="s">
        <v>7002</v>
      </c>
    </row>
    <row r="242" spans="1:16" ht="12.95" customHeight="1">
      <c r="A242" s="130"/>
      <c r="B242" s="131"/>
      <c r="C242" s="132"/>
      <c r="D242" s="159"/>
      <c r="E242" s="160"/>
      <c r="F242" s="157"/>
      <c r="G242" s="600"/>
      <c r="H242" s="595"/>
      <c r="I242" s="565"/>
      <c r="J242" s="554"/>
      <c r="K242" s="585"/>
      <c r="L242" s="586"/>
      <c r="M242" s="168">
        <f>IFERROR(IF(Змiст!$K$5&gt;Змiст!$BH$55,N242*(1-Змiст!$K$5),N242*(1-Змiст!$BH$55)),0)*I242</f>
        <v>0</v>
      </c>
      <c r="N242" s="169">
        <f t="shared" si="9"/>
        <v>0</v>
      </c>
      <c r="O242" s="587"/>
      <c r="P242" s="580"/>
    </row>
    <row r="243" spans="1:16" ht="12.95" customHeight="1">
      <c r="A243" s="130"/>
      <c r="B243" s="131"/>
      <c r="C243" s="132"/>
      <c r="D243" s="161"/>
      <c r="E243" s="162"/>
      <c r="F243" s="157"/>
      <c r="G243" s="600"/>
      <c r="H243" s="594" t="s">
        <v>4158</v>
      </c>
      <c r="I243" s="564">
        <v>2</v>
      </c>
      <c r="J243" s="554"/>
      <c r="K243" s="585"/>
      <c r="L243" s="586"/>
      <c r="M243" s="168">
        <f>IFERROR(IF(Змiст!$K$5&gt;Змiст!$BH$55,N243*(1-Змiст!$K$5),N243*(1-Змiст!$BH$55)),0)*I243</f>
        <v>9.0899760000000001</v>
      </c>
      <c r="N243" s="169">
        <f t="shared" si="9"/>
        <v>4.544988</v>
      </c>
      <c r="O243" s="587"/>
      <c r="P243" s="580"/>
    </row>
    <row r="244" spans="1:16" ht="12.95" customHeight="1">
      <c r="A244" s="130"/>
      <c r="B244" s="131"/>
      <c r="C244" s="132"/>
      <c r="D244" s="161"/>
      <c r="E244" s="162"/>
      <c r="F244" s="157"/>
      <c r="G244" s="600"/>
      <c r="H244" s="595"/>
      <c r="I244" s="565"/>
      <c r="J244" s="554"/>
      <c r="K244" s="585"/>
      <c r="L244" s="586"/>
      <c r="M244" s="168">
        <f>IFERROR(IF(Змiст!$K$5&gt;Змiст!$BH$55,N244*(1-Змiст!$K$5),N244*(1-Змiст!$BH$55)),0)*I244</f>
        <v>0</v>
      </c>
      <c r="N244" s="169">
        <f t="shared" si="9"/>
        <v>0</v>
      </c>
      <c r="O244" s="587"/>
      <c r="P244" s="580"/>
    </row>
    <row r="245" spans="1:16" ht="12.95" customHeight="1">
      <c r="A245" s="130"/>
      <c r="B245" s="131"/>
      <c r="C245" s="132"/>
      <c r="D245" s="161"/>
      <c r="E245" s="162"/>
      <c r="F245" s="157"/>
      <c r="G245" s="600"/>
      <c r="H245" s="201" t="s">
        <v>4889</v>
      </c>
      <c r="I245" s="202">
        <v>1</v>
      </c>
      <c r="J245" s="554"/>
      <c r="K245" s="585"/>
      <c r="L245" s="586"/>
      <c r="M245" s="168">
        <f>IFERROR(IF(Змiст!$K$5&gt;Змiст!$BH$55,N245*(1-Змiст!$K$5),N245*(1-Змiст!$BH$55)),0)*I245</f>
        <v>1.0528199999999999</v>
      </c>
      <c r="N245" s="169">
        <f t="shared" si="9"/>
        <v>1.0528199999999999</v>
      </c>
      <c r="O245" s="587"/>
      <c r="P245" s="580"/>
    </row>
    <row r="246" spans="1:16" ht="12.95" customHeight="1">
      <c r="A246" s="130"/>
      <c r="B246" s="131"/>
      <c r="C246" s="132"/>
      <c r="D246" s="161"/>
      <c r="E246" s="162"/>
      <c r="F246" s="157"/>
      <c r="G246" s="601"/>
      <c r="H246" s="201" t="s">
        <v>4151</v>
      </c>
      <c r="I246" s="202">
        <v>3</v>
      </c>
      <c r="J246" s="555"/>
      <c r="K246" s="585"/>
      <c r="L246" s="586"/>
      <c r="M246" s="168">
        <f>IFERROR(IF(Змiст!$K$5&gt;Змiст!$BH$55,N246*(1-Змiст!$K$5),N246*(1-Змiст!$BH$55)),0)*I246</f>
        <v>81.259595999999988</v>
      </c>
      <c r="N246" s="169">
        <f t="shared" si="9"/>
        <v>27.086531999999998</v>
      </c>
      <c r="O246" s="587"/>
      <c r="P246" s="580"/>
    </row>
    <row r="247" spans="1:16" ht="12.95" customHeight="1">
      <c r="A247" s="130"/>
      <c r="B247" s="131"/>
      <c r="C247" s="132"/>
      <c r="D247" s="161"/>
      <c r="E247" s="162"/>
      <c r="F247" s="157"/>
      <c r="G247" s="599" t="s">
        <v>7564</v>
      </c>
      <c r="H247" s="594" t="s">
        <v>4582</v>
      </c>
      <c r="I247" s="564">
        <v>2</v>
      </c>
      <c r="J247" s="553" t="s">
        <v>8833</v>
      </c>
      <c r="K247" s="585">
        <f>L247*курс</f>
        <v>3935.9110139999998</v>
      </c>
      <c r="L247" s="586">
        <f>SUM(M247:M252)</f>
        <v>124.94955599999999</v>
      </c>
      <c r="M247" s="168">
        <f>IFERROR(IF(Змiст!$K$5&gt;Змiст!$BH$55,N247*(1-Змiст!$K$5),N247*(1-Змiст!$BH$55)),0)*I247</f>
        <v>60.633696</v>
      </c>
      <c r="N247" s="169">
        <f t="shared" si="9"/>
        <v>30.316848</v>
      </c>
      <c r="O247" s="587" t="s">
        <v>6574</v>
      </c>
      <c r="P247" s="580" t="s">
        <v>7002</v>
      </c>
    </row>
    <row r="248" spans="1:16" ht="12.95" customHeight="1">
      <c r="A248" s="130"/>
      <c r="B248" s="131"/>
      <c r="C248" s="132"/>
      <c r="D248" s="161"/>
      <c r="E248" s="162"/>
      <c r="F248" s="157"/>
      <c r="G248" s="600"/>
      <c r="H248" s="595"/>
      <c r="I248" s="565"/>
      <c r="J248" s="554"/>
      <c r="K248" s="585"/>
      <c r="L248" s="586"/>
      <c r="M248" s="168">
        <f>IFERROR(IF(Змiст!$K$5&gt;Змiст!$BH$55,N248*(1-Змiст!$K$5),N248*(1-Змiст!$BH$55)),0)*I248</f>
        <v>0</v>
      </c>
      <c r="N248" s="169">
        <f t="shared" si="9"/>
        <v>0</v>
      </c>
      <c r="O248" s="587"/>
      <c r="P248" s="580"/>
    </row>
    <row r="249" spans="1:16" ht="12.95" customHeight="1">
      <c r="A249" s="130"/>
      <c r="B249" s="131"/>
      <c r="C249" s="132"/>
      <c r="D249" s="161"/>
      <c r="E249" s="162"/>
      <c r="F249" s="157"/>
      <c r="G249" s="600"/>
      <c r="H249" s="594" t="s">
        <v>4158</v>
      </c>
      <c r="I249" s="564">
        <v>2</v>
      </c>
      <c r="J249" s="554"/>
      <c r="K249" s="585"/>
      <c r="L249" s="586"/>
      <c r="M249" s="168">
        <f>IFERROR(IF(Змiст!$K$5&gt;Змiст!$BH$55,N249*(1-Змiст!$K$5),N249*(1-Змiст!$BH$55)),0)*I249</f>
        <v>9.0899760000000001</v>
      </c>
      <c r="N249" s="169">
        <f t="shared" si="9"/>
        <v>4.544988</v>
      </c>
      <c r="O249" s="587"/>
      <c r="P249" s="580"/>
    </row>
    <row r="250" spans="1:16" ht="12.95" customHeight="1">
      <c r="A250" s="130"/>
      <c r="B250" s="131"/>
      <c r="C250" s="132"/>
      <c r="D250" s="161"/>
      <c r="E250" s="162"/>
      <c r="F250" s="157"/>
      <c r="G250" s="600"/>
      <c r="H250" s="595"/>
      <c r="I250" s="565"/>
      <c r="J250" s="554"/>
      <c r="K250" s="585"/>
      <c r="L250" s="586"/>
      <c r="M250" s="168">
        <f>IFERROR(IF(Змiст!$K$5&gt;Змiст!$BH$55,N250*(1-Змiст!$K$5),N250*(1-Змiст!$BH$55)),0)*I250</f>
        <v>0</v>
      </c>
      <c r="N250" s="169">
        <f t="shared" si="9"/>
        <v>0</v>
      </c>
      <c r="O250" s="587"/>
      <c r="P250" s="580"/>
    </row>
    <row r="251" spans="1:16" ht="12.95" customHeight="1">
      <c r="A251" s="130"/>
      <c r="B251" s="131"/>
      <c r="C251" s="132"/>
      <c r="D251" s="161"/>
      <c r="E251" s="162"/>
      <c r="F251" s="157"/>
      <c r="G251" s="600"/>
      <c r="H251" s="201" t="s">
        <v>4889</v>
      </c>
      <c r="I251" s="202">
        <v>1</v>
      </c>
      <c r="J251" s="554"/>
      <c r="K251" s="585"/>
      <c r="L251" s="586"/>
      <c r="M251" s="168">
        <f>IFERROR(IF(Змiст!$K$5&gt;Змiст!$BH$55,N251*(1-Змiст!$K$5),N251*(1-Змiст!$BH$55)),0)*I251</f>
        <v>1.0528199999999999</v>
      </c>
      <c r="N251" s="169">
        <f t="shared" si="9"/>
        <v>1.0528199999999999</v>
      </c>
      <c r="O251" s="587"/>
      <c r="P251" s="580"/>
    </row>
    <row r="252" spans="1:16" ht="12.95" customHeight="1">
      <c r="A252" s="130"/>
      <c r="B252" s="131"/>
      <c r="C252" s="132"/>
      <c r="D252" s="161"/>
      <c r="E252" s="162"/>
      <c r="F252" s="157"/>
      <c r="G252" s="601"/>
      <c r="H252" s="201" t="s">
        <v>4151</v>
      </c>
      <c r="I252" s="202">
        <v>2</v>
      </c>
      <c r="J252" s="555"/>
      <c r="K252" s="585"/>
      <c r="L252" s="586"/>
      <c r="M252" s="168">
        <f>IFERROR(IF(Змiст!$K$5&gt;Змiст!$BH$55,N252*(1-Змiст!$K$5),N252*(1-Змiст!$BH$55)),0)*I252</f>
        <v>54.173063999999997</v>
      </c>
      <c r="N252" s="169">
        <f t="shared" si="9"/>
        <v>27.086531999999998</v>
      </c>
      <c r="O252" s="587"/>
      <c r="P252" s="580"/>
    </row>
    <row r="253" spans="1:16" ht="12.95" customHeight="1">
      <c r="A253" s="130"/>
      <c r="B253" s="131"/>
      <c r="C253" s="132"/>
      <c r="D253" s="161"/>
      <c r="E253" s="162"/>
      <c r="F253" s="157"/>
      <c r="G253" s="599" t="s">
        <v>7563</v>
      </c>
      <c r="H253" s="594" t="s">
        <v>4582</v>
      </c>
      <c r="I253" s="564">
        <v>3</v>
      </c>
      <c r="J253" s="703" t="s">
        <v>8835</v>
      </c>
      <c r="K253" s="585">
        <f>L253*курс</f>
        <v>5744.1174840000003</v>
      </c>
      <c r="L253" s="586">
        <f>SUM(M253:M258)</f>
        <v>182.352936</v>
      </c>
      <c r="M253" s="168">
        <f>IFERROR(IF(Змiст!$K$5&gt;Змiст!$BH$55,N253*(1-Змiст!$K$5),N253*(1-Змiст!$BH$55)),0)*I253</f>
        <v>90.950544000000008</v>
      </c>
      <c r="N253" s="169">
        <f t="shared" si="9"/>
        <v>30.316848</v>
      </c>
      <c r="O253" s="587" t="s">
        <v>6574</v>
      </c>
      <c r="P253" s="580" t="s">
        <v>7002</v>
      </c>
    </row>
    <row r="254" spans="1:16" ht="12.95" customHeight="1">
      <c r="A254" s="130"/>
      <c r="B254" s="131"/>
      <c r="C254" s="132"/>
      <c r="D254" s="161"/>
      <c r="E254" s="162"/>
      <c r="F254" s="157"/>
      <c r="G254" s="600"/>
      <c r="H254" s="595"/>
      <c r="I254" s="565"/>
      <c r="J254" s="704"/>
      <c r="K254" s="585"/>
      <c r="L254" s="586"/>
      <c r="M254" s="168">
        <f>IFERROR(IF(Змiст!$K$5&gt;Змiст!$BH$55,N254*(1-Змiст!$K$5),N254*(1-Змiст!$BH$55)),0)*I254</f>
        <v>0</v>
      </c>
      <c r="N254" s="169">
        <f t="shared" si="9"/>
        <v>0</v>
      </c>
      <c r="O254" s="587"/>
      <c r="P254" s="580"/>
    </row>
    <row r="255" spans="1:16" ht="12.95" customHeight="1">
      <c r="A255" s="130"/>
      <c r="B255" s="131"/>
      <c r="C255" s="132"/>
      <c r="D255" s="161"/>
      <c r="E255" s="162"/>
      <c r="F255" s="157"/>
      <c r="G255" s="600"/>
      <c r="H255" s="594" t="s">
        <v>4158</v>
      </c>
      <c r="I255" s="564">
        <v>2</v>
      </c>
      <c r="J255" s="704"/>
      <c r="K255" s="585"/>
      <c r="L255" s="586"/>
      <c r="M255" s="168">
        <f>IFERROR(IF(Змiст!$K$5&gt;Змiст!$BH$55,N255*(1-Змiст!$K$5),N255*(1-Змiст!$BH$55)),0)*I255</f>
        <v>9.0899760000000001</v>
      </c>
      <c r="N255" s="169">
        <f t="shared" si="9"/>
        <v>4.544988</v>
      </c>
      <c r="O255" s="587"/>
      <c r="P255" s="580"/>
    </row>
    <row r="256" spans="1:16" ht="12.95" customHeight="1">
      <c r="A256" s="130"/>
      <c r="B256" s="131"/>
      <c r="C256" s="132"/>
      <c r="D256" s="161"/>
      <c r="E256" s="162"/>
      <c r="F256" s="157"/>
      <c r="G256" s="600"/>
      <c r="H256" s="595"/>
      <c r="I256" s="565"/>
      <c r="J256" s="704"/>
      <c r="K256" s="585"/>
      <c r="L256" s="586"/>
      <c r="M256" s="168">
        <f>IFERROR(IF(Змiст!$K$5&gt;Змiст!$BH$55,N256*(1-Змiст!$K$5),N256*(1-Змiст!$BH$55)),0)*I256</f>
        <v>0</v>
      </c>
      <c r="N256" s="169">
        <f t="shared" si="9"/>
        <v>0</v>
      </c>
      <c r="O256" s="587"/>
      <c r="P256" s="580"/>
    </row>
    <row r="257" spans="1:16" ht="12.95" customHeight="1">
      <c r="A257" s="130"/>
      <c r="B257" s="131"/>
      <c r="C257" s="132"/>
      <c r="D257" s="161"/>
      <c r="E257" s="162"/>
      <c r="F257" s="157"/>
      <c r="G257" s="600"/>
      <c r="H257" s="201" t="s">
        <v>4889</v>
      </c>
      <c r="I257" s="202">
        <v>1</v>
      </c>
      <c r="J257" s="704"/>
      <c r="K257" s="585"/>
      <c r="L257" s="586"/>
      <c r="M257" s="168">
        <f>IFERROR(IF(Змiст!$K$5&gt;Змiст!$BH$55,N257*(1-Змiст!$K$5),N257*(1-Змiст!$BH$55)),0)*I257</f>
        <v>1.0528199999999999</v>
      </c>
      <c r="N257" s="169">
        <f t="shared" si="9"/>
        <v>1.0528199999999999</v>
      </c>
      <c r="O257" s="587"/>
      <c r="P257" s="580"/>
    </row>
    <row r="258" spans="1:16" ht="12.75" customHeight="1">
      <c r="A258" s="130"/>
      <c r="B258" s="131"/>
      <c r="C258" s="132"/>
      <c r="D258" s="161"/>
      <c r="E258" s="162"/>
      <c r="F258" s="157"/>
      <c r="G258" s="600"/>
      <c r="H258" s="203" t="s">
        <v>4151</v>
      </c>
      <c r="I258" s="204">
        <v>3</v>
      </c>
      <c r="J258" s="704"/>
      <c r="K258" s="585"/>
      <c r="L258" s="586"/>
      <c r="M258" s="168">
        <f>IFERROR(IF(Змiст!$K$5&gt;Змiст!$BH$55,N258*(1-Змiст!$K$5),N258*(1-Змiст!$BH$55)),0)*I258</f>
        <v>81.259595999999988</v>
      </c>
      <c r="N258" s="169">
        <f t="shared" si="9"/>
        <v>27.086531999999998</v>
      </c>
      <c r="O258" s="631"/>
      <c r="P258" s="619"/>
    </row>
    <row r="259" spans="1:16" ht="15" customHeight="1">
      <c r="A259" s="130"/>
      <c r="B259" s="131"/>
      <c r="C259" s="132"/>
      <c r="D259" s="199"/>
      <c r="E259" s="200"/>
      <c r="F259" s="165"/>
      <c r="G259" s="165"/>
      <c r="H259" s="165"/>
      <c r="I259" s="165"/>
      <c r="J259" s="165"/>
      <c r="K259" s="165"/>
      <c r="L259" s="165"/>
      <c r="M259" s="166"/>
      <c r="N259" s="166"/>
      <c r="O259" s="165"/>
      <c r="P259" s="167"/>
    </row>
    <row r="260" spans="1:16" ht="23.45" customHeight="1">
      <c r="A260" s="130"/>
      <c r="B260" s="131"/>
      <c r="C260" s="132"/>
      <c r="D260" s="632" t="s">
        <v>9027</v>
      </c>
      <c r="E260" s="633"/>
      <c r="F260" s="617"/>
      <c r="G260" s="618"/>
      <c r="H260" s="201" t="s">
        <v>4148</v>
      </c>
      <c r="I260" s="204">
        <v>1</v>
      </c>
      <c r="J260" s="205" t="s">
        <v>9028</v>
      </c>
      <c r="K260" s="150">
        <f t="shared" ref="K260:K271" si="10">L260*курс</f>
        <v>568.80041399999993</v>
      </c>
      <c r="L260" s="151">
        <f t="shared" ref="L260:L271" si="11">M260</f>
        <v>18.057155999999999</v>
      </c>
      <c r="M260" s="198">
        <f>IFERROR(IF(Змiст!$K$5&gt;Змiст!$BH$55,N260*(1-Змiст!$K$5),N260*(1-Змiст!$BH$55)),0)*I260</f>
        <v>18.057155999999999</v>
      </c>
      <c r="N260" s="198">
        <f>IFERROR(VLOOKUP(H260,Price,2,FALSE)*1.2,0)</f>
        <v>18.057155999999999</v>
      </c>
      <c r="O260" s="206" t="s">
        <v>3</v>
      </c>
      <c r="P260" s="206" t="s">
        <v>7002</v>
      </c>
    </row>
    <row r="261" spans="1:16" ht="23.45" customHeight="1">
      <c r="A261" s="130"/>
      <c r="B261" s="131"/>
      <c r="C261" s="132"/>
      <c r="D261" s="634"/>
      <c r="E261" s="635"/>
      <c r="F261" s="617"/>
      <c r="G261" s="618"/>
      <c r="H261" s="201" t="s">
        <v>4151</v>
      </c>
      <c r="I261" s="204">
        <v>1</v>
      </c>
      <c r="J261" s="205" t="s">
        <v>9029</v>
      </c>
      <c r="K261" s="150">
        <f t="shared" si="10"/>
        <v>853.22575799999993</v>
      </c>
      <c r="L261" s="151">
        <f t="shared" si="11"/>
        <v>27.086531999999998</v>
      </c>
      <c r="M261" s="198">
        <f>IFERROR(IF(Змiст!$K$5&gt;Змiст!$BH$55,N261*(1-Змiст!$K$5),N261*(1-Змiст!$BH$55)),0)*I261</f>
        <v>27.086531999999998</v>
      </c>
      <c r="N261" s="198">
        <f t="shared" ref="N261:N271" si="12">IFERROR(VLOOKUP(H261,Price,2,FALSE)*1.2,0)</f>
        <v>27.086531999999998</v>
      </c>
      <c r="O261" s="206" t="s">
        <v>3</v>
      </c>
      <c r="P261" s="206" t="s">
        <v>7002</v>
      </c>
    </row>
    <row r="262" spans="1:16" ht="23.45" customHeight="1">
      <c r="A262" s="130"/>
      <c r="B262" s="131"/>
      <c r="C262" s="132"/>
      <c r="D262" s="634"/>
      <c r="E262" s="635"/>
      <c r="F262" s="617"/>
      <c r="G262" s="618"/>
      <c r="H262" s="201" t="s">
        <v>4154</v>
      </c>
      <c r="I262" s="204">
        <v>1</v>
      </c>
      <c r="J262" s="205" t="s">
        <v>9030</v>
      </c>
      <c r="K262" s="150">
        <f t="shared" si="10"/>
        <v>1706.431482</v>
      </c>
      <c r="L262" s="151">
        <f t="shared" si="11"/>
        <v>54.172427999999996</v>
      </c>
      <c r="M262" s="198">
        <f>IFERROR(IF(Змiст!$K$5&gt;Змiст!$BH$55,N262*(1-Змiст!$K$5),N262*(1-Змiст!$BH$55)),0)*I262</f>
        <v>54.172427999999996</v>
      </c>
      <c r="N262" s="198">
        <f t="shared" si="12"/>
        <v>54.172427999999996</v>
      </c>
      <c r="O262" s="206" t="s">
        <v>3</v>
      </c>
      <c r="P262" s="206" t="s">
        <v>7002</v>
      </c>
    </row>
    <row r="263" spans="1:16" ht="28.9" customHeight="1">
      <c r="A263" s="130"/>
      <c r="B263" s="131"/>
      <c r="C263" s="132"/>
      <c r="D263" s="634"/>
      <c r="E263" s="635"/>
      <c r="F263" s="575"/>
      <c r="G263" s="576"/>
      <c r="H263" s="356" t="s">
        <v>4111</v>
      </c>
      <c r="I263" s="357">
        <v>1</v>
      </c>
      <c r="J263" s="355" t="s">
        <v>14720</v>
      </c>
      <c r="K263" s="358">
        <f t="shared" ref="K263:K265" si="13">L263*курс</f>
        <v>522.98492399999998</v>
      </c>
      <c r="L263" s="359">
        <f t="shared" ref="L263:L265" si="14">M263</f>
        <v>16.602695999999998</v>
      </c>
      <c r="M263" s="198">
        <f>IFERROR(IF(Змiст!$K$5&gt;Змiст!$BH$55,N263*(1-Змiст!$K$5),N263*(1-Змiст!$BH$55)),0)*I263</f>
        <v>16.602695999999998</v>
      </c>
      <c r="N263" s="198">
        <f t="shared" ref="N263:N265" si="15">IFERROR(VLOOKUP(H263,Price,2,FALSE)*1.2,0)</f>
        <v>16.602695999999998</v>
      </c>
      <c r="O263" s="361" t="s">
        <v>3</v>
      </c>
      <c r="P263" s="361" t="s">
        <v>7002</v>
      </c>
    </row>
    <row r="264" spans="1:16" ht="28.9" customHeight="1">
      <c r="A264" s="130"/>
      <c r="B264" s="131"/>
      <c r="C264" s="132"/>
      <c r="D264" s="634"/>
      <c r="E264" s="635"/>
      <c r="F264" s="577"/>
      <c r="G264" s="547"/>
      <c r="H264" s="356" t="s">
        <v>4114</v>
      </c>
      <c r="I264" s="357">
        <v>1</v>
      </c>
      <c r="J264" s="355" t="s">
        <v>14723</v>
      </c>
      <c r="K264" s="358">
        <f t="shared" si="13"/>
        <v>769.51198799999997</v>
      </c>
      <c r="L264" s="359">
        <f t="shared" si="14"/>
        <v>24.428951999999999</v>
      </c>
      <c r="M264" s="198">
        <f>IFERROR(IF(Змiст!$K$5&gt;Змiст!$BH$55,N264*(1-Змiст!$K$5),N264*(1-Змiст!$BH$55)),0)*I264</f>
        <v>24.428951999999999</v>
      </c>
      <c r="N264" s="198">
        <f t="shared" si="15"/>
        <v>24.428951999999999</v>
      </c>
      <c r="O264" s="361" t="s">
        <v>3</v>
      </c>
      <c r="P264" s="361" t="s">
        <v>7002</v>
      </c>
    </row>
    <row r="265" spans="1:16" ht="28.9" customHeight="1">
      <c r="A265" s="130"/>
      <c r="B265" s="131"/>
      <c r="C265" s="132"/>
      <c r="D265" s="634"/>
      <c r="E265" s="635"/>
      <c r="F265" s="578"/>
      <c r="G265" s="579"/>
      <c r="H265" s="362" t="s">
        <v>4117</v>
      </c>
      <c r="I265" s="366">
        <v>1</v>
      </c>
      <c r="J265" s="367" t="s">
        <v>14726</v>
      </c>
      <c r="K265" s="365">
        <f t="shared" si="13"/>
        <v>1509.3766799999999</v>
      </c>
      <c r="L265" s="364">
        <f t="shared" si="14"/>
        <v>47.916719999999998</v>
      </c>
      <c r="M265" s="211">
        <f>IFERROR(IF(Змiст!$K$5&gt;Змiст!$BH$55,N265*(1-Змiст!$K$5),N265*(1-Змiст!$BH$55)),0)*I265</f>
        <v>47.916719999999998</v>
      </c>
      <c r="N265" s="211">
        <f t="shared" si="15"/>
        <v>47.916719999999998</v>
      </c>
      <c r="O265" s="363" t="s">
        <v>3</v>
      </c>
      <c r="P265" s="363" t="s">
        <v>21397</v>
      </c>
    </row>
    <row r="266" spans="1:16" ht="23.45" customHeight="1">
      <c r="A266" s="130"/>
      <c r="B266" s="131"/>
      <c r="C266" s="132"/>
      <c r="D266" s="634"/>
      <c r="E266" s="635"/>
      <c r="F266" s="617"/>
      <c r="G266" s="618"/>
      <c r="H266" s="201" t="s">
        <v>4042</v>
      </c>
      <c r="I266" s="204">
        <v>1</v>
      </c>
      <c r="J266" s="205" t="s">
        <v>9031</v>
      </c>
      <c r="K266" s="150">
        <f t="shared" si="10"/>
        <v>88.328015999999991</v>
      </c>
      <c r="L266" s="151">
        <f t="shared" si="11"/>
        <v>2.8040639999999999</v>
      </c>
      <c r="M266" s="198">
        <f>IFERROR(IF(Змiст!$K$5&gt;Змiст!$BH$55,N266*(1-Змiст!$K$5),N266*(1-Змiст!$BH$55)),0)*I266</f>
        <v>2.8040639999999999</v>
      </c>
      <c r="N266" s="198">
        <f t="shared" si="12"/>
        <v>2.8040639999999999</v>
      </c>
      <c r="O266" s="206" t="s">
        <v>3</v>
      </c>
      <c r="P266" s="206" t="s">
        <v>7002</v>
      </c>
    </row>
    <row r="267" spans="1:16" ht="23.45" customHeight="1">
      <c r="A267" s="130"/>
      <c r="B267" s="131"/>
      <c r="C267" s="132"/>
      <c r="D267" s="634"/>
      <c r="E267" s="635"/>
      <c r="F267" s="617"/>
      <c r="G267" s="618"/>
      <c r="H267" s="201" t="s">
        <v>4043</v>
      </c>
      <c r="I267" s="204">
        <v>1</v>
      </c>
      <c r="J267" s="205" t="s">
        <v>9032</v>
      </c>
      <c r="K267" s="150">
        <f t="shared" si="10"/>
        <v>146.70633599999999</v>
      </c>
      <c r="L267" s="151">
        <f t="shared" si="11"/>
        <v>4.6573440000000002</v>
      </c>
      <c r="M267" s="198">
        <f>IFERROR(IF(Змiст!$K$5&gt;Змiст!$BH$55,N267*(1-Змiст!$K$5),N267*(1-Змiст!$BH$55)),0)*I267</f>
        <v>4.6573440000000002</v>
      </c>
      <c r="N267" s="198">
        <f t="shared" si="12"/>
        <v>4.6573440000000002</v>
      </c>
      <c r="O267" s="206" t="s">
        <v>3</v>
      </c>
      <c r="P267" s="206" t="s">
        <v>7002</v>
      </c>
    </row>
    <row r="268" spans="1:16" ht="23.45" customHeight="1">
      <c r="A268" s="130"/>
      <c r="B268" s="131"/>
      <c r="C268" s="132"/>
      <c r="D268" s="634"/>
      <c r="E268" s="635"/>
      <c r="F268" s="617"/>
      <c r="G268" s="618"/>
      <c r="H268" s="201" t="s">
        <v>4044</v>
      </c>
      <c r="I268" s="204">
        <v>1</v>
      </c>
      <c r="J268" s="205" t="s">
        <v>9033</v>
      </c>
      <c r="K268" s="150">
        <f t="shared" si="10"/>
        <v>176.882454</v>
      </c>
      <c r="L268" s="151">
        <f t="shared" si="11"/>
        <v>5.615316</v>
      </c>
      <c r="M268" s="198">
        <f>IFERROR(IF(Змiст!$K$5&gt;Змiст!$BH$55,N268*(1-Змiст!$K$5),N268*(1-Змiст!$BH$55)),0)*I268</f>
        <v>5.615316</v>
      </c>
      <c r="N268" s="198">
        <f t="shared" si="12"/>
        <v>5.615316</v>
      </c>
      <c r="O268" s="206" t="s">
        <v>3</v>
      </c>
      <c r="P268" s="206" t="s">
        <v>7002</v>
      </c>
    </row>
    <row r="269" spans="1:16" ht="23.45" customHeight="1">
      <c r="A269" s="130"/>
      <c r="B269" s="131"/>
      <c r="C269" s="132"/>
      <c r="D269" s="634"/>
      <c r="E269" s="635"/>
      <c r="F269" s="617"/>
      <c r="G269" s="618"/>
      <c r="H269" s="201" t="s">
        <v>4045</v>
      </c>
      <c r="I269" s="204">
        <v>1</v>
      </c>
      <c r="J269" s="205" t="s">
        <v>9034</v>
      </c>
      <c r="K269" s="150">
        <f t="shared" si="10"/>
        <v>34.239239999999995</v>
      </c>
      <c r="L269" s="151">
        <f t="shared" si="11"/>
        <v>1.0869599999999999</v>
      </c>
      <c r="M269" s="198">
        <f>IFERROR(IF(Змiст!$K$5&gt;Змiст!$BH$55,N269*(1-Змiст!$K$5),N269*(1-Змiст!$BH$55)),0)*I269</f>
        <v>1.0869599999999999</v>
      </c>
      <c r="N269" s="198">
        <f t="shared" si="12"/>
        <v>1.0869599999999999</v>
      </c>
      <c r="O269" s="206" t="s">
        <v>3</v>
      </c>
      <c r="P269" s="206" t="s">
        <v>7002</v>
      </c>
    </row>
    <row r="270" spans="1:16" ht="23.45" customHeight="1">
      <c r="A270" s="130"/>
      <c r="B270" s="131"/>
      <c r="C270" s="132"/>
      <c r="D270" s="634"/>
      <c r="E270" s="635"/>
      <c r="F270" s="617"/>
      <c r="G270" s="618"/>
      <c r="H270" s="201" t="s">
        <v>4235</v>
      </c>
      <c r="I270" s="204">
        <v>1</v>
      </c>
      <c r="J270" s="205" t="s">
        <v>9035</v>
      </c>
      <c r="K270" s="150">
        <f t="shared" si="10"/>
        <v>63.229194</v>
      </c>
      <c r="L270" s="151">
        <f t="shared" si="11"/>
        <v>2.0072760000000001</v>
      </c>
      <c r="M270" s="198">
        <f>IFERROR(IF(Змiст!$K$5&gt;Змiст!$BH$55,N270*(1-Змiст!$K$5),N270*(1-Змiст!$BH$55)),0)*I270</f>
        <v>2.0072760000000001</v>
      </c>
      <c r="N270" s="198">
        <f t="shared" si="12"/>
        <v>2.0072760000000001</v>
      </c>
      <c r="O270" s="206" t="s">
        <v>3</v>
      </c>
      <c r="P270" s="206" t="s">
        <v>7002</v>
      </c>
    </row>
    <row r="271" spans="1:16" ht="23.45" customHeight="1">
      <c r="A271" s="130"/>
      <c r="B271" s="131"/>
      <c r="C271" s="132"/>
      <c r="D271" s="634"/>
      <c r="E271" s="635"/>
      <c r="F271" s="617"/>
      <c r="G271" s="618"/>
      <c r="H271" s="182" t="s">
        <v>4046</v>
      </c>
      <c r="I271" s="184">
        <v>1</v>
      </c>
      <c r="J271" s="207" t="s">
        <v>9036</v>
      </c>
      <c r="K271" s="152">
        <f t="shared" si="10"/>
        <v>71.580348000000001</v>
      </c>
      <c r="L271" s="152">
        <f t="shared" si="11"/>
        <v>2.272392</v>
      </c>
      <c r="M271" s="207">
        <f>IFERROR(IF(Змiст!$K$5&gt;Змiст!$BH$55,N271*(1-Змiст!$K$5),N271*(1-Змiст!$BH$55)),0)*I271</f>
        <v>2.272392</v>
      </c>
      <c r="N271" s="207">
        <f t="shared" si="12"/>
        <v>2.272392</v>
      </c>
      <c r="O271" s="208" t="s">
        <v>3</v>
      </c>
      <c r="P271" s="208"/>
    </row>
    <row r="272" spans="1:16" ht="15" customHeight="1">
      <c r="A272" s="130"/>
      <c r="B272" s="131"/>
      <c r="C272" s="132"/>
      <c r="D272" s="164"/>
      <c r="E272" s="165"/>
      <c r="F272" s="165"/>
      <c r="G272" s="165"/>
      <c r="H272" s="165"/>
      <c r="I272" s="165"/>
      <c r="J272" s="209"/>
      <c r="K272" s="165"/>
      <c r="L272" s="165"/>
      <c r="M272" s="166"/>
      <c r="N272" s="166"/>
      <c r="O272" s="165"/>
      <c r="P272" s="167"/>
    </row>
    <row r="273" spans="1:16" ht="21.6" customHeight="1">
      <c r="A273" s="130"/>
      <c r="B273" s="131"/>
      <c r="C273" s="132"/>
      <c r="D273" s="566" t="s">
        <v>7019</v>
      </c>
      <c r="E273" s="622"/>
      <c r="F273" s="576"/>
      <c r="G273" s="580" t="s">
        <v>7565</v>
      </c>
      <c r="H273" s="210" t="s">
        <v>4370</v>
      </c>
      <c r="I273" s="210">
        <v>1</v>
      </c>
      <c r="J273" s="584" t="s">
        <v>7643</v>
      </c>
      <c r="K273" s="556">
        <f>L273*курс</f>
        <v>4486.8811679999999</v>
      </c>
      <c r="L273" s="559">
        <f>SUM(M273:M276)</f>
        <v>142.44067200000001</v>
      </c>
      <c r="M273" s="211">
        <f>IFERROR(IF(Змiст!$K$5&gt;Змiст!$BH$55,N273*(1-Змiст!$K$5),N273*(1-Змiст!$BH$55)),0)*I273</f>
        <v>54.116592000000004</v>
      </c>
      <c r="N273" s="169">
        <f>IFERROR(VLOOKUP(H273,Price,2,FALSE)*1.2,0)</f>
        <v>54.116592000000004</v>
      </c>
      <c r="O273" s="580" t="s">
        <v>6574</v>
      </c>
      <c r="P273" s="580" t="s">
        <v>7002</v>
      </c>
    </row>
    <row r="274" spans="1:16" ht="21.6" customHeight="1">
      <c r="A274" s="130"/>
      <c r="B274" s="131"/>
      <c r="C274" s="132"/>
      <c r="D274" s="623"/>
      <c r="E274" s="624"/>
      <c r="F274" s="547"/>
      <c r="G274" s="580"/>
      <c r="H274" s="210" t="s">
        <v>4374</v>
      </c>
      <c r="I274" s="210">
        <v>1</v>
      </c>
      <c r="J274" s="584"/>
      <c r="K274" s="557"/>
      <c r="L274" s="560"/>
      <c r="M274" s="211">
        <f>IFERROR(IF(Змiст!$K$5&gt;Змiст!$BH$55,N274*(1-Змiст!$K$5),N274*(1-Змiст!$BH$55)),0)*I274</f>
        <v>34.026575999999999</v>
      </c>
      <c r="N274" s="169">
        <f>IFERROR(VLOOKUP(H274,Price,2,FALSE)*1.2,0)</f>
        <v>34.026575999999999</v>
      </c>
      <c r="O274" s="580"/>
      <c r="P274" s="580"/>
    </row>
    <row r="275" spans="1:16" ht="11.45" customHeight="1">
      <c r="A275" s="130"/>
      <c r="B275" s="131"/>
      <c r="C275" s="132"/>
      <c r="D275" s="572" t="s">
        <v>6573</v>
      </c>
      <c r="E275" s="572"/>
      <c r="F275" s="547"/>
      <c r="G275" s="580"/>
      <c r="H275" s="581" t="s">
        <v>4378</v>
      </c>
      <c r="I275" s="581">
        <v>1</v>
      </c>
      <c r="J275" s="584"/>
      <c r="K275" s="557"/>
      <c r="L275" s="560"/>
      <c r="M275" s="211">
        <f>IFERROR(IF(Змiст!$K$5&gt;Змiст!$BH$55,N275*(1-Змiст!$K$5),N275*(1-Змiст!$BH$55)),0)*I275</f>
        <v>54.297503999999996</v>
      </c>
      <c r="N275" s="169">
        <f>IFERROR(VLOOKUP(H275,Price,2,FALSE)*1.2,0)</f>
        <v>54.297503999999996</v>
      </c>
      <c r="O275" s="580"/>
      <c r="P275" s="580"/>
    </row>
    <row r="276" spans="1:16" ht="11.45" customHeight="1">
      <c r="A276" s="130"/>
      <c r="B276" s="131"/>
      <c r="C276" s="132"/>
      <c r="D276" s="572"/>
      <c r="E276" s="572"/>
      <c r="F276" s="547"/>
      <c r="G276" s="580"/>
      <c r="H276" s="583"/>
      <c r="I276" s="583"/>
      <c r="J276" s="584"/>
      <c r="K276" s="557"/>
      <c r="L276" s="560"/>
      <c r="M276" s="211">
        <f>IFERROR(IF(Змiст!$K$5&gt;Змiст!$BH$55,N276*(1-Змiст!$K$5),N276*(1-Змiст!$BH$55)),0)*I276</f>
        <v>0</v>
      </c>
      <c r="N276" s="169">
        <f>IFERROR(VLOOKUP(H276,Price,2,FALSE)*1.2,0)</f>
        <v>0</v>
      </c>
      <c r="O276" s="580"/>
      <c r="P276" s="580"/>
    </row>
    <row r="277" spans="1:16" ht="15" customHeight="1">
      <c r="A277" s="130"/>
      <c r="B277" s="131"/>
      <c r="C277" s="132"/>
      <c r="D277" s="158" t="s">
        <v>6571</v>
      </c>
      <c r="E277" s="158" t="s">
        <v>7881</v>
      </c>
      <c r="F277" s="547"/>
      <c r="G277" s="212"/>
      <c r="H277" s="213"/>
      <c r="I277" s="213"/>
      <c r="J277" s="214"/>
      <c r="K277" s="213"/>
      <c r="L277" s="213"/>
      <c r="M277" s="215"/>
      <c r="N277" s="215"/>
      <c r="O277" s="213"/>
      <c r="P277" s="216"/>
    </row>
    <row r="278" spans="1:16" ht="10.9" customHeight="1">
      <c r="A278" s="130"/>
      <c r="B278" s="131"/>
      <c r="C278" s="132"/>
      <c r="D278" s="158" t="s">
        <v>6572</v>
      </c>
      <c r="E278" s="158" t="s">
        <v>6985</v>
      </c>
      <c r="F278" s="547"/>
      <c r="G278" s="611" t="s">
        <v>7566</v>
      </c>
      <c r="H278" s="640" t="s">
        <v>4371</v>
      </c>
      <c r="I278" s="648">
        <v>1</v>
      </c>
      <c r="J278" s="638" t="s">
        <v>7644</v>
      </c>
      <c r="K278" s="654">
        <f>L278*курс</f>
        <v>4887.25461</v>
      </c>
      <c r="L278" s="651">
        <f>SUM(M278:M283)</f>
        <v>155.15093999999999</v>
      </c>
      <c r="M278" s="211">
        <f>IFERROR(IF(Змiст!$K$5&gt;Змiст!$BH$55,N278*(1-Змiст!$K$5),N278*(1-Змiст!$BH$55)),0)*I278</f>
        <v>54.157440000000001</v>
      </c>
      <c r="N278" s="169">
        <f>IFERROR(VLOOKUP(H278,Price,2,FALSE)*1.2,0)</f>
        <v>54.157440000000001</v>
      </c>
      <c r="O278" s="611" t="s">
        <v>6574</v>
      </c>
      <c r="P278" s="611"/>
    </row>
    <row r="279" spans="1:16" ht="10.9" customHeight="1">
      <c r="A279" s="130"/>
      <c r="B279" s="131"/>
      <c r="C279" s="132"/>
      <c r="D279" s="158" t="s">
        <v>7904</v>
      </c>
      <c r="E279" s="158" t="s">
        <v>7882</v>
      </c>
      <c r="F279" s="547"/>
      <c r="G279" s="611"/>
      <c r="H279" s="640"/>
      <c r="I279" s="650"/>
      <c r="J279" s="638"/>
      <c r="K279" s="655"/>
      <c r="L279" s="652"/>
      <c r="M279" s="211">
        <f>IFERROR(IF(Змiст!$K$5&gt;Змiст!$BH$55,N279*(1-Змiст!$K$5),N279*(1-Змiст!$BH$55)),0)*I279</f>
        <v>0</v>
      </c>
      <c r="N279" s="169">
        <f>IFERROR(VLOOKUP(H279,Price,2,FALSE)*1.2,0)</f>
        <v>0</v>
      </c>
      <c r="O279" s="611"/>
      <c r="P279" s="611"/>
    </row>
    <row r="280" spans="1:16" ht="21.6" customHeight="1">
      <c r="A280" s="130"/>
      <c r="B280" s="131"/>
      <c r="C280" s="132"/>
      <c r="D280" s="159"/>
      <c r="E280" s="160"/>
      <c r="F280" s="547"/>
      <c r="G280" s="611"/>
      <c r="H280" s="217" t="s">
        <v>4382</v>
      </c>
      <c r="I280" s="217">
        <v>1</v>
      </c>
      <c r="J280" s="638"/>
      <c r="K280" s="655"/>
      <c r="L280" s="652"/>
      <c r="M280" s="211">
        <f>IFERROR(IF(Змiст!$K$5&gt;Змiст!$BH$55,N280*(1-Змiст!$K$5),N280*(1-Змiст!$BH$55)),0)*I280</f>
        <v>46.695996000000001</v>
      </c>
      <c r="N280" s="169">
        <f>IFERROR(VLOOKUP(H280,Price,2,FALSE)*1.2,0)</f>
        <v>46.695996000000001</v>
      </c>
      <c r="O280" s="611"/>
      <c r="P280" s="611"/>
    </row>
    <row r="281" spans="1:16" ht="10.9" customHeight="1">
      <c r="A281" s="130"/>
      <c r="B281" s="131"/>
      <c r="C281" s="132"/>
      <c r="D281" s="161"/>
      <c r="E281" s="162"/>
      <c r="F281" s="547"/>
      <c r="G281" s="611"/>
      <c r="H281" s="640" t="s">
        <v>4378</v>
      </c>
      <c r="I281" s="648">
        <v>1</v>
      </c>
      <c r="J281" s="638"/>
      <c r="K281" s="655"/>
      <c r="L281" s="652"/>
      <c r="M281" s="211">
        <f>IFERROR(IF(Змiст!$K$5&gt;Змiст!$BH$55,N281*(1-Змiст!$K$5),N281*(1-Змiст!$BH$55)),0)*I281</f>
        <v>54.297503999999996</v>
      </c>
      <c r="N281" s="169">
        <f>IFERROR(VLOOKUP(H281,Price,2,FALSE)*1.2,0)</f>
        <v>54.297503999999996</v>
      </c>
      <c r="O281" s="611"/>
      <c r="P281" s="611"/>
    </row>
    <row r="282" spans="1:16" ht="10.9" customHeight="1">
      <c r="A282" s="130"/>
      <c r="B282" s="131"/>
      <c r="C282" s="132"/>
      <c r="D282" s="161"/>
      <c r="E282" s="162"/>
      <c r="F282" s="579"/>
      <c r="G282" s="611"/>
      <c r="H282" s="640"/>
      <c r="I282" s="650"/>
      <c r="J282" s="638"/>
      <c r="K282" s="656"/>
      <c r="L282" s="653"/>
      <c r="M282" s="211">
        <f>IFERROR(IF(Змiст!$K$5&gt;Змiст!$BH$55,N282*(1-Змiст!$K$5),N282*(1-Змiст!$BH$55)),0)*I282</f>
        <v>0</v>
      </c>
      <c r="N282" s="169">
        <f>IFERROR(VLOOKUP(H282,Price,2,FALSE)*1.2,0)</f>
        <v>0</v>
      </c>
      <c r="O282" s="611"/>
      <c r="P282" s="611"/>
    </row>
    <row r="283" spans="1:16" ht="15" customHeight="1">
      <c r="A283" s="130"/>
      <c r="B283" s="131"/>
      <c r="C283" s="132"/>
      <c r="D283" s="161"/>
      <c r="E283" s="162"/>
      <c r="F283" s="218"/>
      <c r="G283" s="219"/>
      <c r="H283" s="219"/>
      <c r="I283" s="219"/>
      <c r="J283" s="220"/>
      <c r="K283" s="219"/>
      <c r="L283" s="219"/>
      <c r="M283" s="221"/>
      <c r="N283" s="221"/>
      <c r="O283" s="219"/>
      <c r="P283" s="222"/>
    </row>
    <row r="284" spans="1:16" ht="22.9" customHeight="1">
      <c r="A284" s="130"/>
      <c r="B284" s="131"/>
      <c r="C284" s="132"/>
      <c r="D284" s="161"/>
      <c r="E284" s="162"/>
      <c r="F284" s="576"/>
      <c r="G284" s="580" t="s">
        <v>7671</v>
      </c>
      <c r="H284" s="210" t="s">
        <v>4330</v>
      </c>
      <c r="I284" s="210">
        <v>1</v>
      </c>
      <c r="J284" s="584" t="s">
        <v>7645</v>
      </c>
      <c r="K284" s="585">
        <f>L284*курс</f>
        <v>6362.5901219999996</v>
      </c>
      <c r="L284" s="559">
        <f>SUM(M284:M287)</f>
        <v>201.986988</v>
      </c>
      <c r="M284" s="211">
        <f>IFERROR(IF(Змiст!$K$5&gt;Змiст!$BH$55,N284*(1-Змiст!$K$5),N284*(1-Змiст!$BH$55)),0)*I284</f>
        <v>113.66290799999999</v>
      </c>
      <c r="N284" s="169">
        <f>IFERROR(VLOOKUP(H284,Price,2,FALSE)*1.2,0)</f>
        <v>113.66290799999999</v>
      </c>
      <c r="O284" s="580" t="s">
        <v>6574</v>
      </c>
      <c r="P284" s="580" t="s">
        <v>7002</v>
      </c>
    </row>
    <row r="285" spans="1:16" ht="22.9" customHeight="1">
      <c r="A285" s="130"/>
      <c r="B285" s="131"/>
      <c r="C285" s="132"/>
      <c r="D285" s="161"/>
      <c r="E285" s="162"/>
      <c r="F285" s="547"/>
      <c r="G285" s="580"/>
      <c r="H285" s="210" t="s">
        <v>4374</v>
      </c>
      <c r="I285" s="210">
        <v>1</v>
      </c>
      <c r="J285" s="584"/>
      <c r="K285" s="585"/>
      <c r="L285" s="560"/>
      <c r="M285" s="211">
        <f>IFERROR(IF(Змiст!$K$5&gt;Змiст!$BH$55,N285*(1-Змiст!$K$5),N285*(1-Змiст!$BH$55)),0)*I285</f>
        <v>34.026575999999999</v>
      </c>
      <c r="N285" s="169">
        <f>IFERROR(VLOOKUP(H285,Price,2,FALSE)*1.2,0)</f>
        <v>34.026575999999999</v>
      </c>
      <c r="O285" s="580"/>
      <c r="P285" s="580"/>
    </row>
    <row r="286" spans="1:16" ht="10.9" customHeight="1">
      <c r="A286" s="130"/>
      <c r="B286" s="131"/>
      <c r="C286" s="132"/>
      <c r="D286" s="161"/>
      <c r="E286" s="162"/>
      <c r="F286" s="547"/>
      <c r="G286" s="580"/>
      <c r="H286" s="602" t="s">
        <v>4378</v>
      </c>
      <c r="I286" s="581">
        <v>1</v>
      </c>
      <c r="J286" s="584"/>
      <c r="K286" s="585"/>
      <c r="L286" s="560"/>
      <c r="M286" s="211">
        <f>IFERROR(IF(Змiст!$K$5&gt;Змiст!$BH$55,N286*(1-Змiст!$K$5),N286*(1-Змiст!$BH$55)),0)*I286</f>
        <v>54.297503999999996</v>
      </c>
      <c r="N286" s="169">
        <f>IFERROR(VLOOKUP(H286,Price,2,FALSE)*1.2,0)</f>
        <v>54.297503999999996</v>
      </c>
      <c r="O286" s="580"/>
      <c r="P286" s="580"/>
    </row>
    <row r="287" spans="1:16" ht="10.9" customHeight="1">
      <c r="A287" s="130"/>
      <c r="B287" s="131"/>
      <c r="C287" s="132"/>
      <c r="D287" s="161"/>
      <c r="E287" s="162"/>
      <c r="F287" s="547"/>
      <c r="G287" s="580"/>
      <c r="H287" s="602"/>
      <c r="I287" s="583"/>
      <c r="J287" s="584"/>
      <c r="K287" s="585"/>
      <c r="L287" s="560"/>
      <c r="M287" s="211">
        <f>IFERROR(IF(Змiст!$K$5&gt;Змiст!$BH$55,N287*(1-Змiст!$K$5),N287*(1-Змiст!$BH$55)),0)*I287</f>
        <v>0</v>
      </c>
      <c r="N287" s="169">
        <f>IFERROR(VLOOKUP(H287,Price,2,FALSE)*1.2,0)</f>
        <v>0</v>
      </c>
      <c r="O287" s="580"/>
      <c r="P287" s="580"/>
    </row>
    <row r="288" spans="1:16" ht="15" customHeight="1">
      <c r="A288" s="130"/>
      <c r="B288" s="131"/>
      <c r="C288" s="132"/>
      <c r="D288" s="161"/>
      <c r="E288" s="162"/>
      <c r="F288" s="547"/>
      <c r="G288" s="212"/>
      <c r="H288" s="213"/>
      <c r="I288" s="213"/>
      <c r="J288" s="213"/>
      <c r="K288" s="213"/>
      <c r="L288" s="213"/>
      <c r="M288" s="215"/>
      <c r="N288" s="215"/>
      <c r="O288" s="213"/>
      <c r="P288" s="216"/>
    </row>
    <row r="289" spans="1:16" ht="10.9" customHeight="1">
      <c r="A289" s="130"/>
      <c r="B289" s="131"/>
      <c r="C289" s="132"/>
      <c r="D289" s="161"/>
      <c r="E289" s="162"/>
      <c r="F289" s="547"/>
      <c r="G289" s="580" t="s">
        <v>7567</v>
      </c>
      <c r="H289" s="602" t="s">
        <v>4369</v>
      </c>
      <c r="I289" s="581">
        <v>1</v>
      </c>
      <c r="J289" s="584" t="s">
        <v>7646</v>
      </c>
      <c r="K289" s="585">
        <f>L289*курс</f>
        <v>6761.6768519999996</v>
      </c>
      <c r="L289" s="559">
        <f>SUM(M289:M292)</f>
        <v>214.656408</v>
      </c>
      <c r="M289" s="211">
        <f>IFERROR(IF(Змiст!$K$5&gt;Змiст!$BH$55,N289*(1-Змiст!$K$5),N289*(1-Змiст!$BH$55)),0)*I289</f>
        <v>113.66290799999999</v>
      </c>
      <c r="N289" s="169">
        <f>IFERROR(VLOOKUP(H289,Price,2,FALSE)*1.2,0)</f>
        <v>113.66290799999999</v>
      </c>
      <c r="O289" s="580" t="s">
        <v>6574</v>
      </c>
      <c r="P289" s="580" t="s">
        <v>7002</v>
      </c>
    </row>
    <row r="290" spans="1:16" ht="10.9" customHeight="1">
      <c r="A290" s="130"/>
      <c r="B290" s="131"/>
      <c r="C290" s="132"/>
      <c r="D290" s="161"/>
      <c r="E290" s="162"/>
      <c r="F290" s="547"/>
      <c r="G290" s="580"/>
      <c r="H290" s="602"/>
      <c r="I290" s="583"/>
      <c r="J290" s="584"/>
      <c r="K290" s="585"/>
      <c r="L290" s="560"/>
      <c r="M290" s="211">
        <f>IFERROR(IF(Змiст!$K$5&gt;Змiст!$BH$55,N290*(1-Змiст!$K$5),N290*(1-Змiст!$BH$55)),0)*I290</f>
        <v>0</v>
      </c>
      <c r="N290" s="169">
        <f>IFERROR(VLOOKUP(H290,Price,2,FALSE)*1.2,0)</f>
        <v>0</v>
      </c>
      <c r="O290" s="580"/>
      <c r="P290" s="580"/>
    </row>
    <row r="291" spans="1:16" ht="22.9" customHeight="1">
      <c r="A291" s="130"/>
      <c r="B291" s="131"/>
      <c r="C291" s="132"/>
      <c r="D291" s="161"/>
      <c r="E291" s="162"/>
      <c r="F291" s="547"/>
      <c r="G291" s="580"/>
      <c r="H291" s="210" t="s">
        <v>4382</v>
      </c>
      <c r="I291" s="210">
        <v>1</v>
      </c>
      <c r="J291" s="584"/>
      <c r="K291" s="585"/>
      <c r="L291" s="560"/>
      <c r="M291" s="211">
        <f>IFERROR(IF(Змiст!$K$5&gt;Змiст!$BH$55,N291*(1-Змiст!$K$5),N291*(1-Змiст!$BH$55)),0)*I291</f>
        <v>46.695996000000001</v>
      </c>
      <c r="N291" s="169">
        <f>IFERROR(VLOOKUP(H291,Price,2,FALSE)*1.2,0)</f>
        <v>46.695996000000001</v>
      </c>
      <c r="O291" s="580"/>
      <c r="P291" s="580"/>
    </row>
    <row r="292" spans="1:16" ht="23.45" customHeight="1">
      <c r="A292" s="130"/>
      <c r="B292" s="131"/>
      <c r="C292" s="132"/>
      <c r="D292" s="628"/>
      <c r="E292" s="629"/>
      <c r="F292" s="547"/>
      <c r="G292" s="580"/>
      <c r="H292" s="210" t="s">
        <v>4378</v>
      </c>
      <c r="I292" s="223">
        <v>1</v>
      </c>
      <c r="J292" s="584"/>
      <c r="K292" s="585"/>
      <c r="L292" s="560"/>
      <c r="M292" s="211">
        <f>IFERROR(IF(Змiст!$K$5&gt;Змiст!$BH$55,N292*(1-Змiст!$K$5),N292*(1-Змiст!$BH$55)),0)*I292</f>
        <v>54.297503999999996</v>
      </c>
      <c r="N292" s="169">
        <f>IFERROR(VLOOKUP(H292,Price,2,FALSE)*1.2,0)</f>
        <v>54.297503999999996</v>
      </c>
      <c r="O292" s="580"/>
      <c r="P292" s="580"/>
    </row>
    <row r="293" spans="1:16" ht="15" customHeight="1">
      <c r="A293" s="130"/>
      <c r="B293" s="131"/>
      <c r="C293" s="132"/>
      <c r="D293" s="290"/>
      <c r="E293" s="69"/>
      <c r="F293" s="64"/>
      <c r="G293" s="64"/>
      <c r="H293" s="64"/>
      <c r="I293" s="64"/>
      <c r="J293" s="66"/>
      <c r="K293" s="64"/>
      <c r="L293" s="64"/>
      <c r="M293" s="101"/>
      <c r="N293" s="101"/>
      <c r="O293" s="64"/>
      <c r="P293" s="65"/>
    </row>
    <row r="294" spans="1:16" ht="15" customHeight="1">
      <c r="A294" s="130"/>
      <c r="B294" s="131"/>
      <c r="C294" s="132"/>
      <c r="D294" s="566" t="s">
        <v>6578</v>
      </c>
      <c r="E294" s="622"/>
      <c r="F294" s="224"/>
      <c r="G294" s="580" t="s">
        <v>17526</v>
      </c>
      <c r="H294" s="581" t="s">
        <v>17526</v>
      </c>
      <c r="I294" s="581">
        <v>1</v>
      </c>
      <c r="J294" s="584" t="s">
        <v>7895</v>
      </c>
      <c r="K294" s="556">
        <f>L294*курс</f>
        <v>8999.7551279999989</v>
      </c>
      <c r="L294" s="586">
        <f>SUM(M294:M299)</f>
        <v>285.70651199999998</v>
      </c>
      <c r="M294" s="211">
        <f>IFERROR(IF(Змiст!$K$5&gt;Змiст!$BH$55,N294*(1-Змiст!$K$5),N294*(1-Змiст!$BH$55)),0)*I294</f>
        <v>285.70651199999998</v>
      </c>
      <c r="N294" s="169">
        <f t="shared" ref="N294:N299" si="16">IFERROR(VLOOKUP(H294,Price,2,FALSE)*1.2,0)</f>
        <v>285.70651199999998</v>
      </c>
      <c r="O294" s="619" t="s">
        <v>6574</v>
      </c>
      <c r="P294" s="619" t="s">
        <v>7002</v>
      </c>
    </row>
    <row r="295" spans="1:16" ht="15" customHeight="1">
      <c r="A295" s="130"/>
      <c r="B295" s="131"/>
      <c r="C295" s="132"/>
      <c r="D295" s="623"/>
      <c r="E295" s="624"/>
      <c r="F295" s="224"/>
      <c r="G295" s="580"/>
      <c r="H295" s="582"/>
      <c r="I295" s="582"/>
      <c r="J295" s="584"/>
      <c r="K295" s="557"/>
      <c r="L295" s="586"/>
      <c r="M295" s="211">
        <f>IFERROR(IF(Змiст!$K$5&gt;Змiст!$BH$55,N295*(1-Змiст!$K$5),N295*(1-Змiст!$BH$55)),0)*I295</f>
        <v>0</v>
      </c>
      <c r="N295" s="169">
        <f t="shared" si="16"/>
        <v>0</v>
      </c>
      <c r="O295" s="620"/>
      <c r="P295" s="620"/>
    </row>
    <row r="296" spans="1:16" ht="15" customHeight="1">
      <c r="A296" s="130"/>
      <c r="B296" s="131"/>
      <c r="C296" s="132"/>
      <c r="D296" s="542"/>
      <c r="E296" s="547"/>
      <c r="F296" s="224"/>
      <c r="G296" s="580"/>
      <c r="H296" s="582"/>
      <c r="I296" s="582"/>
      <c r="J296" s="584"/>
      <c r="K296" s="557"/>
      <c r="L296" s="586"/>
      <c r="M296" s="211">
        <f>IFERROR(IF(Змiст!$K$5&gt;Змiст!$BH$55,N296*(1-Змiст!$K$5),N296*(1-Змiст!$BH$55)),0)*I296</f>
        <v>0</v>
      </c>
      <c r="N296" s="169">
        <f t="shared" si="16"/>
        <v>0</v>
      </c>
      <c r="O296" s="620"/>
      <c r="P296" s="620"/>
    </row>
    <row r="297" spans="1:16" ht="15" customHeight="1">
      <c r="A297" s="130"/>
      <c r="B297" s="131"/>
      <c r="C297" s="132"/>
      <c r="D297" s="613" t="s">
        <v>6573</v>
      </c>
      <c r="E297" s="613"/>
      <c r="F297" s="224"/>
      <c r="G297" s="580"/>
      <c r="H297" s="582"/>
      <c r="I297" s="582"/>
      <c r="J297" s="584"/>
      <c r="K297" s="557"/>
      <c r="L297" s="586"/>
      <c r="M297" s="211">
        <f>IFERROR(IF(Змiст!$K$5&gt;Змiст!$BH$55,N297*(1-Змiст!$K$5),N297*(1-Змiст!$BH$55)),0)*I297</f>
        <v>0</v>
      </c>
      <c r="N297" s="169">
        <f t="shared" si="16"/>
        <v>0</v>
      </c>
      <c r="O297" s="620"/>
      <c r="P297" s="620"/>
    </row>
    <row r="298" spans="1:16" ht="15" customHeight="1">
      <c r="A298" s="130"/>
      <c r="B298" s="131"/>
      <c r="C298" s="132"/>
      <c r="D298" s="158" t="s">
        <v>6571</v>
      </c>
      <c r="E298" s="158" t="s">
        <v>7880</v>
      </c>
      <c r="F298" s="224"/>
      <c r="G298" s="580"/>
      <c r="H298" s="582"/>
      <c r="I298" s="582"/>
      <c r="J298" s="584"/>
      <c r="K298" s="557"/>
      <c r="L298" s="586"/>
      <c r="M298" s="211">
        <f>IFERROR(IF(Змiст!$K$5&gt;Змiст!$BH$55,N298*(1-Змiст!$K$5),N298*(1-Змiст!$BH$55)),0)*I298</f>
        <v>0</v>
      </c>
      <c r="N298" s="169">
        <f t="shared" si="16"/>
        <v>0</v>
      </c>
      <c r="O298" s="620"/>
      <c r="P298" s="620"/>
    </row>
    <row r="299" spans="1:16" ht="15" customHeight="1">
      <c r="A299" s="130"/>
      <c r="B299" s="131"/>
      <c r="C299" s="132"/>
      <c r="D299" s="158" t="s">
        <v>6572</v>
      </c>
      <c r="E299" s="158" t="s">
        <v>6985</v>
      </c>
      <c r="F299" s="224"/>
      <c r="G299" s="580"/>
      <c r="H299" s="583"/>
      <c r="I299" s="583"/>
      <c r="J299" s="584"/>
      <c r="K299" s="558"/>
      <c r="L299" s="586"/>
      <c r="M299" s="211">
        <f>IFERROR(IF(Змiст!$K$5&gt;Змiст!$BH$55,N299*(1-Змiст!$K$5),N299*(1-Змiст!$BH$55)),0)*I299</f>
        <v>0</v>
      </c>
      <c r="N299" s="169">
        <f t="shared" si="16"/>
        <v>0</v>
      </c>
      <c r="O299" s="621"/>
      <c r="P299" s="621"/>
    </row>
    <row r="300" spans="1:16" ht="15" customHeight="1">
      <c r="A300" s="130"/>
      <c r="B300" s="131"/>
      <c r="C300" s="132"/>
      <c r="D300" s="158" t="s">
        <v>7904</v>
      </c>
      <c r="E300" s="158" t="s">
        <v>7879</v>
      </c>
      <c r="F300" s="225"/>
      <c r="G300" s="225"/>
      <c r="H300" s="226"/>
      <c r="I300" s="226"/>
      <c r="J300" s="227"/>
      <c r="K300" s="225"/>
      <c r="L300" s="225"/>
      <c r="M300" s="228"/>
      <c r="N300" s="228"/>
      <c r="O300" s="225"/>
      <c r="P300" s="225"/>
    </row>
    <row r="301" spans="1:16" ht="15" customHeight="1">
      <c r="A301" s="130"/>
      <c r="B301" s="131"/>
      <c r="C301" s="132"/>
      <c r="D301" s="159"/>
      <c r="E301" s="160"/>
      <c r="F301" s="224"/>
      <c r="G301" s="580" t="s">
        <v>17528</v>
      </c>
      <c r="H301" s="581" t="s">
        <v>17528</v>
      </c>
      <c r="I301" s="581">
        <v>1</v>
      </c>
      <c r="J301" s="584" t="s">
        <v>7878</v>
      </c>
      <c r="K301" s="556">
        <f>L301*курс</f>
        <v>9599.6759039999979</v>
      </c>
      <c r="L301" s="586">
        <f>SUM(M301:M306)</f>
        <v>304.75161599999996</v>
      </c>
      <c r="M301" s="211">
        <f>IFERROR(IF(Змiст!$K$5&gt;Змiст!$BH$55,N301*(1-Змiст!$K$5),N301*(1-Змiст!$BH$55)),0)*I301</f>
        <v>304.75161599999996</v>
      </c>
      <c r="N301" s="169">
        <f t="shared" ref="N301:N306" si="17">IFERROR(VLOOKUP(H301,Price,2,FALSE)*1.2,0)</f>
        <v>304.75161599999996</v>
      </c>
      <c r="O301" s="619" t="s">
        <v>6574</v>
      </c>
      <c r="P301" s="619" t="s">
        <v>7002</v>
      </c>
    </row>
    <row r="302" spans="1:16" ht="15" customHeight="1">
      <c r="A302" s="130"/>
      <c r="B302" s="131"/>
      <c r="C302" s="132"/>
      <c r="D302" s="161"/>
      <c r="E302" s="162"/>
      <c r="F302" s="224"/>
      <c r="G302" s="580"/>
      <c r="H302" s="582"/>
      <c r="I302" s="582"/>
      <c r="J302" s="584"/>
      <c r="K302" s="557"/>
      <c r="L302" s="586"/>
      <c r="M302" s="211">
        <f>IFERROR(IF(Змiст!$K$5&gt;Змiст!$BH$55,N302*(1-Змiст!$K$5),N302*(1-Змiст!$BH$55)),0)*I302</f>
        <v>0</v>
      </c>
      <c r="N302" s="169">
        <f t="shared" si="17"/>
        <v>0</v>
      </c>
      <c r="O302" s="620"/>
      <c r="P302" s="620"/>
    </row>
    <row r="303" spans="1:16" ht="15" customHeight="1">
      <c r="A303" s="130"/>
      <c r="B303" s="131"/>
      <c r="C303" s="132"/>
      <c r="D303" s="161"/>
      <c r="E303" s="162"/>
      <c r="F303" s="224"/>
      <c r="G303" s="580"/>
      <c r="H303" s="582"/>
      <c r="I303" s="582"/>
      <c r="J303" s="584"/>
      <c r="K303" s="557"/>
      <c r="L303" s="586"/>
      <c r="M303" s="211">
        <f>IFERROR(IF(Змiст!$K$5&gt;Змiст!$BH$55,N303*(1-Змiст!$K$5),N303*(1-Змiст!$BH$55)),0)*I303</f>
        <v>0</v>
      </c>
      <c r="N303" s="169">
        <f t="shared" si="17"/>
        <v>0</v>
      </c>
      <c r="O303" s="620"/>
      <c r="P303" s="620"/>
    </row>
    <row r="304" spans="1:16" ht="15" customHeight="1">
      <c r="A304" s="130"/>
      <c r="B304" s="131"/>
      <c r="C304" s="132"/>
      <c r="D304" s="161"/>
      <c r="E304" s="162"/>
      <c r="F304" s="224"/>
      <c r="G304" s="580"/>
      <c r="H304" s="582"/>
      <c r="I304" s="582"/>
      <c r="J304" s="584"/>
      <c r="K304" s="557"/>
      <c r="L304" s="586"/>
      <c r="M304" s="211">
        <f>IFERROR(IF(Змiст!$K$5&gt;Змiст!$BH$55,N304*(1-Змiст!$K$5),N304*(1-Змiст!$BH$55)),0)*I304</f>
        <v>0</v>
      </c>
      <c r="N304" s="169">
        <f t="shared" si="17"/>
        <v>0</v>
      </c>
      <c r="O304" s="620"/>
      <c r="P304" s="620"/>
    </row>
    <row r="305" spans="1:16" ht="15" customHeight="1">
      <c r="A305" s="130"/>
      <c r="B305" s="131"/>
      <c r="C305" s="132"/>
      <c r="D305" s="161"/>
      <c r="E305" s="162"/>
      <c r="F305" s="224"/>
      <c r="G305" s="580"/>
      <c r="H305" s="582"/>
      <c r="I305" s="582"/>
      <c r="J305" s="584"/>
      <c r="K305" s="557"/>
      <c r="L305" s="586"/>
      <c r="M305" s="211">
        <f>IFERROR(IF(Змiст!$K$5&gt;Змiст!$BH$55,N305*(1-Змiст!$K$5),N305*(1-Змiст!$BH$55)),0)*I305</f>
        <v>0</v>
      </c>
      <c r="N305" s="169">
        <f t="shared" si="17"/>
        <v>0</v>
      </c>
      <c r="O305" s="620"/>
      <c r="P305" s="620"/>
    </row>
    <row r="306" spans="1:16" ht="15" customHeight="1">
      <c r="A306" s="130"/>
      <c r="B306" s="131"/>
      <c r="C306" s="132"/>
      <c r="D306" s="161"/>
      <c r="E306" s="162"/>
      <c r="F306" s="224"/>
      <c r="G306" s="580"/>
      <c r="H306" s="583"/>
      <c r="I306" s="583"/>
      <c r="J306" s="584"/>
      <c r="K306" s="558"/>
      <c r="L306" s="586"/>
      <c r="M306" s="211">
        <f>IFERROR(IF(Змiст!$K$5&gt;Змiст!$BH$55,N306*(1-Змiст!$K$5),N306*(1-Змiст!$BH$55)),0)*I306</f>
        <v>0</v>
      </c>
      <c r="N306" s="169">
        <f t="shared" si="17"/>
        <v>0</v>
      </c>
      <c r="O306" s="621"/>
      <c r="P306" s="621"/>
    </row>
    <row r="307" spans="1:16" ht="15" customHeight="1">
      <c r="A307" s="130"/>
      <c r="B307" s="131"/>
      <c r="C307" s="132"/>
      <c r="D307" s="161"/>
      <c r="E307" s="162"/>
      <c r="F307" s="225"/>
      <c r="G307" s="225"/>
      <c r="H307" s="226"/>
      <c r="I307" s="226"/>
      <c r="J307" s="225"/>
      <c r="K307" s="225"/>
      <c r="L307" s="225"/>
      <c r="M307" s="228"/>
      <c r="N307" s="228"/>
      <c r="O307" s="225"/>
      <c r="P307" s="225"/>
    </row>
    <row r="308" spans="1:16" ht="15" customHeight="1">
      <c r="A308" s="130"/>
      <c r="B308" s="131"/>
      <c r="C308" s="132"/>
      <c r="D308" s="161"/>
      <c r="E308" s="162"/>
      <c r="F308" s="224"/>
      <c r="G308" s="580" t="s">
        <v>7600</v>
      </c>
      <c r="H308" s="602" t="s">
        <v>17526</v>
      </c>
      <c r="I308" s="581">
        <v>1</v>
      </c>
      <c r="J308" s="553" t="s">
        <v>9245</v>
      </c>
      <c r="K308" s="556">
        <f>L308*курс</f>
        <v>9825.4726919999994</v>
      </c>
      <c r="L308" s="586">
        <f>SUM(M308:M313)</f>
        <v>311.91976799999998</v>
      </c>
      <c r="M308" s="211">
        <f>IFERROR(IF(Змiст!$K$5&gt;Змiст!$BH$55,N308*(1-Змiст!$K$5),N308*(1-Змiст!$BH$55)),0)*I308</f>
        <v>285.70651199999998</v>
      </c>
      <c r="N308" s="169">
        <f t="shared" ref="N308:N313" si="18">IFERROR(VLOOKUP(H308,Price,2,FALSE)*1.2,0)</f>
        <v>285.70651199999998</v>
      </c>
      <c r="O308" s="619" t="s">
        <v>6574</v>
      </c>
      <c r="P308" s="619" t="s">
        <v>7002</v>
      </c>
    </row>
    <row r="309" spans="1:16" ht="15" customHeight="1">
      <c r="A309" s="130"/>
      <c r="B309" s="131"/>
      <c r="C309" s="132"/>
      <c r="D309" s="161"/>
      <c r="E309" s="162"/>
      <c r="F309" s="224"/>
      <c r="G309" s="580"/>
      <c r="H309" s="602"/>
      <c r="I309" s="582"/>
      <c r="J309" s="554"/>
      <c r="K309" s="557"/>
      <c r="L309" s="586"/>
      <c r="M309" s="211">
        <f>IFERROR(IF(Змiст!$K$5&gt;Змiст!$BH$55,N309*(1-Змiст!$K$5),N309*(1-Змiст!$BH$55)),0)*I309</f>
        <v>0</v>
      </c>
      <c r="N309" s="169">
        <f t="shared" si="18"/>
        <v>0</v>
      </c>
      <c r="O309" s="620"/>
      <c r="P309" s="620"/>
    </row>
    <row r="310" spans="1:16" ht="15" customHeight="1">
      <c r="A310" s="130"/>
      <c r="B310" s="131"/>
      <c r="C310" s="132"/>
      <c r="D310" s="161"/>
      <c r="E310" s="162"/>
      <c r="F310" s="224"/>
      <c r="G310" s="580"/>
      <c r="H310" s="602"/>
      <c r="I310" s="583"/>
      <c r="J310" s="554"/>
      <c r="K310" s="557"/>
      <c r="L310" s="586"/>
      <c r="M310" s="211">
        <f>IFERROR(IF(Змiст!$K$5&gt;Змiст!$BH$55,N310*(1-Змiст!$K$5),N310*(1-Змiст!$BH$55)),0)*I310</f>
        <v>0</v>
      </c>
      <c r="N310" s="169">
        <f t="shared" si="18"/>
        <v>0</v>
      </c>
      <c r="O310" s="620"/>
      <c r="P310" s="620"/>
    </row>
    <row r="311" spans="1:16" ht="15" customHeight="1">
      <c r="A311" s="130"/>
      <c r="B311" s="131"/>
      <c r="C311" s="132"/>
      <c r="D311" s="161"/>
      <c r="E311" s="162"/>
      <c r="F311" s="224"/>
      <c r="G311" s="580"/>
      <c r="H311" s="602" t="s">
        <v>4203</v>
      </c>
      <c r="I311" s="581">
        <v>1</v>
      </c>
      <c r="J311" s="554"/>
      <c r="K311" s="557"/>
      <c r="L311" s="586"/>
      <c r="M311" s="211">
        <f>IFERROR(IF(Змiст!$K$5&gt;Змiст!$BH$55,N311*(1-Змiст!$K$5),N311*(1-Змiст!$BH$55)),0)*I311</f>
        <v>26.213256000000001</v>
      </c>
      <c r="N311" s="169">
        <f t="shared" si="18"/>
        <v>26.213256000000001</v>
      </c>
      <c r="O311" s="620"/>
      <c r="P311" s="620"/>
    </row>
    <row r="312" spans="1:16" ht="15" customHeight="1">
      <c r="A312" s="130"/>
      <c r="B312" s="131"/>
      <c r="C312" s="132"/>
      <c r="D312" s="161"/>
      <c r="E312" s="162"/>
      <c r="F312" s="224"/>
      <c r="G312" s="580"/>
      <c r="H312" s="602"/>
      <c r="I312" s="582"/>
      <c r="J312" s="554"/>
      <c r="K312" s="557"/>
      <c r="L312" s="586"/>
      <c r="M312" s="211">
        <f>IFERROR(IF(Змiст!$K$5&gt;Змiст!$BH$55,N312*(1-Змiст!$K$5),N312*(1-Змiст!$BH$55)),0)*I312</f>
        <v>0</v>
      </c>
      <c r="N312" s="169">
        <f t="shared" si="18"/>
        <v>0</v>
      </c>
      <c r="O312" s="620"/>
      <c r="P312" s="620"/>
    </row>
    <row r="313" spans="1:16" ht="15" customHeight="1">
      <c r="A313" s="130"/>
      <c r="B313" s="131"/>
      <c r="C313" s="132"/>
      <c r="D313" s="163"/>
      <c r="E313" s="229"/>
      <c r="F313" s="224"/>
      <c r="G313" s="580"/>
      <c r="H313" s="602"/>
      <c r="I313" s="583"/>
      <c r="J313" s="555"/>
      <c r="K313" s="558"/>
      <c r="L313" s="586"/>
      <c r="M313" s="211">
        <f>IFERROR(IF(Змiст!$K$5&gt;Змiст!$BH$55,N313*(1-Змiст!$K$5),N313*(1-Змiст!$BH$55)),0)*I313</f>
        <v>0</v>
      </c>
      <c r="N313" s="169">
        <f t="shared" si="18"/>
        <v>0</v>
      </c>
      <c r="O313" s="621"/>
      <c r="P313" s="621"/>
    </row>
    <row r="314" spans="1:16" ht="15" customHeight="1">
      <c r="A314" s="130"/>
      <c r="B314" s="131"/>
      <c r="C314" s="132"/>
      <c r="D314" s="164"/>
      <c r="E314" s="230"/>
      <c r="F314" s="230"/>
      <c r="G314" s="230"/>
      <c r="H314" s="230"/>
      <c r="I314" s="230"/>
      <c r="J314" s="230"/>
      <c r="K314" s="230"/>
      <c r="L314" s="230"/>
      <c r="M314" s="231"/>
      <c r="N314" s="231"/>
      <c r="O314" s="230"/>
      <c r="P314" s="232"/>
    </row>
    <row r="315" spans="1:16" ht="17.45" customHeight="1">
      <c r="A315" s="130"/>
      <c r="B315" s="131"/>
      <c r="C315" s="132"/>
      <c r="D315" s="566" t="s">
        <v>6982</v>
      </c>
      <c r="E315" s="596"/>
      <c r="F315" s="641">
        <v>1</v>
      </c>
      <c r="G315" s="611" t="s">
        <v>7568</v>
      </c>
      <c r="H315" s="640" t="s">
        <v>4236</v>
      </c>
      <c r="I315" s="640">
        <v>1</v>
      </c>
      <c r="J315" s="638" t="s">
        <v>7667</v>
      </c>
      <c r="K315" s="674">
        <f>L315*курс</f>
        <v>20320.550081999998</v>
      </c>
      <c r="L315" s="657">
        <f>SUM(M315:M323)</f>
        <v>645.09682799999996</v>
      </c>
      <c r="M315" s="233">
        <f>IFERROR(IF(Змiст!$K$5&gt;Змiст!$BH$55,N315*(1-Змiст!$K$5),N315*(1-Змiст!$BH$55)),0)*I315</f>
        <v>374.13445199999995</v>
      </c>
      <c r="N315" s="169">
        <f>IFERROR(VLOOKUP(H315,Price,2,FALSE)*1.2,0)</f>
        <v>374.13445199999995</v>
      </c>
      <c r="O315" s="611" t="s">
        <v>6574</v>
      </c>
      <c r="P315" s="611"/>
    </row>
    <row r="316" spans="1:16" ht="17.45" customHeight="1">
      <c r="A316" s="130"/>
      <c r="B316" s="131"/>
      <c r="C316" s="132"/>
      <c r="D316" s="568"/>
      <c r="E316" s="597"/>
      <c r="F316" s="641"/>
      <c r="G316" s="611"/>
      <c r="H316" s="640"/>
      <c r="I316" s="640"/>
      <c r="J316" s="638"/>
      <c r="K316" s="674"/>
      <c r="L316" s="657"/>
      <c r="M316" s="233">
        <f>IFERROR(IF(Змiст!$K$5&gt;Змiст!$BH$55,N316*(1-Змiст!$K$5),N316*(1-Змiст!$BH$55)),0)*I316</f>
        <v>0</v>
      </c>
      <c r="N316" s="169">
        <f t="shared" ref="N316:N323" si="19">IFERROR(VLOOKUP(H316,Price,2,FALSE)*1.2,0)</f>
        <v>0</v>
      </c>
      <c r="O316" s="611"/>
      <c r="P316" s="611"/>
    </row>
    <row r="317" spans="1:16" ht="17.45" customHeight="1">
      <c r="A317" s="130"/>
      <c r="B317" s="131"/>
      <c r="C317" s="132"/>
      <c r="D317" s="605"/>
      <c r="E317" s="612"/>
      <c r="F317" s="641"/>
      <c r="G317" s="611"/>
      <c r="H317" s="640"/>
      <c r="I317" s="640"/>
      <c r="J317" s="638"/>
      <c r="K317" s="674"/>
      <c r="L317" s="657"/>
      <c r="M317" s="233">
        <f>IFERROR(IF(Змiст!$K$5&gt;Змiст!$BH$55,N317*(1-Змiст!$K$5),N317*(1-Змiст!$BH$55)),0)*I317</f>
        <v>0</v>
      </c>
      <c r="N317" s="169">
        <f t="shared" si="19"/>
        <v>0</v>
      </c>
      <c r="O317" s="611"/>
      <c r="P317" s="611"/>
    </row>
    <row r="318" spans="1:16" ht="17.45" customHeight="1">
      <c r="A318" s="130"/>
      <c r="B318" s="131"/>
      <c r="C318" s="132"/>
      <c r="D318" s="613" t="s">
        <v>6573</v>
      </c>
      <c r="E318" s="613"/>
      <c r="F318" s="641"/>
      <c r="G318" s="611"/>
      <c r="H318" s="640" t="s">
        <v>4243</v>
      </c>
      <c r="I318" s="640">
        <v>1</v>
      </c>
      <c r="J318" s="638"/>
      <c r="K318" s="674"/>
      <c r="L318" s="657"/>
      <c r="M318" s="233">
        <f>IFERROR(IF(Змiст!$K$5&gt;Змiст!$BH$55,N318*(1-Змiст!$K$5),N318*(1-Змiст!$BH$55)),0)*I318</f>
        <v>129.38649599999999</v>
      </c>
      <c r="N318" s="169">
        <f t="shared" si="19"/>
        <v>129.38649599999999</v>
      </c>
      <c r="O318" s="611"/>
      <c r="P318" s="611"/>
    </row>
    <row r="319" spans="1:16" ht="17.45" customHeight="1">
      <c r="A319" s="130"/>
      <c r="B319" s="131"/>
      <c r="C319" s="132"/>
      <c r="D319" s="158" t="s">
        <v>6571</v>
      </c>
      <c r="E319" s="158" t="s">
        <v>7887</v>
      </c>
      <c r="F319" s="641"/>
      <c r="G319" s="611"/>
      <c r="H319" s="640"/>
      <c r="I319" s="640"/>
      <c r="J319" s="638"/>
      <c r="K319" s="674"/>
      <c r="L319" s="657"/>
      <c r="M319" s="233">
        <f>IFERROR(IF(Змiст!$K$5&gt;Змiст!$BH$55,N319*(1-Змiст!$K$5),N319*(1-Змiст!$BH$55)),0)*I319</f>
        <v>0</v>
      </c>
      <c r="N319" s="169">
        <f t="shared" si="19"/>
        <v>0</v>
      </c>
      <c r="O319" s="611"/>
      <c r="P319" s="611"/>
    </row>
    <row r="320" spans="1:16" ht="17.45" customHeight="1">
      <c r="A320" s="130"/>
      <c r="B320" s="131"/>
      <c r="C320" s="132"/>
      <c r="D320" s="158" t="s">
        <v>6572</v>
      </c>
      <c r="E320" s="158" t="s">
        <v>6986</v>
      </c>
      <c r="F320" s="641"/>
      <c r="G320" s="611"/>
      <c r="H320" s="640"/>
      <c r="I320" s="640"/>
      <c r="J320" s="638"/>
      <c r="K320" s="674"/>
      <c r="L320" s="657"/>
      <c r="M320" s="233">
        <f>IFERROR(IF(Змiст!$K$5&gt;Змiст!$BH$55,N320*(1-Змiст!$K$5),N320*(1-Змiст!$BH$55)),0)*I320</f>
        <v>0</v>
      </c>
      <c r="N320" s="169">
        <f t="shared" si="19"/>
        <v>0</v>
      </c>
      <c r="O320" s="611"/>
      <c r="P320" s="611"/>
    </row>
    <row r="321" spans="1:16" ht="17.45" customHeight="1">
      <c r="A321" s="130"/>
      <c r="B321" s="131"/>
      <c r="C321" s="132"/>
      <c r="D321" s="158" t="s">
        <v>7904</v>
      </c>
      <c r="E321" s="158" t="s">
        <v>6983</v>
      </c>
      <c r="F321" s="641"/>
      <c r="G321" s="611"/>
      <c r="H321" s="640" t="s">
        <v>4239</v>
      </c>
      <c r="I321" s="640">
        <v>1</v>
      </c>
      <c r="J321" s="638"/>
      <c r="K321" s="674"/>
      <c r="L321" s="657"/>
      <c r="M321" s="233">
        <f>IFERROR(IF(Змiст!$K$5&gt;Змiст!$BH$55,N321*(1-Змiст!$K$5),N321*(1-Змiст!$BH$55)),0)*I321</f>
        <v>141.57587999999998</v>
      </c>
      <c r="N321" s="169">
        <f t="shared" si="19"/>
        <v>141.57587999999998</v>
      </c>
      <c r="O321" s="611"/>
      <c r="P321" s="611"/>
    </row>
    <row r="322" spans="1:16" ht="17.45" customHeight="1">
      <c r="A322" s="130"/>
      <c r="B322" s="131"/>
      <c r="C322" s="132"/>
      <c r="D322" s="159"/>
      <c r="E322" s="160"/>
      <c r="F322" s="641"/>
      <c r="G322" s="611"/>
      <c r="H322" s="640"/>
      <c r="I322" s="640"/>
      <c r="J322" s="638"/>
      <c r="K322" s="674"/>
      <c r="L322" s="657"/>
      <c r="M322" s="233">
        <f>IFERROR(IF(Змiст!$K$5&gt;Змiст!$BH$55,N322*(1-Змiст!$K$5),N322*(1-Змiст!$BH$55)),0)*I322</f>
        <v>0</v>
      </c>
      <c r="N322" s="169">
        <f t="shared" si="19"/>
        <v>0</v>
      </c>
      <c r="O322" s="611"/>
      <c r="P322" s="611"/>
    </row>
    <row r="323" spans="1:16" ht="17.45" customHeight="1">
      <c r="A323" s="130"/>
      <c r="B323" s="131"/>
      <c r="C323" s="132"/>
      <c r="D323" s="161"/>
      <c r="E323" s="162"/>
      <c r="F323" s="641"/>
      <c r="G323" s="611"/>
      <c r="H323" s="640"/>
      <c r="I323" s="640"/>
      <c r="J323" s="638"/>
      <c r="K323" s="674"/>
      <c r="L323" s="657"/>
      <c r="M323" s="233">
        <f>IFERROR(IF(Змiст!$K$5&gt;Змiст!$BH$55,N323*(1-Змiст!$K$5),N323*(1-Змiст!$BH$55)),0)*I323</f>
        <v>0</v>
      </c>
      <c r="N323" s="169">
        <f t="shared" si="19"/>
        <v>0</v>
      </c>
      <c r="O323" s="611"/>
      <c r="P323" s="611"/>
    </row>
    <row r="324" spans="1:16" ht="15" customHeight="1">
      <c r="A324" s="130"/>
      <c r="B324" s="131"/>
      <c r="C324" s="132"/>
      <c r="D324" s="161"/>
      <c r="E324" s="162"/>
      <c r="F324" s="675"/>
      <c r="G324" s="675"/>
      <c r="H324" s="675"/>
      <c r="I324" s="675"/>
      <c r="J324" s="675"/>
      <c r="K324" s="675"/>
      <c r="L324" s="675"/>
      <c r="M324" s="675"/>
      <c r="N324" s="675"/>
      <c r="O324" s="675"/>
      <c r="P324" s="676"/>
    </row>
    <row r="325" spans="1:16" ht="17.45" customHeight="1">
      <c r="A325" s="130"/>
      <c r="B325" s="131"/>
      <c r="C325" s="132"/>
      <c r="D325" s="161"/>
      <c r="E325" s="162"/>
      <c r="F325" s="693">
        <v>2</v>
      </c>
      <c r="G325" s="608" t="s">
        <v>7569</v>
      </c>
      <c r="H325" s="640" t="s">
        <v>7628</v>
      </c>
      <c r="I325" s="648">
        <v>1</v>
      </c>
      <c r="J325" s="638" t="s">
        <v>7667</v>
      </c>
      <c r="K325" s="654">
        <f>L325*курс</f>
        <v>28668.370122</v>
      </c>
      <c r="L325" s="651">
        <f>SUM(M325:M354)</f>
        <v>910.106988</v>
      </c>
      <c r="M325" s="233">
        <f>IFERROR(IF(Змiст!$K$5&gt;Змiст!$BH$55,N325*(1-Змiст!$K$5),N325*(1-Змiст!$BH$55)),0)*I325</f>
        <v>402.52376399999997</v>
      </c>
      <c r="N325" s="169">
        <f>IFERROR(VLOOKUP(H325,Price,2,FALSE)*1.2,0)</f>
        <v>402.52376399999997</v>
      </c>
      <c r="O325" s="611" t="s">
        <v>6574</v>
      </c>
      <c r="P325" s="611"/>
    </row>
    <row r="326" spans="1:16" ht="17.45" customHeight="1">
      <c r="A326" s="130"/>
      <c r="B326" s="131"/>
      <c r="C326" s="132"/>
      <c r="D326" s="161"/>
      <c r="E326" s="162"/>
      <c r="F326" s="694"/>
      <c r="G326" s="609"/>
      <c r="H326" s="640"/>
      <c r="I326" s="649"/>
      <c r="J326" s="638"/>
      <c r="K326" s="655"/>
      <c r="L326" s="652"/>
      <c r="M326" s="233">
        <f>IFERROR(IF(Змiст!$K$5&gt;Змiст!$BH$55,N326*(1-Змiст!$K$5),N326*(1-Змiст!$BH$55)),0)*I326</f>
        <v>0</v>
      </c>
      <c r="N326" s="169">
        <f t="shared" ref="N326:N333" si="20">IFERROR(VLOOKUP(H326,Price,2,FALSE)*1.2,0)</f>
        <v>0</v>
      </c>
      <c r="O326" s="611"/>
      <c r="P326" s="611"/>
    </row>
    <row r="327" spans="1:16" ht="17.45" customHeight="1">
      <c r="A327" s="130"/>
      <c r="B327" s="131"/>
      <c r="C327" s="132"/>
      <c r="D327" s="161"/>
      <c r="E327" s="162"/>
      <c r="F327" s="694"/>
      <c r="G327" s="609"/>
      <c r="H327" s="640"/>
      <c r="I327" s="649"/>
      <c r="J327" s="638"/>
      <c r="K327" s="655"/>
      <c r="L327" s="652"/>
      <c r="M327" s="233">
        <f>IFERROR(IF(Змiст!$K$5&gt;Змiст!$BH$55,N327*(1-Змiст!$K$5),N327*(1-Змiст!$BH$55)),0)*I327</f>
        <v>0</v>
      </c>
      <c r="N327" s="169">
        <f t="shared" si="20"/>
        <v>0</v>
      </c>
      <c r="O327" s="611"/>
      <c r="P327" s="611"/>
    </row>
    <row r="328" spans="1:16" ht="17.45" customHeight="1">
      <c r="A328" s="130"/>
      <c r="B328" s="131"/>
      <c r="C328" s="132"/>
      <c r="D328" s="161"/>
      <c r="E328" s="162"/>
      <c r="F328" s="694"/>
      <c r="G328" s="609"/>
      <c r="H328" s="640" t="s">
        <v>4243</v>
      </c>
      <c r="I328" s="648">
        <v>1</v>
      </c>
      <c r="J328" s="638"/>
      <c r="K328" s="655"/>
      <c r="L328" s="652"/>
      <c r="M328" s="233">
        <f>IFERROR(IF(Змiст!$K$5&gt;Змiст!$BH$55,N328*(1-Змiст!$K$5),N328*(1-Змiст!$BH$55)),0)*I328</f>
        <v>129.38649599999999</v>
      </c>
      <c r="N328" s="169">
        <f t="shared" si="20"/>
        <v>129.38649599999999</v>
      </c>
      <c r="O328" s="611"/>
      <c r="P328" s="611"/>
    </row>
    <row r="329" spans="1:16" ht="17.45" customHeight="1">
      <c r="A329" s="130"/>
      <c r="B329" s="131"/>
      <c r="C329" s="132"/>
      <c r="D329" s="161"/>
      <c r="E329" s="162"/>
      <c r="F329" s="694"/>
      <c r="G329" s="609"/>
      <c r="H329" s="640"/>
      <c r="I329" s="649"/>
      <c r="J329" s="638"/>
      <c r="K329" s="655"/>
      <c r="L329" s="652"/>
      <c r="M329" s="233">
        <f>IFERROR(IF(Змiст!$K$5&gt;Змiст!$BH$55,N329*(1-Змiст!$K$5),N329*(1-Змiст!$BH$55)),0)*I329</f>
        <v>0</v>
      </c>
      <c r="N329" s="169">
        <f t="shared" si="20"/>
        <v>0</v>
      </c>
      <c r="O329" s="611"/>
      <c r="P329" s="611"/>
    </row>
    <row r="330" spans="1:16" ht="17.45" customHeight="1">
      <c r="A330" s="130"/>
      <c r="B330" s="131"/>
      <c r="C330" s="132"/>
      <c r="D330" s="161"/>
      <c r="E330" s="162"/>
      <c r="F330" s="694"/>
      <c r="G330" s="609"/>
      <c r="H330" s="640"/>
      <c r="I330" s="650"/>
      <c r="J330" s="638"/>
      <c r="K330" s="655"/>
      <c r="L330" s="652"/>
      <c r="M330" s="233">
        <f>IFERROR(IF(Змiст!$K$5&gt;Змiст!$BH$55,N330*(1-Змiст!$K$5),N330*(1-Змiст!$BH$55)),0)*I330</f>
        <v>0</v>
      </c>
      <c r="N330" s="169">
        <f t="shared" si="20"/>
        <v>0</v>
      </c>
      <c r="O330" s="611"/>
      <c r="P330" s="611"/>
    </row>
    <row r="331" spans="1:16" ht="17.45" customHeight="1">
      <c r="A331" s="130"/>
      <c r="B331" s="131"/>
      <c r="C331" s="132"/>
      <c r="D331" s="161"/>
      <c r="E331" s="162"/>
      <c r="F331" s="694"/>
      <c r="G331" s="609"/>
      <c r="H331" s="640" t="s">
        <v>4240</v>
      </c>
      <c r="I331" s="648">
        <v>1</v>
      </c>
      <c r="J331" s="638"/>
      <c r="K331" s="655"/>
      <c r="L331" s="652"/>
      <c r="M331" s="233">
        <f>IFERROR(IF(Змiст!$K$5&gt;Змiст!$BH$55,N331*(1-Змiст!$K$5),N331*(1-Змiст!$BH$55)),0)*I331</f>
        <v>140.976192</v>
      </c>
      <c r="N331" s="169">
        <f t="shared" si="20"/>
        <v>140.976192</v>
      </c>
      <c r="O331" s="611"/>
      <c r="P331" s="611"/>
    </row>
    <row r="332" spans="1:16" ht="17.45" customHeight="1">
      <c r="A332" s="130"/>
      <c r="B332" s="131"/>
      <c r="C332" s="132"/>
      <c r="D332" s="161"/>
      <c r="E332" s="162"/>
      <c r="F332" s="694"/>
      <c r="G332" s="609"/>
      <c r="H332" s="640"/>
      <c r="I332" s="649"/>
      <c r="J332" s="638"/>
      <c r="K332" s="655"/>
      <c r="L332" s="652"/>
      <c r="M332" s="233">
        <f>IFERROR(IF(Змiст!$K$5&gt;Змiст!$BH$55,N332*(1-Змiст!$K$5),N332*(1-Змiст!$BH$55)),0)*I332</f>
        <v>0</v>
      </c>
      <c r="N332" s="169">
        <f t="shared" si="20"/>
        <v>0</v>
      </c>
      <c r="O332" s="611"/>
      <c r="P332" s="611"/>
    </row>
    <row r="333" spans="1:16" ht="17.45" customHeight="1">
      <c r="A333" s="130"/>
      <c r="B333" s="131"/>
      <c r="C333" s="132"/>
      <c r="D333" s="605"/>
      <c r="E333" s="606"/>
      <c r="F333" s="695"/>
      <c r="G333" s="610"/>
      <c r="H333" s="640"/>
      <c r="I333" s="650"/>
      <c r="J333" s="638"/>
      <c r="K333" s="656"/>
      <c r="L333" s="653"/>
      <c r="M333" s="233">
        <f>IFERROR(IF(Змiст!$K$5&gt;Змiст!$BH$55,N333*(1-Змiст!$K$5),N333*(1-Змiст!$BH$55)),0)*I333</f>
        <v>0</v>
      </c>
      <c r="N333" s="169">
        <f t="shared" si="20"/>
        <v>0</v>
      </c>
      <c r="O333" s="611"/>
      <c r="P333" s="611"/>
    </row>
    <row r="334" spans="1:16" ht="15" customHeight="1">
      <c r="A334" s="130"/>
      <c r="B334" s="131"/>
      <c r="C334" s="132"/>
      <c r="D334" s="164"/>
      <c r="E334" s="230"/>
      <c r="F334" s="230"/>
      <c r="G334" s="230"/>
      <c r="H334" s="230"/>
      <c r="I334" s="230"/>
      <c r="J334" s="230"/>
      <c r="K334" s="230"/>
      <c r="L334" s="230"/>
      <c r="M334" s="231"/>
      <c r="N334" s="231"/>
      <c r="O334" s="230"/>
      <c r="P334" s="232"/>
    </row>
    <row r="335" spans="1:16" ht="17.45" customHeight="1">
      <c r="A335" s="130"/>
      <c r="B335" s="131"/>
      <c r="C335" s="132"/>
      <c r="D335" s="566" t="s">
        <v>17567</v>
      </c>
      <c r="E335" s="596"/>
      <c r="F335" s="641">
        <v>1</v>
      </c>
      <c r="G335" s="580" t="s">
        <v>17396</v>
      </c>
      <c r="H335" s="581" t="s">
        <v>17396</v>
      </c>
      <c r="I335" s="581">
        <v>1</v>
      </c>
      <c r="J335" s="584" t="s">
        <v>17568</v>
      </c>
      <c r="K335" s="585">
        <f>L335*курс</f>
        <v>3736.223442</v>
      </c>
      <c r="L335" s="586">
        <f>SUM(M335:M343)</f>
        <v>118.610268</v>
      </c>
      <c r="M335" s="313">
        <f>IFERROR(IF(Змiст!$K$5&gt;Змiст!$BH$55,N335*(1-Змiст!$K$5),N335*(1-Змiст!$BH$55)),0)*I335</f>
        <v>118.610268</v>
      </c>
      <c r="N335" s="300">
        <f>IFERROR(VLOOKUP(H335,Price,2,FALSE)*1.2,0)</f>
        <v>118.610268</v>
      </c>
      <c r="O335" s="580" t="s">
        <v>6574</v>
      </c>
      <c r="P335" s="580"/>
    </row>
    <row r="336" spans="1:16" ht="17.45" customHeight="1">
      <c r="A336" s="130"/>
      <c r="B336" s="131"/>
      <c r="C336" s="132"/>
      <c r="D336" s="568"/>
      <c r="E336" s="597"/>
      <c r="F336" s="641"/>
      <c r="G336" s="580"/>
      <c r="H336" s="582"/>
      <c r="I336" s="582"/>
      <c r="J336" s="584"/>
      <c r="K336" s="585"/>
      <c r="L336" s="586"/>
      <c r="M336" s="313">
        <f>IFERROR(IF(Змiст!$K$5&gt;Змiст!$BH$55,N336*(1-Змiст!$K$5),N336*(1-Змiст!$BH$55)),0)*I336</f>
        <v>0</v>
      </c>
      <c r="N336" s="300">
        <f t="shared" ref="N336:N343" si="21">IFERROR(VLOOKUP(H336,Price,2,FALSE)*1.2,0)</f>
        <v>0</v>
      </c>
      <c r="O336" s="580"/>
      <c r="P336" s="580"/>
    </row>
    <row r="337" spans="1:19" ht="17.45" customHeight="1">
      <c r="A337" s="130"/>
      <c r="B337" s="131"/>
      <c r="C337" s="132"/>
      <c r="D337" s="605"/>
      <c r="E337" s="612"/>
      <c r="F337" s="641"/>
      <c r="G337" s="580"/>
      <c r="H337" s="582"/>
      <c r="I337" s="582"/>
      <c r="J337" s="584"/>
      <c r="K337" s="585"/>
      <c r="L337" s="586"/>
      <c r="M337" s="313">
        <f>IFERROR(IF(Змiст!$K$5&gt;Змiст!$BH$55,N337*(1-Змiст!$K$5),N337*(1-Змiст!$BH$55)),0)*I337</f>
        <v>0</v>
      </c>
      <c r="N337" s="300">
        <f t="shared" si="21"/>
        <v>0</v>
      </c>
      <c r="O337" s="580"/>
      <c r="P337" s="580"/>
    </row>
    <row r="338" spans="1:19" ht="17.45" customHeight="1">
      <c r="A338" s="130"/>
      <c r="B338" s="131"/>
      <c r="C338" s="132"/>
      <c r="D338" s="613" t="s">
        <v>6573</v>
      </c>
      <c r="E338" s="613"/>
      <c r="F338" s="641"/>
      <c r="G338" s="580"/>
      <c r="H338" s="582"/>
      <c r="I338" s="582"/>
      <c r="J338" s="584"/>
      <c r="K338" s="585"/>
      <c r="L338" s="586"/>
      <c r="M338" s="313">
        <f>IFERROR(IF(Змiст!$K$5&gt;Змiст!$BH$55,N338*(1-Змiст!$K$5),N338*(1-Змiст!$BH$55)),0)*I338</f>
        <v>0</v>
      </c>
      <c r="N338" s="300">
        <f t="shared" si="21"/>
        <v>0</v>
      </c>
      <c r="O338" s="580"/>
      <c r="P338" s="580"/>
    </row>
    <row r="339" spans="1:19" ht="17.45" customHeight="1">
      <c r="A339" s="130"/>
      <c r="B339" s="131"/>
      <c r="C339" s="132"/>
      <c r="D339" s="158" t="s">
        <v>6571</v>
      </c>
      <c r="E339" s="158" t="s">
        <v>17572</v>
      </c>
      <c r="F339" s="641"/>
      <c r="G339" s="580"/>
      <c r="H339" s="582"/>
      <c r="I339" s="582"/>
      <c r="J339" s="584"/>
      <c r="K339" s="585"/>
      <c r="L339" s="586"/>
      <c r="M339" s="313">
        <f>IFERROR(IF(Змiст!$K$5&gt;Змiст!$BH$55,N339*(1-Змiст!$K$5),N339*(1-Змiст!$BH$55)),0)*I339</f>
        <v>0</v>
      </c>
      <c r="N339" s="300">
        <f t="shared" si="21"/>
        <v>0</v>
      </c>
      <c r="O339" s="580"/>
      <c r="P339" s="580"/>
    </row>
    <row r="340" spans="1:19" ht="17.45" customHeight="1">
      <c r="A340" s="130"/>
      <c r="B340" s="131"/>
      <c r="C340" s="132"/>
      <c r="D340" s="158" t="s">
        <v>6572</v>
      </c>
      <c r="E340" s="158" t="s">
        <v>17571</v>
      </c>
      <c r="F340" s="641"/>
      <c r="G340" s="580"/>
      <c r="H340" s="582"/>
      <c r="I340" s="582"/>
      <c r="J340" s="584"/>
      <c r="K340" s="585"/>
      <c r="L340" s="586"/>
      <c r="M340" s="313">
        <f>IFERROR(IF(Змiст!$K$5&gt;Змiст!$BH$55,N340*(1-Змiст!$K$5),N340*(1-Змiст!$BH$55)),0)*I340</f>
        <v>0</v>
      </c>
      <c r="N340" s="300">
        <f t="shared" si="21"/>
        <v>0</v>
      </c>
      <c r="O340" s="580"/>
      <c r="P340" s="580"/>
      <c r="S340"/>
    </row>
    <row r="341" spans="1:19" ht="17.45" customHeight="1">
      <c r="A341" s="130"/>
      <c r="B341" s="131"/>
      <c r="C341" s="132"/>
      <c r="D341" s="158" t="s">
        <v>7904</v>
      </c>
      <c r="E341" s="158" t="s">
        <v>17570</v>
      </c>
      <c r="F341" s="641"/>
      <c r="G341" s="580"/>
      <c r="H341" s="582"/>
      <c r="I341" s="582"/>
      <c r="J341" s="584"/>
      <c r="K341" s="585"/>
      <c r="L341" s="586"/>
      <c r="M341" s="313">
        <f>IFERROR(IF(Змiст!$K$5&gt;Змiст!$BH$55,N341*(1-Змiст!$K$5),N341*(1-Змiст!$BH$55)),0)*I341</f>
        <v>0</v>
      </c>
      <c r="N341" s="300">
        <f t="shared" si="21"/>
        <v>0</v>
      </c>
      <c r="O341" s="580"/>
      <c r="P341" s="580"/>
    </row>
    <row r="342" spans="1:19" ht="17.45" customHeight="1">
      <c r="A342" s="130"/>
      <c r="B342" s="131"/>
      <c r="C342" s="132"/>
      <c r="D342" s="159"/>
      <c r="E342" s="160"/>
      <c r="F342" s="641"/>
      <c r="G342" s="580"/>
      <c r="H342" s="582"/>
      <c r="I342" s="582"/>
      <c r="J342" s="584"/>
      <c r="K342" s="585"/>
      <c r="L342" s="586"/>
      <c r="M342" s="313">
        <f>IFERROR(IF(Змiст!$K$5&gt;Змiст!$BH$55,N342*(1-Змiст!$K$5),N342*(1-Змiст!$BH$55)),0)*I342</f>
        <v>0</v>
      </c>
      <c r="N342" s="300">
        <f t="shared" si="21"/>
        <v>0</v>
      </c>
      <c r="O342" s="580"/>
      <c r="P342" s="580"/>
    </row>
    <row r="343" spans="1:19" ht="17.45" customHeight="1">
      <c r="A343" s="130"/>
      <c r="B343" s="131"/>
      <c r="C343" s="132"/>
      <c r="D343" s="161"/>
      <c r="E343" s="162"/>
      <c r="F343" s="641"/>
      <c r="G343" s="580"/>
      <c r="H343" s="583"/>
      <c r="I343" s="583"/>
      <c r="J343" s="584"/>
      <c r="K343" s="585"/>
      <c r="L343" s="586"/>
      <c r="M343" s="313">
        <f>IFERROR(IF(Змiст!$K$5&gt;Змiст!$BH$55,N343*(1-Змiст!$K$5),N343*(1-Змiст!$BH$55)),0)*I343</f>
        <v>0</v>
      </c>
      <c r="N343" s="300">
        <f t="shared" si="21"/>
        <v>0</v>
      </c>
      <c r="O343" s="580"/>
      <c r="P343" s="580"/>
    </row>
    <row r="344" spans="1:19" ht="15" customHeight="1">
      <c r="A344" s="130"/>
      <c r="B344" s="131"/>
      <c r="C344" s="132"/>
      <c r="D344" s="161"/>
      <c r="E344" s="162"/>
      <c r="F344" s="675"/>
      <c r="G344" s="675"/>
      <c r="H344" s="675"/>
      <c r="I344" s="675"/>
      <c r="J344" s="675"/>
      <c r="K344" s="675"/>
      <c r="L344" s="675"/>
      <c r="M344" s="675"/>
      <c r="N344" s="675"/>
      <c r="O344" s="675"/>
      <c r="P344" s="676"/>
    </row>
    <row r="345" spans="1:19" ht="17.45" customHeight="1">
      <c r="A345" s="130"/>
      <c r="B345" s="131"/>
      <c r="C345" s="132"/>
      <c r="D345" s="161"/>
      <c r="E345" s="162"/>
      <c r="F345" s="693">
        <v>2</v>
      </c>
      <c r="G345" s="580" t="s">
        <v>17396</v>
      </c>
      <c r="H345" s="581" t="s">
        <v>17396</v>
      </c>
      <c r="I345" s="581">
        <v>1</v>
      </c>
      <c r="J345" s="584" t="s">
        <v>17569</v>
      </c>
      <c r="K345" s="556">
        <f>L345*курс</f>
        <v>3736.223442</v>
      </c>
      <c r="L345" s="559">
        <f>SUM(M345:M353)</f>
        <v>118.610268</v>
      </c>
      <c r="M345" s="313">
        <f>IFERROR(IF(Змiст!$K$5&gt;Змiст!$BH$55,N345*(1-Змiст!$K$5),N345*(1-Змiст!$BH$55)),0)*I345</f>
        <v>118.610268</v>
      </c>
      <c r="N345" s="300">
        <f>IFERROR(VLOOKUP(H345,Price,2,FALSE)*1.2,0)</f>
        <v>118.610268</v>
      </c>
      <c r="O345" s="580" t="s">
        <v>6574</v>
      </c>
      <c r="P345" s="580"/>
    </row>
    <row r="346" spans="1:19" ht="17.45" customHeight="1">
      <c r="A346" s="130"/>
      <c r="B346" s="131"/>
      <c r="C346" s="132"/>
      <c r="D346" s="159"/>
      <c r="E346" s="162"/>
      <c r="F346" s="694"/>
      <c r="G346" s="580"/>
      <c r="H346" s="582"/>
      <c r="I346" s="582"/>
      <c r="J346" s="584"/>
      <c r="K346" s="557"/>
      <c r="L346" s="560"/>
      <c r="M346" s="313">
        <f>IFERROR(IF(Змiст!$K$5&gt;Змiст!$BH$55,N346*(1-Змiст!$K$5),N346*(1-Змiст!$BH$55)),0)*I346</f>
        <v>0</v>
      </c>
      <c r="N346" s="300">
        <f t="shared" ref="N346:N353" si="22">IFERROR(VLOOKUP(H346,Price,2,FALSE)*1.2,0)</f>
        <v>0</v>
      </c>
      <c r="O346" s="580"/>
      <c r="P346" s="580"/>
    </row>
    <row r="347" spans="1:19" ht="17.45" customHeight="1">
      <c r="A347" s="130"/>
      <c r="B347" s="131"/>
      <c r="C347" s="132"/>
      <c r="D347" s="161"/>
      <c r="E347" s="162"/>
      <c r="F347" s="694"/>
      <c r="G347" s="580"/>
      <c r="H347" s="582"/>
      <c r="I347" s="582"/>
      <c r="J347" s="584"/>
      <c r="K347" s="557"/>
      <c r="L347" s="560"/>
      <c r="M347" s="313">
        <f>IFERROR(IF(Змiст!$K$5&gt;Змiст!$BH$55,N347*(1-Змiст!$K$5),N347*(1-Змiст!$BH$55)),0)*I347</f>
        <v>0</v>
      </c>
      <c r="N347" s="300">
        <f t="shared" si="22"/>
        <v>0</v>
      </c>
      <c r="O347" s="580"/>
      <c r="P347" s="580"/>
    </row>
    <row r="348" spans="1:19" ht="17.45" customHeight="1">
      <c r="A348" s="130"/>
      <c r="B348" s="131"/>
      <c r="C348" s="132"/>
      <c r="D348" s="161"/>
      <c r="E348" s="162"/>
      <c r="F348" s="694"/>
      <c r="G348" s="580"/>
      <c r="H348" s="582"/>
      <c r="I348" s="582"/>
      <c r="J348" s="584"/>
      <c r="K348" s="557"/>
      <c r="L348" s="560"/>
      <c r="M348" s="313">
        <f>IFERROR(IF(Змiст!$K$5&gt;Змiст!$BH$55,N348*(1-Змiст!$K$5),N348*(1-Змiст!$BH$55)),0)*I348</f>
        <v>0</v>
      </c>
      <c r="N348" s="300">
        <f t="shared" si="22"/>
        <v>0</v>
      </c>
      <c r="O348" s="580"/>
      <c r="P348" s="580"/>
    </row>
    <row r="349" spans="1:19" ht="17.45" customHeight="1">
      <c r="A349" s="130"/>
      <c r="B349" s="131"/>
      <c r="C349" s="132"/>
      <c r="D349" s="161"/>
      <c r="E349" s="162"/>
      <c r="F349" s="694"/>
      <c r="G349" s="580"/>
      <c r="H349" s="582"/>
      <c r="I349" s="582"/>
      <c r="J349" s="584"/>
      <c r="K349" s="557"/>
      <c r="L349" s="560"/>
      <c r="M349" s="313">
        <f>IFERROR(IF(Змiст!$K$5&gt;Змiст!$BH$55,N349*(1-Змiст!$K$5),N349*(1-Змiст!$BH$55)),0)*I349</f>
        <v>0</v>
      </c>
      <c r="N349" s="300">
        <f t="shared" si="22"/>
        <v>0</v>
      </c>
      <c r="O349" s="580"/>
      <c r="P349" s="580"/>
    </row>
    <row r="350" spans="1:19" ht="17.45" customHeight="1">
      <c r="A350" s="130"/>
      <c r="B350" s="131"/>
      <c r="C350" s="132"/>
      <c r="D350" s="161"/>
      <c r="E350" s="162"/>
      <c r="F350" s="694"/>
      <c r="G350" s="580"/>
      <c r="H350" s="582"/>
      <c r="I350" s="582"/>
      <c r="J350" s="584"/>
      <c r="K350" s="557"/>
      <c r="L350" s="560"/>
      <c r="M350" s="313">
        <f>IFERROR(IF(Змiст!$K$5&gt;Змiст!$BH$55,N350*(1-Змiст!$K$5),N350*(1-Змiст!$BH$55)),0)*I350</f>
        <v>0</v>
      </c>
      <c r="N350" s="300">
        <f t="shared" si="22"/>
        <v>0</v>
      </c>
      <c r="O350" s="580"/>
      <c r="P350" s="580"/>
    </row>
    <row r="351" spans="1:19" ht="17.45" customHeight="1">
      <c r="A351" s="130"/>
      <c r="B351" s="131"/>
      <c r="C351" s="132"/>
      <c r="D351" s="161"/>
      <c r="E351" s="162"/>
      <c r="F351" s="694"/>
      <c r="G351" s="580"/>
      <c r="H351" s="582"/>
      <c r="I351" s="582"/>
      <c r="J351" s="584"/>
      <c r="K351" s="557"/>
      <c r="L351" s="560"/>
      <c r="M351" s="313">
        <f>IFERROR(IF(Змiст!$K$5&gt;Змiст!$BH$55,N351*(1-Змiст!$K$5),N351*(1-Змiст!$BH$55)),0)*I351</f>
        <v>0</v>
      </c>
      <c r="N351" s="300">
        <f t="shared" si="22"/>
        <v>0</v>
      </c>
      <c r="O351" s="580"/>
      <c r="P351" s="580"/>
    </row>
    <row r="352" spans="1:19" ht="17.45" customHeight="1">
      <c r="A352" s="130"/>
      <c r="B352" s="131"/>
      <c r="C352" s="132"/>
      <c r="D352" s="161"/>
      <c r="E352" s="162"/>
      <c r="F352" s="694"/>
      <c r="G352" s="580"/>
      <c r="H352" s="582"/>
      <c r="I352" s="582"/>
      <c r="J352" s="584"/>
      <c r="K352" s="557"/>
      <c r="L352" s="560"/>
      <c r="M352" s="313">
        <f>IFERROR(IF(Змiст!$K$5&gt;Змiст!$BH$55,N352*(1-Змiст!$K$5),N352*(1-Змiст!$BH$55)),0)*I352</f>
        <v>0</v>
      </c>
      <c r="N352" s="300">
        <f t="shared" si="22"/>
        <v>0</v>
      </c>
      <c r="O352" s="580"/>
      <c r="P352" s="580"/>
    </row>
    <row r="353" spans="1:16" ht="17.45" customHeight="1">
      <c r="A353" s="130"/>
      <c r="B353" s="131"/>
      <c r="C353" s="132"/>
      <c r="D353" s="605"/>
      <c r="E353" s="606"/>
      <c r="F353" s="695"/>
      <c r="G353" s="580"/>
      <c r="H353" s="583"/>
      <c r="I353" s="583"/>
      <c r="J353" s="584"/>
      <c r="K353" s="558"/>
      <c r="L353" s="561"/>
      <c r="M353" s="313">
        <f>IFERROR(IF(Змiст!$K$5&gt;Змiст!$BH$55,N353*(1-Змiст!$K$5),N353*(1-Змiст!$BH$55)),0)*I353</f>
        <v>0</v>
      </c>
      <c r="N353" s="300">
        <f t="shared" si="22"/>
        <v>0</v>
      </c>
      <c r="O353" s="580"/>
      <c r="P353" s="580"/>
    </row>
    <row r="354" spans="1:16" ht="15" customHeight="1">
      <c r="A354" s="130"/>
      <c r="B354" s="131"/>
      <c r="C354" s="132"/>
      <c r="D354" s="199"/>
      <c r="E354" s="200"/>
      <c r="F354" s="165"/>
      <c r="G354" s="165"/>
      <c r="H354" s="165"/>
      <c r="I354" s="165"/>
      <c r="J354" s="165"/>
      <c r="K354" s="165"/>
      <c r="L354" s="165"/>
      <c r="M354" s="166"/>
      <c r="N354" s="166"/>
      <c r="O354" s="165"/>
      <c r="P354" s="167"/>
    </row>
    <row r="355" spans="1:16" ht="12.95" customHeight="1">
      <c r="A355" s="130"/>
      <c r="B355" s="131"/>
      <c r="C355" s="132"/>
      <c r="D355" s="566" t="s">
        <v>6964</v>
      </c>
      <c r="E355" s="622"/>
      <c r="F355" s="641"/>
      <c r="G355" s="603" t="s">
        <v>7570</v>
      </c>
      <c r="H355" s="607" t="s">
        <v>4800</v>
      </c>
      <c r="I355" s="665">
        <v>1</v>
      </c>
      <c r="J355" s="638" t="s">
        <v>8836</v>
      </c>
      <c r="K355" s="674">
        <f>L355*курс</f>
        <v>39827.692547999999</v>
      </c>
      <c r="L355" s="657">
        <f>SUM(M355:M365)</f>
        <v>1264.3711920000001</v>
      </c>
      <c r="M355" s="233">
        <f>IFERROR(IF(Змiст!$K$5&gt;Змiст!$BH$55,N355*(1-Змiст!$K$5),N355*(1-Змiст!$BH$55)),0)*I355</f>
        <v>829.87527599999999</v>
      </c>
      <c r="N355" s="169">
        <f>IFERROR(VLOOKUP(H355,Price,2,FALSE)*1.2,0)</f>
        <v>829.87527599999999</v>
      </c>
      <c r="O355" s="611" t="s">
        <v>6574</v>
      </c>
      <c r="P355" s="611"/>
    </row>
    <row r="356" spans="1:16" ht="12.95" customHeight="1">
      <c r="A356" s="130"/>
      <c r="B356" s="131"/>
      <c r="C356" s="132"/>
      <c r="D356" s="623"/>
      <c r="E356" s="624"/>
      <c r="F356" s="641"/>
      <c r="G356" s="603"/>
      <c r="H356" s="607"/>
      <c r="I356" s="667"/>
      <c r="J356" s="638"/>
      <c r="K356" s="674"/>
      <c r="L356" s="657"/>
      <c r="M356" s="233">
        <f>IFERROR(IF(Змiст!$K$5&gt;Змiст!$BH$55,N356*(1-Змiст!$K$5),N356*(1-Змiст!$BH$55)),0)*I356</f>
        <v>0</v>
      </c>
      <c r="N356" s="169">
        <f t="shared" ref="N356:N365" si="23">IFERROR(VLOOKUP(H356,Price,2,FALSE)*1.2,0)</f>
        <v>0</v>
      </c>
      <c r="O356" s="611"/>
      <c r="P356" s="611"/>
    </row>
    <row r="357" spans="1:16" ht="12.95" customHeight="1">
      <c r="A357" s="130"/>
      <c r="B357" s="131"/>
      <c r="C357" s="132"/>
      <c r="D357" s="542"/>
      <c r="E357" s="547"/>
      <c r="F357" s="641"/>
      <c r="G357" s="603"/>
      <c r="H357" s="607" t="s">
        <v>4158</v>
      </c>
      <c r="I357" s="666"/>
      <c r="J357" s="638"/>
      <c r="K357" s="674"/>
      <c r="L357" s="657"/>
      <c r="M357" s="233">
        <f>IFERROR(IF(Змiст!$K$5&gt;Змiст!$BH$55,N357*(1-Змiст!$K$5),N357*(1-Змiст!$BH$55)),0)*I357</f>
        <v>0</v>
      </c>
      <c r="N357" s="169">
        <f t="shared" si="23"/>
        <v>4.544988</v>
      </c>
      <c r="O357" s="611"/>
      <c r="P357" s="611"/>
    </row>
    <row r="358" spans="1:16" ht="12.95" customHeight="1">
      <c r="A358" s="130"/>
      <c r="B358" s="131"/>
      <c r="C358" s="132"/>
      <c r="D358" s="591" t="s">
        <v>6573</v>
      </c>
      <c r="E358" s="592"/>
      <c r="F358" s="641"/>
      <c r="G358" s="603"/>
      <c r="H358" s="607" t="s">
        <v>4819</v>
      </c>
      <c r="I358" s="665">
        <v>1</v>
      </c>
      <c r="J358" s="638"/>
      <c r="K358" s="674"/>
      <c r="L358" s="657"/>
      <c r="M358" s="233">
        <f>IFERROR(IF(Змiст!$K$5&gt;Змiст!$BH$55,N358*(1-Змiст!$K$5),N358*(1-Змiст!$BH$55)),0)*I358</f>
        <v>145.385244</v>
      </c>
      <c r="N358" s="169">
        <f t="shared" si="23"/>
        <v>145.385244</v>
      </c>
      <c r="O358" s="611"/>
      <c r="P358" s="611"/>
    </row>
    <row r="359" spans="1:16" ht="12.95" customHeight="1">
      <c r="A359" s="130"/>
      <c r="B359" s="131"/>
      <c r="C359" s="132"/>
      <c r="D359" s="158" t="s">
        <v>6571</v>
      </c>
      <c r="E359" s="158" t="s">
        <v>7888</v>
      </c>
      <c r="F359" s="641"/>
      <c r="G359" s="603"/>
      <c r="H359" s="607" t="s">
        <v>4889</v>
      </c>
      <c r="I359" s="667"/>
      <c r="J359" s="638"/>
      <c r="K359" s="674"/>
      <c r="L359" s="657"/>
      <c r="M359" s="233">
        <f>IFERROR(IF(Змiст!$K$5&gt;Змiст!$BH$55,N359*(1-Змiст!$K$5),N359*(1-Змiст!$BH$55)),0)*I359</f>
        <v>0</v>
      </c>
      <c r="N359" s="169">
        <f t="shared" si="23"/>
        <v>1.0528199999999999</v>
      </c>
      <c r="O359" s="611"/>
      <c r="P359" s="611"/>
    </row>
    <row r="360" spans="1:16" ht="12.95" customHeight="1">
      <c r="A360" s="130"/>
      <c r="B360" s="131"/>
      <c r="C360" s="132"/>
      <c r="D360" s="158" t="s">
        <v>6572</v>
      </c>
      <c r="E360" s="158" t="s">
        <v>6985</v>
      </c>
      <c r="F360" s="641"/>
      <c r="G360" s="603"/>
      <c r="H360" s="607" t="s">
        <v>4151</v>
      </c>
      <c r="I360" s="666"/>
      <c r="J360" s="638"/>
      <c r="K360" s="674"/>
      <c r="L360" s="657"/>
      <c r="M360" s="233">
        <f>IFERROR(IF(Змiст!$K$5&gt;Змiст!$BH$55,N360*(1-Змiст!$K$5),N360*(1-Змiст!$BH$55)),0)*I360</f>
        <v>0</v>
      </c>
      <c r="N360" s="169">
        <f t="shared" si="23"/>
        <v>27.086531999999998</v>
      </c>
      <c r="O360" s="611"/>
      <c r="P360" s="611"/>
    </row>
    <row r="361" spans="1:16" ht="12.95" customHeight="1">
      <c r="A361" s="130"/>
      <c r="B361" s="131"/>
      <c r="C361" s="132"/>
      <c r="D361" s="158" t="s">
        <v>7904</v>
      </c>
      <c r="E361" s="158" t="s">
        <v>7882</v>
      </c>
      <c r="F361" s="641"/>
      <c r="G361" s="603"/>
      <c r="H361" s="607" t="s">
        <v>4804</v>
      </c>
      <c r="I361" s="665">
        <v>4</v>
      </c>
      <c r="J361" s="638"/>
      <c r="K361" s="674"/>
      <c r="L361" s="657"/>
      <c r="M361" s="233">
        <f>IFERROR(IF(Змiст!$K$5&gt;Змiст!$BH$55,N361*(1-Змiст!$K$5),N361*(1-Змiст!$BH$55)),0)*I361</f>
        <v>60.233999999999995</v>
      </c>
      <c r="N361" s="169">
        <f t="shared" si="23"/>
        <v>15.058499999999999</v>
      </c>
      <c r="O361" s="611"/>
      <c r="P361" s="611"/>
    </row>
    <row r="362" spans="1:16" ht="12.95" customHeight="1">
      <c r="A362" s="130"/>
      <c r="B362" s="131"/>
      <c r="C362" s="132"/>
      <c r="D362" s="159"/>
      <c r="E362" s="160"/>
      <c r="F362" s="641"/>
      <c r="G362" s="603"/>
      <c r="H362" s="607"/>
      <c r="I362" s="667"/>
      <c r="J362" s="638"/>
      <c r="K362" s="674"/>
      <c r="L362" s="657"/>
      <c r="M362" s="233">
        <f>IFERROR(IF(Змiст!$K$5&gt;Змiст!$BH$55,N362*(1-Змiст!$K$5),N362*(1-Змiст!$BH$55)),0)*I362</f>
        <v>0</v>
      </c>
      <c r="N362" s="169">
        <f t="shared" si="23"/>
        <v>0</v>
      </c>
      <c r="O362" s="611"/>
      <c r="P362" s="611"/>
    </row>
    <row r="363" spans="1:16" ht="12.95" customHeight="1">
      <c r="A363" s="130"/>
      <c r="B363" s="131"/>
      <c r="C363" s="132"/>
      <c r="D363" s="161"/>
      <c r="E363" s="162"/>
      <c r="F363" s="641"/>
      <c r="G363" s="603"/>
      <c r="H363" s="607" t="s">
        <v>4158</v>
      </c>
      <c r="I363" s="666"/>
      <c r="J363" s="638"/>
      <c r="K363" s="674"/>
      <c r="L363" s="657"/>
      <c r="M363" s="233">
        <f>IFERROR(IF(Змiст!$K$5&gt;Змiст!$BH$55,N363*(1-Змiст!$K$5),N363*(1-Змiст!$BH$55)),0)*I363</f>
        <v>0</v>
      </c>
      <c r="N363" s="169">
        <f t="shared" si="23"/>
        <v>4.544988</v>
      </c>
      <c r="O363" s="611"/>
      <c r="P363" s="611"/>
    </row>
    <row r="364" spans="1:16" ht="12.95" customHeight="1">
      <c r="A364" s="130"/>
      <c r="B364" s="131"/>
      <c r="C364" s="132"/>
      <c r="D364" s="161"/>
      <c r="E364" s="162"/>
      <c r="F364" s="641"/>
      <c r="G364" s="603"/>
      <c r="H364" s="607" t="s">
        <v>4827</v>
      </c>
      <c r="I364" s="665">
        <v>1</v>
      </c>
      <c r="J364" s="638"/>
      <c r="K364" s="674"/>
      <c r="L364" s="657"/>
      <c r="M364" s="233">
        <f>IFERROR(IF(Змiст!$K$5&gt;Змiст!$BH$55,N364*(1-Змiст!$K$5),N364*(1-Змiст!$BH$55)),0)*I364</f>
        <v>228.87667199999999</v>
      </c>
      <c r="N364" s="169">
        <f t="shared" si="23"/>
        <v>228.87667199999999</v>
      </c>
      <c r="O364" s="611"/>
      <c r="P364" s="611"/>
    </row>
    <row r="365" spans="1:16" ht="12.95" customHeight="1">
      <c r="A365" s="130"/>
      <c r="B365" s="131"/>
      <c r="C365" s="132"/>
      <c r="D365" s="161"/>
      <c r="E365" s="162"/>
      <c r="F365" s="641"/>
      <c r="G365" s="603"/>
      <c r="H365" s="607" t="s">
        <v>4889</v>
      </c>
      <c r="I365" s="666"/>
      <c r="J365" s="638"/>
      <c r="K365" s="674"/>
      <c r="L365" s="657"/>
      <c r="M365" s="233">
        <f>IFERROR(IF(Змiст!$K$5&gt;Змiст!$BH$55,N365*(1-Змiст!$K$5),N365*(1-Змiст!$BH$55)),0)*I365</f>
        <v>0</v>
      </c>
      <c r="N365" s="169">
        <f t="shared" si="23"/>
        <v>1.0528199999999999</v>
      </c>
      <c r="O365" s="611"/>
      <c r="P365" s="611"/>
    </row>
    <row r="366" spans="1:16" ht="12.95" customHeight="1">
      <c r="A366" s="130"/>
      <c r="B366" s="131"/>
      <c r="C366" s="132"/>
      <c r="D366" s="161"/>
      <c r="E366" s="162"/>
      <c r="F366" s="234"/>
      <c r="G366" s="235"/>
      <c r="H366" s="235"/>
      <c r="I366" s="235"/>
      <c r="J366" s="235"/>
      <c r="K366" s="235"/>
      <c r="L366" s="235"/>
      <c r="M366" s="236"/>
      <c r="N366" s="236"/>
      <c r="O366" s="235"/>
      <c r="P366" s="237"/>
    </row>
    <row r="367" spans="1:16" ht="12.95" customHeight="1">
      <c r="A367" s="130"/>
      <c r="B367" s="131"/>
      <c r="C367" s="132"/>
      <c r="D367" s="161"/>
      <c r="E367" s="162"/>
      <c r="F367" s="641"/>
      <c r="G367" s="603" t="s">
        <v>7571</v>
      </c>
      <c r="H367" s="607" t="s">
        <v>4800</v>
      </c>
      <c r="I367" s="665">
        <v>1</v>
      </c>
      <c r="J367" s="668" t="s">
        <v>8837</v>
      </c>
      <c r="K367" s="674">
        <f>L367*курс</f>
        <v>37930.321548000007</v>
      </c>
      <c r="L367" s="657">
        <f>SUM(M367:M375)</f>
        <v>1204.1371920000001</v>
      </c>
      <c r="M367" s="233">
        <f>IFERROR(IF(Змiст!$K$5&gt;Змiст!$BH$55,N367*(1-Змiст!$K$5),N367*(1-Змiст!$BH$55)),0)*I367</f>
        <v>829.87527599999999</v>
      </c>
      <c r="N367" s="169">
        <f>IFERROR(VLOOKUP(H367,Price,2,FALSE)*1.2,0)</f>
        <v>829.87527599999999</v>
      </c>
      <c r="O367" s="603" t="s">
        <v>6574</v>
      </c>
      <c r="P367" s="603"/>
    </row>
    <row r="368" spans="1:16" ht="12.95" customHeight="1">
      <c r="A368" s="130"/>
      <c r="B368" s="131"/>
      <c r="C368" s="132"/>
      <c r="D368" s="161"/>
      <c r="E368" s="162"/>
      <c r="F368" s="641"/>
      <c r="G368" s="603"/>
      <c r="H368" s="607"/>
      <c r="I368" s="667"/>
      <c r="J368" s="669"/>
      <c r="K368" s="674"/>
      <c r="L368" s="657"/>
      <c r="M368" s="233">
        <f>IFERROR(IF(Змiст!$K$5&gt;Змiст!$BH$55,N368*(1-Змiст!$K$5),N368*(1-Змiст!$BH$55)),0)*I368</f>
        <v>0</v>
      </c>
      <c r="N368" s="169">
        <f t="shared" ref="N368:N375" si="24">IFERROR(VLOOKUP(H368,Price,2,FALSE)*1.2,0)</f>
        <v>0</v>
      </c>
      <c r="O368" s="603"/>
      <c r="P368" s="603"/>
    </row>
    <row r="369" spans="1:16" ht="12.95" customHeight="1">
      <c r="A369" s="130"/>
      <c r="B369" s="131"/>
      <c r="C369" s="132"/>
      <c r="D369" s="161"/>
      <c r="E369" s="162"/>
      <c r="F369" s="641"/>
      <c r="G369" s="603"/>
      <c r="H369" s="607" t="s">
        <v>4158</v>
      </c>
      <c r="I369" s="666"/>
      <c r="J369" s="669"/>
      <c r="K369" s="674"/>
      <c r="L369" s="657"/>
      <c r="M369" s="233">
        <f>IFERROR(IF(Змiст!$K$5&gt;Змiст!$BH$55,N369*(1-Змiст!$K$5),N369*(1-Змiст!$BH$55)),0)*I369</f>
        <v>0</v>
      </c>
      <c r="N369" s="169">
        <f t="shared" si="24"/>
        <v>4.544988</v>
      </c>
      <c r="O369" s="603"/>
      <c r="P369" s="603"/>
    </row>
    <row r="370" spans="1:16" ht="12.95" customHeight="1">
      <c r="A370" s="130"/>
      <c r="B370" s="131"/>
      <c r="C370" s="132"/>
      <c r="D370" s="161"/>
      <c r="E370" s="162"/>
      <c r="F370" s="641"/>
      <c r="G370" s="603"/>
      <c r="H370" s="607" t="s">
        <v>4819</v>
      </c>
      <c r="I370" s="665">
        <v>1</v>
      </c>
      <c r="J370" s="669"/>
      <c r="K370" s="674"/>
      <c r="L370" s="657"/>
      <c r="M370" s="233">
        <f>IFERROR(IF(Змiст!$K$5&gt;Змiст!$BH$55,N370*(1-Змiст!$K$5),N370*(1-Змiст!$BH$55)),0)*I370</f>
        <v>145.385244</v>
      </c>
      <c r="N370" s="169">
        <f t="shared" si="24"/>
        <v>145.385244</v>
      </c>
      <c r="O370" s="603"/>
      <c r="P370" s="603"/>
    </row>
    <row r="371" spans="1:16" ht="12.95" customHeight="1">
      <c r="A371" s="130"/>
      <c r="B371" s="131"/>
      <c r="C371" s="132"/>
      <c r="D371" s="161"/>
      <c r="E371" s="162"/>
      <c r="F371" s="641"/>
      <c r="G371" s="603"/>
      <c r="H371" s="607" t="s">
        <v>4889</v>
      </c>
      <c r="I371" s="667"/>
      <c r="J371" s="669"/>
      <c r="K371" s="674"/>
      <c r="L371" s="657"/>
      <c r="M371" s="233">
        <f>IFERROR(IF(Змiст!$K$5&gt;Змiст!$BH$55,N371*(1-Змiст!$K$5),N371*(1-Змiст!$BH$55)),0)*I371</f>
        <v>0</v>
      </c>
      <c r="N371" s="169">
        <f t="shared" si="24"/>
        <v>1.0528199999999999</v>
      </c>
      <c r="O371" s="603"/>
      <c r="P371" s="603"/>
    </row>
    <row r="372" spans="1:16" ht="12.95" customHeight="1">
      <c r="A372" s="130"/>
      <c r="B372" s="131"/>
      <c r="C372" s="132"/>
      <c r="D372" s="161"/>
      <c r="E372" s="162"/>
      <c r="F372" s="641"/>
      <c r="G372" s="603"/>
      <c r="H372" s="607" t="s">
        <v>4151</v>
      </c>
      <c r="I372" s="666"/>
      <c r="J372" s="669"/>
      <c r="K372" s="674"/>
      <c r="L372" s="657"/>
      <c r="M372" s="233">
        <f>IFERROR(IF(Змiст!$K$5&gt;Змiст!$BH$55,N372*(1-Змiст!$K$5),N372*(1-Змiст!$BH$55)),0)*I372</f>
        <v>0</v>
      </c>
      <c r="N372" s="169">
        <f t="shared" si="24"/>
        <v>27.086531999999998</v>
      </c>
      <c r="O372" s="603"/>
      <c r="P372" s="603"/>
    </row>
    <row r="373" spans="1:16" ht="12.95" customHeight="1">
      <c r="A373" s="130"/>
      <c r="B373" s="131"/>
      <c r="C373" s="132"/>
      <c r="D373" s="161"/>
      <c r="E373" s="162"/>
      <c r="F373" s="641"/>
      <c r="G373" s="603"/>
      <c r="H373" s="607" t="s">
        <v>4827</v>
      </c>
      <c r="I373" s="665">
        <v>1</v>
      </c>
      <c r="J373" s="669"/>
      <c r="K373" s="674"/>
      <c r="L373" s="657"/>
      <c r="M373" s="233">
        <f>IFERROR(IF(Змiст!$K$5&gt;Змiст!$BH$55,N373*(1-Змiст!$K$5),N373*(1-Змiст!$BH$55)),0)*I373</f>
        <v>228.87667199999999</v>
      </c>
      <c r="N373" s="169">
        <f t="shared" si="24"/>
        <v>228.87667199999999</v>
      </c>
      <c r="O373" s="603"/>
      <c r="P373" s="603"/>
    </row>
    <row r="374" spans="1:16" ht="12.95" customHeight="1">
      <c r="A374" s="130"/>
      <c r="B374" s="131"/>
      <c r="C374" s="132"/>
      <c r="D374" s="161"/>
      <c r="E374" s="162"/>
      <c r="F374" s="641"/>
      <c r="G374" s="603"/>
      <c r="H374" s="607"/>
      <c r="I374" s="667"/>
      <c r="J374" s="669"/>
      <c r="K374" s="674"/>
      <c r="L374" s="657"/>
      <c r="M374" s="233">
        <f>IFERROR(IF(Змiст!$K$5&gt;Змiст!$BH$55,N374*(1-Змiст!$K$5),N374*(1-Змiст!$BH$55)),0)*I374</f>
        <v>0</v>
      </c>
      <c r="N374" s="169">
        <f t="shared" si="24"/>
        <v>0</v>
      </c>
      <c r="O374" s="603"/>
      <c r="P374" s="603"/>
    </row>
    <row r="375" spans="1:16" ht="12.95" customHeight="1">
      <c r="A375" s="130"/>
      <c r="B375" s="131"/>
      <c r="C375" s="132"/>
      <c r="D375" s="161"/>
      <c r="E375" s="162"/>
      <c r="F375" s="641"/>
      <c r="G375" s="603"/>
      <c r="H375" s="607"/>
      <c r="I375" s="666"/>
      <c r="J375" s="670"/>
      <c r="K375" s="674"/>
      <c r="L375" s="657"/>
      <c r="M375" s="233">
        <f>IFERROR(IF(Змiст!$K$5&gt;Змiст!$BH$55,N375*(1-Змiст!$K$5),N375*(1-Змiст!$BH$55)),0)*I375</f>
        <v>0</v>
      </c>
      <c r="N375" s="169">
        <f t="shared" si="24"/>
        <v>0</v>
      </c>
      <c r="O375" s="603"/>
      <c r="P375" s="603"/>
    </row>
    <row r="376" spans="1:16" ht="12.95" customHeight="1">
      <c r="A376" s="130"/>
      <c r="B376" s="131"/>
      <c r="C376" s="132"/>
      <c r="D376" s="161"/>
      <c r="E376" s="162"/>
      <c r="F376" s="238"/>
      <c r="G376" s="225"/>
      <c r="H376" s="225"/>
      <c r="I376" s="225"/>
      <c r="J376" s="225"/>
      <c r="K376" s="225"/>
      <c r="L376" s="225"/>
      <c r="M376" s="228"/>
      <c r="N376" s="228"/>
      <c r="O376" s="225"/>
      <c r="P376" s="239"/>
    </row>
    <row r="377" spans="1:16" ht="12.95" customHeight="1">
      <c r="A377" s="130"/>
      <c r="B377" s="131"/>
      <c r="C377" s="132"/>
      <c r="D377" s="161"/>
      <c r="E377" s="162"/>
      <c r="F377" s="238"/>
      <c r="G377" s="225"/>
      <c r="H377" s="225"/>
      <c r="I377" s="225"/>
      <c r="J377" s="225"/>
      <c r="K377" s="225"/>
      <c r="L377" s="225"/>
      <c r="M377" s="228"/>
      <c r="N377" s="228"/>
      <c r="O377" s="225"/>
      <c r="P377" s="239"/>
    </row>
    <row r="378" spans="1:16" ht="12.75" customHeight="1">
      <c r="A378" s="130"/>
      <c r="B378" s="131"/>
      <c r="C378" s="132"/>
      <c r="D378" s="163"/>
      <c r="E378" s="229"/>
      <c r="F378" s="240"/>
      <c r="G378" s="241"/>
      <c r="H378" s="241"/>
      <c r="I378" s="241"/>
      <c r="J378" s="241"/>
      <c r="K378" s="241"/>
      <c r="L378" s="241"/>
      <c r="M378" s="242"/>
      <c r="N378" s="242"/>
      <c r="O378" s="241"/>
      <c r="P378" s="243"/>
    </row>
    <row r="379" spans="1:16" ht="12.75" customHeight="1">
      <c r="A379" s="130"/>
      <c r="B379" s="131"/>
      <c r="C379" s="132"/>
      <c r="D379" s="163"/>
      <c r="E379" s="312"/>
      <c r="F379" s="241"/>
      <c r="G379" s="241"/>
      <c r="H379" s="241"/>
      <c r="I379" s="241"/>
      <c r="J379" s="241"/>
      <c r="K379" s="241"/>
      <c r="L379" s="241"/>
      <c r="M379" s="242"/>
      <c r="N379" s="242"/>
      <c r="O379" s="241"/>
      <c r="P379" s="243"/>
    </row>
    <row r="380" spans="1:16" ht="12.95" customHeight="1">
      <c r="A380" s="130"/>
      <c r="B380" s="131"/>
      <c r="C380" s="132"/>
      <c r="D380" s="566" t="s">
        <v>8404</v>
      </c>
      <c r="E380" s="622"/>
      <c r="F380" s="544">
        <v>1</v>
      </c>
      <c r="G380" s="593" t="s">
        <v>8428</v>
      </c>
      <c r="H380" s="594" t="s">
        <v>4960</v>
      </c>
      <c r="I380" s="564">
        <v>1</v>
      </c>
      <c r="J380" s="553" t="s">
        <v>8840</v>
      </c>
      <c r="K380" s="585">
        <f>L380*курс</f>
        <v>7092.3595680000008</v>
      </c>
      <c r="L380" s="586">
        <f>SUM(M380:M385)</f>
        <v>225.15427200000002</v>
      </c>
      <c r="M380" s="233">
        <f>IFERROR(IF(Змiст!$K$5&gt;Змiст!$BH$55,N380*(1-Змiст!$K$5),N380*(1-Змiст!$BH$55)),0)*I380</f>
        <v>158.83606800000001</v>
      </c>
      <c r="N380" s="169">
        <f>IFERROR(VLOOKUP(H380,Price,2,FALSE)*1.2,0)</f>
        <v>158.83606800000001</v>
      </c>
      <c r="O380" s="587" t="s">
        <v>6574</v>
      </c>
      <c r="P380" s="580" t="s">
        <v>7002</v>
      </c>
    </row>
    <row r="381" spans="1:16" ht="12.95" customHeight="1">
      <c r="A381" s="130"/>
      <c r="B381" s="131"/>
      <c r="C381" s="132"/>
      <c r="D381" s="623"/>
      <c r="E381" s="624"/>
      <c r="F381" s="545"/>
      <c r="G381" s="593"/>
      <c r="H381" s="595"/>
      <c r="I381" s="565"/>
      <c r="J381" s="554"/>
      <c r="K381" s="585"/>
      <c r="L381" s="586"/>
      <c r="M381" s="233">
        <f>IFERROR(IF(Змiст!$K$5&gt;Змiст!$BH$55,N381*(1-Змiст!$K$5),N381*(1-Змiст!$BH$55)),0)*I381</f>
        <v>0</v>
      </c>
      <c r="N381" s="169">
        <f t="shared" ref="N381:N403" si="25">IFERROR(VLOOKUP(H381,Price,2,FALSE)*1.2,0)</f>
        <v>0</v>
      </c>
      <c r="O381" s="587"/>
      <c r="P381" s="580"/>
    </row>
    <row r="382" spans="1:16" ht="12.95" customHeight="1">
      <c r="A382" s="130"/>
      <c r="B382" s="131"/>
      <c r="C382" s="132"/>
      <c r="D382" s="542"/>
      <c r="E382" s="547"/>
      <c r="F382" s="545"/>
      <c r="G382" s="593"/>
      <c r="H382" s="594" t="s">
        <v>4407</v>
      </c>
      <c r="I382" s="564">
        <v>1</v>
      </c>
      <c r="J382" s="554"/>
      <c r="K382" s="585"/>
      <c r="L382" s="586"/>
      <c r="M382" s="233">
        <f>IFERROR(IF(Змiст!$K$5&gt;Змiст!$BH$55,N382*(1-Змiст!$K$5),N382*(1-Змiст!$BH$55)),0)*I382</f>
        <v>40.370988000000004</v>
      </c>
      <c r="N382" s="169">
        <f t="shared" si="25"/>
        <v>40.370988000000004</v>
      </c>
      <c r="O382" s="587"/>
      <c r="P382" s="580"/>
    </row>
    <row r="383" spans="1:16" ht="12.95" customHeight="1">
      <c r="A383" s="130"/>
      <c r="B383" s="131"/>
      <c r="C383" s="132"/>
      <c r="D383" s="591" t="s">
        <v>6573</v>
      </c>
      <c r="E383" s="592"/>
      <c r="F383" s="545"/>
      <c r="G383" s="593"/>
      <c r="H383" s="595"/>
      <c r="I383" s="565"/>
      <c r="J383" s="554"/>
      <c r="K383" s="585"/>
      <c r="L383" s="586"/>
      <c r="M383" s="233">
        <f>IFERROR(IF(Змiст!$K$5&gt;Змiст!$BH$55,N383*(1-Змiст!$K$5),N383*(1-Змiст!$BH$55)),0)*I383</f>
        <v>0</v>
      </c>
      <c r="N383" s="169">
        <f t="shared" si="25"/>
        <v>0</v>
      </c>
      <c r="O383" s="587"/>
      <c r="P383" s="580"/>
    </row>
    <row r="384" spans="1:16" ht="12.95" customHeight="1">
      <c r="A384" s="130"/>
      <c r="B384" s="131"/>
      <c r="C384" s="132"/>
      <c r="D384" s="158" t="s">
        <v>6571</v>
      </c>
      <c r="E384" s="158" t="s">
        <v>8427</v>
      </c>
      <c r="F384" s="545"/>
      <c r="G384" s="593"/>
      <c r="H384" s="594" t="s">
        <v>3397</v>
      </c>
      <c r="I384" s="564">
        <v>4</v>
      </c>
      <c r="J384" s="554"/>
      <c r="K384" s="585"/>
      <c r="L384" s="586"/>
      <c r="M384" s="233">
        <f>IFERROR(IF(Змiст!$K$5&gt;Змiст!$BH$55,N384*(1-Змiст!$K$5),N384*(1-Змiст!$BH$55)),0)*I384</f>
        <v>25.947215999999997</v>
      </c>
      <c r="N384" s="169">
        <f t="shared" si="25"/>
        <v>6.4868039999999993</v>
      </c>
      <c r="O384" s="587"/>
      <c r="P384" s="580"/>
    </row>
    <row r="385" spans="1:16" ht="12.95" customHeight="1">
      <c r="A385" s="130"/>
      <c r="B385" s="131"/>
      <c r="C385" s="132"/>
      <c r="D385" s="158" t="s">
        <v>6572</v>
      </c>
      <c r="E385" s="158" t="s">
        <v>8405</v>
      </c>
      <c r="F385" s="546"/>
      <c r="G385" s="593"/>
      <c r="H385" s="595"/>
      <c r="I385" s="565"/>
      <c r="J385" s="555"/>
      <c r="K385" s="585"/>
      <c r="L385" s="586"/>
      <c r="M385" s="233">
        <f>IFERROR(IF(Змiст!$K$5&gt;Змiст!$BH$55,N385*(1-Змiст!$K$5),N385*(1-Змiст!$BH$55)),0)*I385</f>
        <v>0</v>
      </c>
      <c r="N385" s="169">
        <f t="shared" si="25"/>
        <v>0</v>
      </c>
      <c r="O385" s="587"/>
      <c r="P385" s="580"/>
    </row>
    <row r="386" spans="1:16" ht="12.95" customHeight="1">
      <c r="A386" s="130"/>
      <c r="B386" s="131"/>
      <c r="C386" s="132"/>
      <c r="D386" s="158" t="s">
        <v>7904</v>
      </c>
      <c r="E386" s="158" t="s">
        <v>7906</v>
      </c>
      <c r="F386" s="544">
        <v>1</v>
      </c>
      <c r="G386" s="593" t="s">
        <v>8838</v>
      </c>
      <c r="H386" s="594" t="s">
        <v>4960</v>
      </c>
      <c r="I386" s="564">
        <v>1</v>
      </c>
      <c r="J386" s="553" t="s">
        <v>8841</v>
      </c>
      <c r="K386" s="585">
        <f>L386*курс</f>
        <v>8057.6702640000003</v>
      </c>
      <c r="L386" s="586">
        <f>SUM(M386:M391)</f>
        <v>255.79905600000001</v>
      </c>
      <c r="M386" s="233">
        <f>IFERROR(IF(Змiст!$K$5&gt;Змiст!$BH$55,N386*(1-Змiст!$K$5),N386*(1-Змiст!$BH$55)),0)*I386</f>
        <v>158.83606800000001</v>
      </c>
      <c r="N386" s="169">
        <f t="shared" si="25"/>
        <v>158.83606800000001</v>
      </c>
      <c r="O386" s="587" t="s">
        <v>6574</v>
      </c>
      <c r="P386" s="580" t="s">
        <v>7002</v>
      </c>
    </row>
    <row r="387" spans="1:16" ht="12.95" customHeight="1">
      <c r="A387" s="130"/>
      <c r="B387" s="131"/>
      <c r="C387" s="132"/>
      <c r="D387" s="159"/>
      <c r="E387" s="160"/>
      <c r="F387" s="545"/>
      <c r="G387" s="593"/>
      <c r="H387" s="595"/>
      <c r="I387" s="565"/>
      <c r="J387" s="554"/>
      <c r="K387" s="585"/>
      <c r="L387" s="586"/>
      <c r="M387" s="233">
        <f>IFERROR(IF(Змiст!$K$5&gt;Змiст!$BH$55,N387*(1-Змiст!$K$5),N387*(1-Змiст!$BH$55)),0)*I387</f>
        <v>0</v>
      </c>
      <c r="N387" s="169">
        <f t="shared" si="25"/>
        <v>0</v>
      </c>
      <c r="O387" s="587"/>
      <c r="P387" s="580"/>
    </row>
    <row r="388" spans="1:16" ht="12.95" customHeight="1">
      <c r="A388" s="130"/>
      <c r="B388" s="131"/>
      <c r="C388" s="132"/>
      <c r="D388" s="161"/>
      <c r="E388" s="162"/>
      <c r="F388" s="545"/>
      <c r="G388" s="593"/>
      <c r="H388" s="594" t="s">
        <v>4407</v>
      </c>
      <c r="I388" s="564">
        <v>1</v>
      </c>
      <c r="J388" s="554"/>
      <c r="K388" s="585"/>
      <c r="L388" s="586"/>
      <c r="M388" s="233">
        <f>IFERROR(IF(Змiст!$K$5&gt;Змiст!$BH$55,N388*(1-Змiст!$K$5),N388*(1-Змiст!$BH$55)),0)*I388</f>
        <v>40.370988000000004</v>
      </c>
      <c r="N388" s="169">
        <f t="shared" si="25"/>
        <v>40.370988000000004</v>
      </c>
      <c r="O388" s="587"/>
      <c r="P388" s="580"/>
    </row>
    <row r="389" spans="1:16" ht="12.95" customHeight="1">
      <c r="A389" s="130"/>
      <c r="B389" s="131"/>
      <c r="C389" s="132"/>
      <c r="D389" s="161"/>
      <c r="E389" s="162"/>
      <c r="F389" s="545"/>
      <c r="G389" s="593"/>
      <c r="H389" s="595"/>
      <c r="I389" s="565"/>
      <c r="J389" s="554"/>
      <c r="K389" s="585"/>
      <c r="L389" s="586"/>
      <c r="M389" s="233">
        <f>IFERROR(IF(Змiст!$K$5&gt;Змiст!$BH$55,N389*(1-Змiст!$K$5),N389*(1-Змiст!$BH$55)),0)*I389</f>
        <v>0</v>
      </c>
      <c r="N389" s="169">
        <f t="shared" si="25"/>
        <v>0</v>
      </c>
      <c r="O389" s="587"/>
      <c r="P389" s="580"/>
    </row>
    <row r="390" spans="1:16" ht="12.95" customHeight="1">
      <c r="A390" s="130"/>
      <c r="B390" s="131"/>
      <c r="C390" s="132"/>
      <c r="D390" s="161"/>
      <c r="E390" s="162"/>
      <c r="F390" s="545"/>
      <c r="G390" s="593"/>
      <c r="H390" s="594" t="s">
        <v>7004</v>
      </c>
      <c r="I390" s="564">
        <v>4</v>
      </c>
      <c r="J390" s="554"/>
      <c r="K390" s="585"/>
      <c r="L390" s="586"/>
      <c r="M390" s="233">
        <f>IFERROR(IF(Змiст!$K$5&gt;Змiст!$BH$55,N390*(1-Змiст!$K$5),N390*(1-Змiст!$BH$55)),0)*I390</f>
        <v>56.591999999999992</v>
      </c>
      <c r="N390" s="169">
        <f t="shared" si="25"/>
        <v>14.147999999999998</v>
      </c>
      <c r="O390" s="587"/>
      <c r="P390" s="580"/>
    </row>
    <row r="391" spans="1:16" ht="12.95" customHeight="1">
      <c r="A391" s="130"/>
      <c r="B391" s="131"/>
      <c r="C391" s="132"/>
      <c r="D391" s="161"/>
      <c r="E391" s="162"/>
      <c r="F391" s="546"/>
      <c r="G391" s="593"/>
      <c r="H391" s="595"/>
      <c r="I391" s="565"/>
      <c r="J391" s="555"/>
      <c r="K391" s="585"/>
      <c r="L391" s="586"/>
      <c r="M391" s="233">
        <f>IFERROR(IF(Змiст!$K$5&gt;Змiст!$BH$55,N391*(1-Змiст!$K$5),N391*(1-Змiст!$BH$55)),0)*I391</f>
        <v>0</v>
      </c>
      <c r="N391" s="169">
        <f t="shared" si="25"/>
        <v>0</v>
      </c>
      <c r="O391" s="587"/>
      <c r="P391" s="580"/>
    </row>
    <row r="392" spans="1:16" ht="12.95" customHeight="1">
      <c r="A392" s="130"/>
      <c r="B392" s="131"/>
      <c r="C392" s="132"/>
      <c r="D392" s="161"/>
      <c r="E392" s="162"/>
      <c r="F392" s="544">
        <v>2</v>
      </c>
      <c r="G392" s="593" t="s">
        <v>8429</v>
      </c>
      <c r="H392" s="594" t="s">
        <v>4961</v>
      </c>
      <c r="I392" s="564">
        <v>1</v>
      </c>
      <c r="J392" s="553" t="s">
        <v>8842</v>
      </c>
      <c r="K392" s="585">
        <f>L392*курс</f>
        <v>14092.370712</v>
      </c>
      <c r="L392" s="586">
        <f>SUM(M392:M397)</f>
        <v>447.376848</v>
      </c>
      <c r="M392" s="233">
        <f>IFERROR(IF(Змiст!$K$5&gt;Змiст!$BH$55,N392*(1-Змiст!$K$5),N392*(1-Змiст!$BH$55)),0)*I392</f>
        <v>330.36837600000001</v>
      </c>
      <c r="N392" s="169">
        <f t="shared" si="25"/>
        <v>330.36837600000001</v>
      </c>
      <c r="O392" s="587" t="s">
        <v>6574</v>
      </c>
      <c r="P392" s="580" t="s">
        <v>7002</v>
      </c>
    </row>
    <row r="393" spans="1:16" ht="12.95" customHeight="1">
      <c r="A393" s="130"/>
      <c r="B393" s="131"/>
      <c r="C393" s="132"/>
      <c r="D393" s="161"/>
      <c r="E393" s="162"/>
      <c r="F393" s="545"/>
      <c r="G393" s="593"/>
      <c r="H393" s="595"/>
      <c r="I393" s="565"/>
      <c r="J393" s="554"/>
      <c r="K393" s="585"/>
      <c r="L393" s="586"/>
      <c r="M393" s="233">
        <f>IFERROR(IF(Змiст!$K$5&gt;Змiст!$BH$55,N393*(1-Змiст!$K$5),N393*(1-Змiст!$BH$55)),0)*I393</f>
        <v>0</v>
      </c>
      <c r="N393" s="169">
        <f t="shared" si="25"/>
        <v>0</v>
      </c>
      <c r="O393" s="587"/>
      <c r="P393" s="580"/>
    </row>
    <row r="394" spans="1:16" ht="12.95" customHeight="1">
      <c r="A394" s="130"/>
      <c r="B394" s="131"/>
      <c r="C394" s="132"/>
      <c r="D394" s="161"/>
      <c r="E394" s="162"/>
      <c r="F394" s="545"/>
      <c r="G394" s="593"/>
      <c r="H394" s="594" t="s">
        <v>4410</v>
      </c>
      <c r="I394" s="564">
        <v>1</v>
      </c>
      <c r="J394" s="554"/>
      <c r="K394" s="585"/>
      <c r="L394" s="586"/>
      <c r="M394" s="233">
        <f>IFERROR(IF(Змiст!$K$5&gt;Змiст!$BH$55,N394*(1-Змiст!$K$5),N394*(1-Змiст!$BH$55)),0)*I394</f>
        <v>65.114039999999989</v>
      </c>
      <c r="N394" s="169">
        <f t="shared" si="25"/>
        <v>65.114039999999989</v>
      </c>
      <c r="O394" s="587"/>
      <c r="P394" s="580"/>
    </row>
    <row r="395" spans="1:16" ht="12.95" customHeight="1">
      <c r="A395" s="130"/>
      <c r="B395" s="131"/>
      <c r="C395" s="132"/>
      <c r="D395" s="161"/>
      <c r="E395" s="162"/>
      <c r="F395" s="545"/>
      <c r="G395" s="593"/>
      <c r="H395" s="595"/>
      <c r="I395" s="565"/>
      <c r="J395" s="554"/>
      <c r="K395" s="585"/>
      <c r="L395" s="586"/>
      <c r="M395" s="233">
        <f>IFERROR(IF(Змiст!$K$5&gt;Змiст!$BH$55,N395*(1-Змiст!$K$5),N395*(1-Змiст!$BH$55)),0)*I395</f>
        <v>0</v>
      </c>
      <c r="N395" s="169">
        <f t="shared" si="25"/>
        <v>0</v>
      </c>
      <c r="O395" s="587"/>
      <c r="P395" s="580"/>
    </row>
    <row r="396" spans="1:16" ht="12.95" customHeight="1">
      <c r="A396" s="130"/>
      <c r="B396" s="131"/>
      <c r="C396" s="132"/>
      <c r="D396" s="161"/>
      <c r="E396" s="162"/>
      <c r="F396" s="545"/>
      <c r="G396" s="593"/>
      <c r="H396" s="594" t="s">
        <v>3397</v>
      </c>
      <c r="I396" s="564">
        <v>8</v>
      </c>
      <c r="J396" s="554"/>
      <c r="K396" s="585"/>
      <c r="L396" s="586"/>
      <c r="M396" s="233">
        <f>IFERROR(IF(Змiст!$K$5&gt;Змiст!$BH$55,N396*(1-Змiст!$K$5),N396*(1-Змiст!$BH$55)),0)*I396</f>
        <v>51.894431999999995</v>
      </c>
      <c r="N396" s="169">
        <f t="shared" si="25"/>
        <v>6.4868039999999993</v>
      </c>
      <c r="O396" s="587"/>
      <c r="P396" s="580"/>
    </row>
    <row r="397" spans="1:16" ht="12.95" customHeight="1">
      <c r="A397" s="130"/>
      <c r="B397" s="131"/>
      <c r="C397" s="132"/>
      <c r="D397" s="161"/>
      <c r="E397" s="162"/>
      <c r="F397" s="546"/>
      <c r="G397" s="593"/>
      <c r="H397" s="595"/>
      <c r="I397" s="565"/>
      <c r="J397" s="555"/>
      <c r="K397" s="585"/>
      <c r="L397" s="586"/>
      <c r="M397" s="233">
        <f>IFERROR(IF(Змiст!$K$5&gt;Змiст!$BH$55,N397*(1-Змiст!$K$5),N397*(1-Змiст!$BH$55)),0)*I397</f>
        <v>0</v>
      </c>
      <c r="N397" s="169">
        <f t="shared" si="25"/>
        <v>0</v>
      </c>
      <c r="O397" s="587"/>
      <c r="P397" s="580"/>
    </row>
    <row r="398" spans="1:16" ht="12.95" customHeight="1">
      <c r="A398" s="130"/>
      <c r="B398" s="131"/>
      <c r="C398" s="132"/>
      <c r="D398" s="161"/>
      <c r="E398" s="162"/>
      <c r="F398" s="544">
        <v>2</v>
      </c>
      <c r="G398" s="593" t="s">
        <v>8839</v>
      </c>
      <c r="H398" s="594" t="s">
        <v>4961</v>
      </c>
      <c r="I398" s="564">
        <v>1</v>
      </c>
      <c r="J398" s="553" t="s">
        <v>8843</v>
      </c>
      <c r="K398" s="585">
        <f>L398*курс</f>
        <v>16022.992103999999</v>
      </c>
      <c r="L398" s="586">
        <f>SUM(M398:M403)</f>
        <v>508.66641599999997</v>
      </c>
      <c r="M398" s="233">
        <f>IFERROR(IF(Змiст!$K$5&gt;Змiст!$BH$55,N398*(1-Змiст!$K$5),N398*(1-Змiст!$BH$55)),0)*I398</f>
        <v>330.36837600000001</v>
      </c>
      <c r="N398" s="169">
        <f t="shared" si="25"/>
        <v>330.36837600000001</v>
      </c>
      <c r="O398" s="587" t="s">
        <v>6574</v>
      </c>
      <c r="P398" s="580" t="s">
        <v>7002</v>
      </c>
    </row>
    <row r="399" spans="1:16" ht="12.95" customHeight="1">
      <c r="A399" s="130"/>
      <c r="B399" s="131"/>
      <c r="C399" s="132"/>
      <c r="D399" s="161"/>
      <c r="E399" s="162"/>
      <c r="F399" s="545"/>
      <c r="G399" s="593"/>
      <c r="H399" s="595"/>
      <c r="I399" s="565"/>
      <c r="J399" s="554"/>
      <c r="K399" s="585"/>
      <c r="L399" s="586"/>
      <c r="M399" s="233">
        <f>IFERROR(IF(Змiст!$K$5&gt;Змiст!$BH$55,N399*(1-Змiст!$K$5),N399*(1-Змiст!$BH$55)),0)*I399</f>
        <v>0</v>
      </c>
      <c r="N399" s="169">
        <f t="shared" si="25"/>
        <v>0</v>
      </c>
      <c r="O399" s="587"/>
      <c r="P399" s="580"/>
    </row>
    <row r="400" spans="1:16" ht="12.95" customHeight="1">
      <c r="A400" s="130"/>
      <c r="B400" s="131"/>
      <c r="C400" s="132"/>
      <c r="D400" s="161"/>
      <c r="E400" s="162"/>
      <c r="F400" s="545"/>
      <c r="G400" s="593"/>
      <c r="H400" s="594" t="s">
        <v>4410</v>
      </c>
      <c r="I400" s="564">
        <v>1</v>
      </c>
      <c r="J400" s="554"/>
      <c r="K400" s="585"/>
      <c r="L400" s="586"/>
      <c r="M400" s="233">
        <f>IFERROR(IF(Змiст!$K$5&gt;Змiст!$BH$55,N400*(1-Змiст!$K$5),N400*(1-Змiст!$BH$55)),0)*I400</f>
        <v>65.114039999999989</v>
      </c>
      <c r="N400" s="169">
        <f t="shared" si="25"/>
        <v>65.114039999999989</v>
      </c>
      <c r="O400" s="587"/>
      <c r="P400" s="580"/>
    </row>
    <row r="401" spans="1:16" ht="12.95" customHeight="1">
      <c r="A401" s="130"/>
      <c r="B401" s="131"/>
      <c r="C401" s="132"/>
      <c r="D401" s="161"/>
      <c r="E401" s="162"/>
      <c r="F401" s="545"/>
      <c r="G401" s="593"/>
      <c r="H401" s="595"/>
      <c r="I401" s="565"/>
      <c r="J401" s="554"/>
      <c r="K401" s="585"/>
      <c r="L401" s="586"/>
      <c r="M401" s="233">
        <f>IFERROR(IF(Змiст!$K$5&gt;Змiст!$BH$55,N401*(1-Змiст!$K$5),N401*(1-Змiст!$BH$55)),0)*I401</f>
        <v>0</v>
      </c>
      <c r="N401" s="169">
        <f t="shared" si="25"/>
        <v>0</v>
      </c>
      <c r="O401" s="587"/>
      <c r="P401" s="580"/>
    </row>
    <row r="402" spans="1:16" ht="12.95" customHeight="1">
      <c r="A402" s="130"/>
      <c r="B402" s="131"/>
      <c r="C402" s="132"/>
      <c r="D402" s="161"/>
      <c r="E402" s="162"/>
      <c r="F402" s="545"/>
      <c r="G402" s="593"/>
      <c r="H402" s="594" t="s">
        <v>7004</v>
      </c>
      <c r="I402" s="564">
        <v>8</v>
      </c>
      <c r="J402" s="554"/>
      <c r="K402" s="585"/>
      <c r="L402" s="586"/>
      <c r="M402" s="233">
        <f>IFERROR(IF(Змiст!$K$5&gt;Змiст!$BH$55,N402*(1-Змiст!$K$5),N402*(1-Змiст!$BH$55)),0)*I402</f>
        <v>113.18399999999998</v>
      </c>
      <c r="N402" s="169">
        <f t="shared" si="25"/>
        <v>14.147999999999998</v>
      </c>
      <c r="O402" s="587"/>
      <c r="P402" s="580"/>
    </row>
    <row r="403" spans="1:16" ht="12.75" customHeight="1">
      <c r="A403" s="130"/>
      <c r="B403" s="131"/>
      <c r="C403" s="132"/>
      <c r="D403" s="161"/>
      <c r="E403" s="162"/>
      <c r="F403" s="546"/>
      <c r="G403" s="599"/>
      <c r="H403" s="595"/>
      <c r="I403" s="565"/>
      <c r="J403" s="554"/>
      <c r="K403" s="585"/>
      <c r="L403" s="586"/>
      <c r="M403" s="233">
        <f>IFERROR(IF(Змiст!$K$5&gt;Змiст!$BH$55,N403*(1-Змiст!$K$5),N403*(1-Змiст!$BH$55)),0)*I403</f>
        <v>0</v>
      </c>
      <c r="N403" s="169">
        <f t="shared" si="25"/>
        <v>0</v>
      </c>
      <c r="O403" s="631"/>
      <c r="P403" s="619"/>
    </row>
    <row r="404" spans="1:16" ht="15" customHeight="1">
      <c r="A404" s="130"/>
      <c r="B404" s="131"/>
      <c r="C404" s="132"/>
      <c r="D404" s="199"/>
      <c r="E404" s="200"/>
      <c r="F404" s="165"/>
      <c r="G404" s="165"/>
      <c r="H404" s="165"/>
      <c r="I404" s="165"/>
      <c r="J404" s="165"/>
      <c r="K404" s="165"/>
      <c r="L404" s="165"/>
      <c r="M404" s="166"/>
      <c r="N404" s="166"/>
      <c r="O404" s="165"/>
      <c r="P404" s="167"/>
    </row>
    <row r="405" spans="1:16" ht="15" customHeight="1">
      <c r="A405" s="130"/>
      <c r="B405" s="131"/>
      <c r="C405" s="132"/>
      <c r="D405" s="639" t="s">
        <v>7575</v>
      </c>
      <c r="E405" s="618"/>
      <c r="F405" s="598"/>
      <c r="G405" s="580" t="s">
        <v>7572</v>
      </c>
      <c r="H405" s="602" t="s">
        <v>5070</v>
      </c>
      <c r="I405" s="602">
        <v>1</v>
      </c>
      <c r="J405" s="584" t="s">
        <v>7665</v>
      </c>
      <c r="K405" s="585">
        <f>L405*курс</f>
        <v>2463.6388139999999</v>
      </c>
      <c r="L405" s="586">
        <f>SUM(M405:M410)</f>
        <v>78.210756000000003</v>
      </c>
      <c r="M405" s="313">
        <f>IFERROR(IF(Змiст!$K$5&gt;Змiст!$BH$55,N405*(1-Змiст!$K$5),N405*(1-Змiст!$BH$55)),0)*I405</f>
        <v>36.804504000000001</v>
      </c>
      <c r="N405" s="300">
        <f t="shared" ref="N405:N410" si="26">IFERROR(VLOOKUP(H405,Price,2,FALSE)*1.2,0)</f>
        <v>36.804504000000001</v>
      </c>
      <c r="O405" s="580" t="s">
        <v>6574</v>
      </c>
      <c r="P405" s="580"/>
    </row>
    <row r="406" spans="1:16" ht="15" customHeight="1">
      <c r="A406" s="130"/>
      <c r="B406" s="131"/>
      <c r="C406" s="132"/>
      <c r="D406" s="618"/>
      <c r="E406" s="618"/>
      <c r="F406" s="598"/>
      <c r="G406" s="580"/>
      <c r="H406" s="602"/>
      <c r="I406" s="602"/>
      <c r="J406" s="584"/>
      <c r="K406" s="585"/>
      <c r="L406" s="586"/>
      <c r="M406" s="313">
        <f>IFERROR(IF(Змiст!$K$5&gt;Змiст!$BH$55,N406*(1-Змiст!$K$5),N406*(1-Змiст!$BH$55)),0)*I406</f>
        <v>0</v>
      </c>
      <c r="N406" s="300">
        <f t="shared" si="26"/>
        <v>0</v>
      </c>
      <c r="O406" s="580"/>
      <c r="P406" s="580"/>
    </row>
    <row r="407" spans="1:16" ht="15" customHeight="1">
      <c r="A407" s="130"/>
      <c r="B407" s="131"/>
      <c r="C407" s="132"/>
      <c r="D407" s="354"/>
      <c r="E407" s="354"/>
      <c r="F407" s="598"/>
      <c r="G407" s="580"/>
      <c r="H407" s="602" t="s">
        <v>5071</v>
      </c>
      <c r="I407" s="602">
        <v>1</v>
      </c>
      <c r="J407" s="584"/>
      <c r="K407" s="585"/>
      <c r="L407" s="586"/>
      <c r="M407" s="313">
        <f>IFERROR(IF(Змiст!$K$5&gt;Змiст!$BH$55,N407*(1-Змiст!$K$5),N407*(1-Змiст!$BH$55)),0)*I407</f>
        <v>23.697239999999997</v>
      </c>
      <c r="N407" s="300">
        <f t="shared" ref="N407:N408" si="27">IFERROR(VLOOKUP(H407,Price,2,FALSE)*1.2,0)</f>
        <v>23.697239999999997</v>
      </c>
      <c r="O407" s="580"/>
      <c r="P407" s="580"/>
    </row>
    <row r="408" spans="1:16" ht="15" customHeight="1">
      <c r="A408" s="130"/>
      <c r="B408" s="131"/>
      <c r="C408" s="132"/>
      <c r="D408" s="573" t="s">
        <v>6573</v>
      </c>
      <c r="E408" s="574"/>
      <c r="F408" s="598"/>
      <c r="G408" s="580"/>
      <c r="H408" s="602"/>
      <c r="I408" s="602"/>
      <c r="J408" s="584"/>
      <c r="K408" s="585"/>
      <c r="L408" s="586"/>
      <c r="M408" s="313">
        <f>IFERROR(IF(Змiст!$K$5&gt;Змiст!$BH$55,N408*(1-Змiст!$K$5),N408*(1-Змiст!$BH$55)),0)*I408</f>
        <v>0</v>
      </c>
      <c r="N408" s="300">
        <f t="shared" si="27"/>
        <v>0</v>
      </c>
      <c r="O408" s="580"/>
      <c r="P408" s="580"/>
    </row>
    <row r="409" spans="1:16" ht="15" customHeight="1">
      <c r="A409" s="130"/>
      <c r="B409" s="131"/>
      <c r="C409" s="132"/>
      <c r="D409" s="158" t="s">
        <v>6571</v>
      </c>
      <c r="E409" s="158" t="s">
        <v>7889</v>
      </c>
      <c r="F409" s="598"/>
      <c r="G409" s="580"/>
      <c r="H409" s="602" t="s">
        <v>4056</v>
      </c>
      <c r="I409" s="602">
        <v>1</v>
      </c>
      <c r="J409" s="584"/>
      <c r="K409" s="585"/>
      <c r="L409" s="586"/>
      <c r="M409" s="313">
        <f>IFERROR(IF(Змiст!$K$5&gt;Змiст!$BH$55,N409*(1-Змiст!$K$5),N409*(1-Змiст!$BH$55)),0)*I409</f>
        <v>17.709011999999998</v>
      </c>
      <c r="N409" s="300">
        <f t="shared" si="26"/>
        <v>17.709011999999998</v>
      </c>
      <c r="O409" s="580"/>
      <c r="P409" s="580"/>
    </row>
    <row r="410" spans="1:16" ht="15" customHeight="1">
      <c r="A410" s="130"/>
      <c r="B410" s="131"/>
      <c r="C410" s="132"/>
      <c r="D410" s="158" t="s">
        <v>6572</v>
      </c>
      <c r="E410" s="158" t="s">
        <v>7576</v>
      </c>
      <c r="F410" s="598"/>
      <c r="G410" s="580"/>
      <c r="H410" s="602"/>
      <c r="I410" s="602"/>
      <c r="J410" s="584"/>
      <c r="K410" s="585"/>
      <c r="L410" s="586"/>
      <c r="M410" s="313">
        <f>IFERROR(IF(Змiст!$K$5&gt;Змiст!$BH$55,N410*(1-Змiст!$K$5),N410*(1-Змiст!$BH$55)),0)*I410</f>
        <v>0</v>
      </c>
      <c r="N410" s="300">
        <f t="shared" si="26"/>
        <v>0</v>
      </c>
      <c r="O410" s="580"/>
      <c r="P410" s="580"/>
    </row>
    <row r="411" spans="1:16" ht="15" customHeight="1">
      <c r="A411" s="130"/>
      <c r="B411" s="131"/>
      <c r="C411" s="132"/>
      <c r="D411" s="158" t="s">
        <v>7904</v>
      </c>
      <c r="E411" s="158" t="s">
        <v>7906</v>
      </c>
      <c r="F411" s="238"/>
      <c r="G411" s="225"/>
      <c r="H411" s="225"/>
      <c r="I411" s="225"/>
      <c r="J411" s="225"/>
      <c r="K411" s="225"/>
      <c r="L411" s="225"/>
      <c r="M411" s="228"/>
      <c r="N411" s="228"/>
      <c r="O411" s="225"/>
      <c r="P411" s="225"/>
    </row>
    <row r="412" spans="1:16" ht="15" customHeight="1">
      <c r="A412" s="130"/>
      <c r="B412" s="131"/>
      <c r="C412" s="132"/>
      <c r="D412" s="614"/>
      <c r="E412" s="615"/>
      <c r="F412" s="598"/>
      <c r="G412" s="619" t="s">
        <v>7573</v>
      </c>
      <c r="H412" s="602" t="s">
        <v>5070</v>
      </c>
      <c r="I412" s="581">
        <v>1</v>
      </c>
      <c r="J412" s="584" t="s">
        <v>7663</v>
      </c>
      <c r="K412" s="556">
        <f>L412*курс</f>
        <v>3210.101874</v>
      </c>
      <c r="L412" s="586">
        <f>SUM(M412:M417)</f>
        <v>101.907996</v>
      </c>
      <c r="M412" s="313">
        <f>IFERROR(IF(Змiст!$K$5&gt;Змiст!$BH$55,N412*(1-Змiст!$K$5),N412*(1-Змiст!$BH$55)),0)*I412</f>
        <v>36.804504000000001</v>
      </c>
      <c r="N412" s="300">
        <f t="shared" ref="N412:N417" si="28">IFERROR(VLOOKUP(H412,Price,2,FALSE)*1.2,0)</f>
        <v>36.804504000000001</v>
      </c>
      <c r="O412" s="661" t="s">
        <v>6574</v>
      </c>
      <c r="P412" s="580"/>
    </row>
    <row r="413" spans="1:16" ht="15" customHeight="1">
      <c r="A413" s="130"/>
      <c r="B413" s="131"/>
      <c r="C413" s="132"/>
      <c r="D413" s="542"/>
      <c r="E413" s="616"/>
      <c r="F413" s="598"/>
      <c r="G413" s="620"/>
      <c r="H413" s="602"/>
      <c r="I413" s="583"/>
      <c r="J413" s="584"/>
      <c r="K413" s="557"/>
      <c r="L413" s="586"/>
      <c r="M413" s="313">
        <f>IFERROR(IF(Змiст!$K$5&gt;Змiст!$BH$55,N413*(1-Змiст!$K$5),N413*(1-Змiст!$BH$55)),0)*I413</f>
        <v>0</v>
      </c>
      <c r="N413" s="300">
        <f t="shared" si="28"/>
        <v>0</v>
      </c>
      <c r="O413" s="662"/>
      <c r="P413" s="580"/>
    </row>
    <row r="414" spans="1:16" ht="15" customHeight="1">
      <c r="A414" s="130"/>
      <c r="B414" s="131"/>
      <c r="C414" s="132"/>
      <c r="D414" s="542"/>
      <c r="E414" s="616"/>
      <c r="F414" s="598"/>
      <c r="G414" s="620"/>
      <c r="H414" s="602" t="s">
        <v>5071</v>
      </c>
      <c r="I414" s="581">
        <v>2</v>
      </c>
      <c r="J414" s="584"/>
      <c r="K414" s="557"/>
      <c r="L414" s="586"/>
      <c r="M414" s="313">
        <f>IFERROR(IF(Змiст!$K$5&gt;Змiст!$BH$55,N414*(1-Змiст!$K$5),N414*(1-Змiст!$BH$55)),0)*I414</f>
        <v>47.394479999999994</v>
      </c>
      <c r="N414" s="300">
        <f t="shared" si="28"/>
        <v>23.697239999999997</v>
      </c>
      <c r="O414" s="662"/>
      <c r="P414" s="580"/>
    </row>
    <row r="415" spans="1:16" ht="15" customHeight="1">
      <c r="A415" s="130"/>
      <c r="B415" s="131"/>
      <c r="C415" s="132"/>
      <c r="D415" s="542"/>
      <c r="E415" s="616"/>
      <c r="F415" s="598"/>
      <c r="G415" s="620"/>
      <c r="H415" s="602"/>
      <c r="I415" s="583"/>
      <c r="J415" s="584"/>
      <c r="K415" s="557"/>
      <c r="L415" s="586"/>
      <c r="M415" s="313">
        <f>IFERROR(IF(Змiст!$K$5&gt;Змiст!$BH$55,N415*(1-Змiст!$K$5),N415*(1-Змiст!$BH$55)),0)*I415</f>
        <v>0</v>
      </c>
      <c r="N415" s="300">
        <f t="shared" si="28"/>
        <v>0</v>
      </c>
      <c r="O415" s="662"/>
      <c r="P415" s="580"/>
    </row>
    <row r="416" spans="1:16" ht="15" customHeight="1">
      <c r="A416" s="130"/>
      <c r="B416" s="131"/>
      <c r="C416" s="132"/>
      <c r="D416" s="542"/>
      <c r="E416" s="616"/>
      <c r="F416" s="598"/>
      <c r="G416" s="620"/>
      <c r="H416" s="602" t="s">
        <v>4056</v>
      </c>
      <c r="I416" s="581">
        <v>1</v>
      </c>
      <c r="J416" s="584"/>
      <c r="K416" s="557"/>
      <c r="L416" s="586"/>
      <c r="M416" s="313">
        <f>IFERROR(IF(Змiст!$K$5&gt;Змiст!$BH$55,N416*(1-Змiст!$K$5),N416*(1-Змiст!$BH$55)),0)*I416</f>
        <v>17.709011999999998</v>
      </c>
      <c r="N416" s="300">
        <f t="shared" si="28"/>
        <v>17.709011999999998</v>
      </c>
      <c r="O416" s="662"/>
      <c r="P416" s="580"/>
    </row>
    <row r="417" spans="1:16" ht="15" customHeight="1">
      <c r="A417" s="130"/>
      <c r="B417" s="131"/>
      <c r="C417" s="132"/>
      <c r="D417" s="542"/>
      <c r="E417" s="616"/>
      <c r="F417" s="598"/>
      <c r="G417" s="621"/>
      <c r="H417" s="602"/>
      <c r="I417" s="583"/>
      <c r="J417" s="584"/>
      <c r="K417" s="558"/>
      <c r="L417" s="586"/>
      <c r="M417" s="313">
        <f>IFERROR(IF(Змiст!$K$5&gt;Змiст!$BH$55,N417*(1-Змiст!$K$5),N417*(1-Змiст!$BH$55)),0)*I417</f>
        <v>0</v>
      </c>
      <c r="N417" s="300">
        <f t="shared" si="28"/>
        <v>0</v>
      </c>
      <c r="O417" s="663"/>
      <c r="P417" s="580"/>
    </row>
    <row r="418" spans="1:16" ht="15" customHeight="1">
      <c r="A418" s="130"/>
      <c r="B418" s="131"/>
      <c r="C418" s="132"/>
      <c r="D418" s="542"/>
      <c r="E418" s="616"/>
      <c r="F418" s="238"/>
      <c r="G418" s="225"/>
      <c r="H418" s="225"/>
      <c r="I418" s="225"/>
      <c r="J418" s="225"/>
      <c r="K418" s="225"/>
      <c r="L418" s="225"/>
      <c r="M418" s="228"/>
      <c r="N418" s="228"/>
      <c r="O418" s="225"/>
      <c r="P418" s="225"/>
    </row>
    <row r="419" spans="1:16" ht="15" customHeight="1">
      <c r="A419" s="130"/>
      <c r="B419" s="131"/>
      <c r="C419" s="132"/>
      <c r="D419" s="542"/>
      <c r="E419" s="616"/>
      <c r="F419" s="598"/>
      <c r="G419" s="619" t="s">
        <v>7574</v>
      </c>
      <c r="H419" s="602" t="s">
        <v>5070</v>
      </c>
      <c r="I419" s="581">
        <v>1</v>
      </c>
      <c r="J419" s="584" t="s">
        <v>7664</v>
      </c>
      <c r="K419" s="556">
        <f>L419*курс</f>
        <v>4235.4718559999992</v>
      </c>
      <c r="L419" s="586">
        <f>SUM(M419:M423)</f>
        <v>134.45942399999998</v>
      </c>
      <c r="M419" s="313">
        <f>IFERROR(IF(Змiст!$K$5&gt;Змiст!$BH$55,N419*(1-Змiст!$K$5),N419*(1-Змiст!$BH$55)),0)*I419</f>
        <v>36.804504000000001</v>
      </c>
      <c r="N419" s="300">
        <f>IFERROR(VLOOKUP(H419,Price,2,FALSE)*1.2,0)</f>
        <v>36.804504000000001</v>
      </c>
      <c r="O419" s="619" t="s">
        <v>6574</v>
      </c>
      <c r="P419" s="580"/>
    </row>
    <row r="420" spans="1:16" ht="15" customHeight="1">
      <c r="A420" s="130"/>
      <c r="B420" s="131"/>
      <c r="C420" s="132"/>
      <c r="D420" s="542"/>
      <c r="E420" s="616"/>
      <c r="F420" s="598"/>
      <c r="G420" s="620"/>
      <c r="H420" s="602"/>
      <c r="I420" s="583"/>
      <c r="J420" s="584"/>
      <c r="K420" s="557"/>
      <c r="L420" s="586"/>
      <c r="M420" s="313">
        <f>IFERROR(IF(Змiст!$K$5&gt;Змiст!$BH$55,N420*(1-Змiст!$K$5),N420*(1-Змiст!$BH$55)),0)*I420</f>
        <v>0</v>
      </c>
      <c r="N420" s="300">
        <f>IFERROR(VLOOKUP(H420,Price,2,FALSE)*1.2,0)</f>
        <v>0</v>
      </c>
      <c r="O420" s="620"/>
      <c r="P420" s="580"/>
    </row>
    <row r="421" spans="1:16" ht="15" customHeight="1">
      <c r="A421" s="130"/>
      <c r="B421" s="131"/>
      <c r="C421" s="132"/>
      <c r="D421" s="542"/>
      <c r="E421" s="616"/>
      <c r="F421" s="598"/>
      <c r="G421" s="620"/>
      <c r="H421" s="602" t="s">
        <v>5071</v>
      </c>
      <c r="I421" s="581">
        <v>3</v>
      </c>
      <c r="J421" s="584"/>
      <c r="K421" s="557"/>
      <c r="L421" s="586"/>
      <c r="M421" s="313">
        <f>IFERROR(IF(Змiст!$K$5&gt;Змiст!$BH$55,N421*(1-Змiст!$K$5),N421*(1-Змiст!$BH$55)),0)*I421</f>
        <v>71.091719999999995</v>
      </c>
      <c r="N421" s="300">
        <f>IFERROR(VLOOKUP(H421,Price,2,FALSE)*1.2,0)</f>
        <v>23.697239999999997</v>
      </c>
      <c r="O421" s="620"/>
      <c r="P421" s="580"/>
    </row>
    <row r="422" spans="1:16" ht="15" customHeight="1">
      <c r="A422" s="130"/>
      <c r="B422" s="131"/>
      <c r="C422" s="132"/>
      <c r="D422" s="542"/>
      <c r="E422" s="616"/>
      <c r="F422" s="598"/>
      <c r="G422" s="620"/>
      <c r="H422" s="602"/>
      <c r="I422" s="583"/>
      <c r="J422" s="584"/>
      <c r="K422" s="557"/>
      <c r="L422" s="586"/>
      <c r="M422" s="313">
        <f>IFERROR(IF(Змiст!$K$5&gt;Змiст!$BH$55,N422*(1-Змiст!$K$5),N422*(1-Змiст!$BH$55)),0)*I422</f>
        <v>0</v>
      </c>
      <c r="N422" s="300">
        <f>IFERROR(VLOOKUP(H422,Price,2,FALSE)*1.2,0)</f>
        <v>0</v>
      </c>
      <c r="O422" s="620"/>
      <c r="P422" s="580"/>
    </row>
    <row r="423" spans="1:16" ht="27" customHeight="1">
      <c r="A423" s="130"/>
      <c r="B423" s="131"/>
      <c r="C423" s="132"/>
      <c r="D423" s="542"/>
      <c r="E423" s="616"/>
      <c r="F423" s="598"/>
      <c r="G423" s="620"/>
      <c r="H423" s="340" t="s">
        <v>4057</v>
      </c>
      <c r="I423" s="341">
        <v>1</v>
      </c>
      <c r="J423" s="584"/>
      <c r="K423" s="557"/>
      <c r="L423" s="586"/>
      <c r="M423" s="313">
        <f>IFERROR(IF(Змiст!$K$5&gt;Змiст!$BH$55,N423*(1-Змiст!$K$5),N423*(1-Змiст!$BH$55)),0)*I423</f>
        <v>26.563199999999998</v>
      </c>
      <c r="N423" s="300">
        <f>IFERROR(VLOOKUP(H423,Price,2,FALSE)*1.2,0)</f>
        <v>26.563199999999998</v>
      </c>
      <c r="O423" s="620"/>
      <c r="P423" s="580"/>
    </row>
    <row r="424" spans="1:16" ht="15" customHeight="1">
      <c r="A424" s="130"/>
      <c r="B424" s="131"/>
      <c r="C424" s="132"/>
      <c r="D424" s="199"/>
      <c r="E424" s="200"/>
      <c r="F424" s="165"/>
      <c r="G424" s="165"/>
      <c r="H424" s="165"/>
      <c r="I424" s="165"/>
      <c r="J424" s="165"/>
      <c r="K424" s="165"/>
      <c r="L424" s="165"/>
      <c r="M424" s="166"/>
      <c r="N424" s="166"/>
      <c r="O424" s="165"/>
      <c r="P424" s="167"/>
    </row>
    <row r="425" spans="1:16" ht="12.95" customHeight="1">
      <c r="A425" s="130"/>
      <c r="B425" s="131"/>
      <c r="C425" s="132"/>
      <c r="D425" s="566" t="s">
        <v>17425</v>
      </c>
      <c r="E425" s="622"/>
      <c r="F425" s="544">
        <v>1</v>
      </c>
      <c r="G425" s="551" t="s">
        <v>17061</v>
      </c>
      <c r="H425" s="551" t="s">
        <v>17061</v>
      </c>
      <c r="I425" s="564">
        <v>1</v>
      </c>
      <c r="J425" s="562" t="s">
        <v>17062</v>
      </c>
      <c r="K425" s="556">
        <f>L425*курс</f>
        <v>6689.7358919999988</v>
      </c>
      <c r="L425" s="559">
        <f>M425</f>
        <v>212.37256799999997</v>
      </c>
      <c r="M425" s="594">
        <f>IFERROR(IF(Змiст!$K$5&gt;Змiст!$BH$55,N425*(1-Змiст!$K$5),N425*(1-Змiст!$BH$55)),0)*I425</f>
        <v>212.37256799999997</v>
      </c>
      <c r="N425" s="594">
        <f>IFERROR(VLOOKUP(G425,Price,2,FALSE)*1.2,0)</f>
        <v>212.37256799999997</v>
      </c>
      <c r="O425" s="594" t="s">
        <v>6574</v>
      </c>
      <c r="P425" s="594" t="s">
        <v>7002</v>
      </c>
    </row>
    <row r="426" spans="1:16" ht="12.95" customHeight="1">
      <c r="A426" s="130"/>
      <c r="B426" s="131"/>
      <c r="C426" s="132"/>
      <c r="D426" s="623"/>
      <c r="E426" s="624"/>
      <c r="F426" s="545"/>
      <c r="G426" s="552"/>
      <c r="H426" s="552"/>
      <c r="I426" s="565"/>
      <c r="J426" s="563"/>
      <c r="K426" s="558"/>
      <c r="L426" s="561"/>
      <c r="M426" s="595"/>
      <c r="N426" s="595">
        <f>IFERROR(VLOOKUP(H427,Price,2,FALSE)*1.2,0)</f>
        <v>212.37256799999997</v>
      </c>
      <c r="O426" s="595"/>
      <c r="P426" s="595"/>
    </row>
    <row r="427" spans="1:16" ht="12.95" customHeight="1">
      <c r="A427" s="130"/>
      <c r="B427" s="131"/>
      <c r="C427" s="132"/>
      <c r="D427" s="542"/>
      <c r="E427" s="547"/>
      <c r="F427" s="545"/>
      <c r="G427" s="551" t="s">
        <v>17063</v>
      </c>
      <c r="H427" s="551" t="s">
        <v>17063</v>
      </c>
      <c r="I427" s="564">
        <v>1</v>
      </c>
      <c r="J427" s="562" t="s">
        <v>17064</v>
      </c>
      <c r="K427" s="556">
        <f>L427*курс</f>
        <v>6689.7358919999988</v>
      </c>
      <c r="L427" s="559">
        <f>M427</f>
        <v>212.37256799999997</v>
      </c>
      <c r="M427" s="594">
        <f>IFERROR(IF(Змiст!$K$5&gt;Змiст!$BH$55,N427*(1-Змiст!$K$5),N427*(1-Змiст!$BH$55)),0)*I427</f>
        <v>212.37256799999997</v>
      </c>
      <c r="N427" s="594">
        <f>IFERROR(VLOOKUP(G427,Price,2,FALSE)*1.2,0)</f>
        <v>212.37256799999997</v>
      </c>
      <c r="O427" s="594" t="s">
        <v>6574</v>
      </c>
      <c r="P427" s="594" t="s">
        <v>7002</v>
      </c>
    </row>
    <row r="428" spans="1:16" ht="12.95" customHeight="1">
      <c r="A428" s="130"/>
      <c r="B428" s="131"/>
      <c r="C428" s="132"/>
      <c r="D428" s="591" t="s">
        <v>6573</v>
      </c>
      <c r="E428" s="592"/>
      <c r="F428" s="545"/>
      <c r="G428" s="552"/>
      <c r="H428" s="552"/>
      <c r="I428" s="565"/>
      <c r="J428" s="563"/>
      <c r="K428" s="558"/>
      <c r="L428" s="561"/>
      <c r="M428" s="595"/>
      <c r="N428" s="595">
        <f>IFERROR(VLOOKUP(H429,Price,2,FALSE)*1.2,0)</f>
        <v>215.63985600000001</v>
      </c>
      <c r="O428" s="595"/>
      <c r="P428" s="595"/>
    </row>
    <row r="429" spans="1:16" ht="12.95" customHeight="1">
      <c r="A429" s="130"/>
      <c r="B429" s="131"/>
      <c r="C429" s="132"/>
      <c r="D429" s="158" t="s">
        <v>6571</v>
      </c>
      <c r="E429" s="158" t="s">
        <v>17423</v>
      </c>
      <c r="F429" s="545"/>
      <c r="G429" s="551" t="s">
        <v>17065</v>
      </c>
      <c r="H429" s="551" t="s">
        <v>17065</v>
      </c>
      <c r="I429" s="564">
        <v>1</v>
      </c>
      <c r="J429" s="562" t="s">
        <v>17066</v>
      </c>
      <c r="K429" s="556">
        <f>L429*курс</f>
        <v>6792.6554640000004</v>
      </c>
      <c r="L429" s="559">
        <f>M429</f>
        <v>215.63985600000001</v>
      </c>
      <c r="M429" s="594">
        <f>IFERROR(IF(Змiст!$K$5&gt;Змiст!$BH$55,N429*(1-Змiст!$K$5),N429*(1-Змiст!$BH$55)),0)*I429</f>
        <v>215.63985600000001</v>
      </c>
      <c r="N429" s="594">
        <f>IFERROR(VLOOKUP(G429,Price,2,FALSE)*1.2,0)</f>
        <v>215.63985600000001</v>
      </c>
      <c r="O429" s="594" t="s">
        <v>6574</v>
      </c>
      <c r="P429" s="594" t="s">
        <v>7002</v>
      </c>
    </row>
    <row r="430" spans="1:16" ht="12.95" customHeight="1">
      <c r="A430" s="130"/>
      <c r="B430" s="131"/>
      <c r="C430" s="132"/>
      <c r="D430" s="158" t="s">
        <v>6572</v>
      </c>
      <c r="E430" s="158" t="s">
        <v>17424</v>
      </c>
      <c r="F430" s="545"/>
      <c r="G430" s="552"/>
      <c r="H430" s="552"/>
      <c r="I430" s="565"/>
      <c r="J430" s="563"/>
      <c r="K430" s="558"/>
      <c r="L430" s="561"/>
      <c r="M430" s="595">
        <f>IFERROR(IF(Змiст!$K$5&gt;Змiст!$BH$55,N430*(1-Змiст!$K$5),N430*(1-Змiст!$BH$55)),0)*I431</f>
        <v>215.63985600000001</v>
      </c>
      <c r="N430" s="595">
        <f>IFERROR(VLOOKUP(H431,Price,2,FALSE)*1.2,0)</f>
        <v>215.63985600000001</v>
      </c>
      <c r="O430" s="595"/>
      <c r="P430" s="595"/>
    </row>
    <row r="431" spans="1:16" ht="12.95" customHeight="1">
      <c r="A431" s="130"/>
      <c r="B431" s="131"/>
      <c r="C431" s="132"/>
      <c r="D431" s="158" t="s">
        <v>7904</v>
      </c>
      <c r="E431" s="158" t="s">
        <v>7899</v>
      </c>
      <c r="F431" s="545"/>
      <c r="G431" s="551" t="s">
        <v>17067</v>
      </c>
      <c r="H431" s="551" t="s">
        <v>17067</v>
      </c>
      <c r="I431" s="564">
        <v>1</v>
      </c>
      <c r="J431" s="562" t="s">
        <v>17068</v>
      </c>
      <c r="K431" s="556">
        <f>L431*курс</f>
        <v>6792.6554640000004</v>
      </c>
      <c r="L431" s="559">
        <f>M431</f>
        <v>215.63985600000001</v>
      </c>
      <c r="M431" s="594">
        <f>IFERROR(IF(Змiст!$K$5&gt;Змiст!$BH$55,N431*(1-Змiст!$K$5),N431*(1-Змiст!$BH$55)),0)*I431</f>
        <v>215.63985600000001</v>
      </c>
      <c r="N431" s="594">
        <f>IFERROR(VLOOKUP(G431,Price,2,FALSE)*1.2,0)</f>
        <v>215.63985600000001</v>
      </c>
      <c r="O431" s="594" t="s">
        <v>6574</v>
      </c>
      <c r="P431" s="594" t="s">
        <v>7002</v>
      </c>
    </row>
    <row r="432" spans="1:16" ht="12.95" customHeight="1">
      <c r="A432" s="130"/>
      <c r="B432" s="131"/>
      <c r="C432" s="132"/>
      <c r="D432" s="159"/>
      <c r="E432" s="160"/>
      <c r="F432" s="545"/>
      <c r="G432" s="552"/>
      <c r="H432" s="552"/>
      <c r="I432" s="565"/>
      <c r="J432" s="563"/>
      <c r="K432" s="558"/>
      <c r="L432" s="561"/>
      <c r="M432" s="595">
        <f>IFERROR(IF(Змiст!$K$5&gt;Змiст!$BH$55,N432*(1-Змiст!$K$5),N432*(1-Змiст!$BH$55)),0)*I433</f>
        <v>220.618548</v>
      </c>
      <c r="N432" s="595">
        <f>IFERROR(VLOOKUP(H433,Price,2,FALSE)*1.2,0)</f>
        <v>220.618548</v>
      </c>
      <c r="O432" s="595"/>
      <c r="P432" s="595"/>
    </row>
    <row r="433" spans="1:16" ht="12.95" customHeight="1">
      <c r="A433" s="130"/>
      <c r="B433" s="131"/>
      <c r="C433" s="132"/>
      <c r="D433" s="161"/>
      <c r="E433" s="162"/>
      <c r="F433" s="545"/>
      <c r="G433" s="551" t="s">
        <v>17069</v>
      </c>
      <c r="H433" s="551" t="s">
        <v>17069</v>
      </c>
      <c r="I433" s="564">
        <v>1</v>
      </c>
      <c r="J433" s="562" t="s">
        <v>17070</v>
      </c>
      <c r="K433" s="556">
        <f>L433*курс</f>
        <v>6949.4842619999999</v>
      </c>
      <c r="L433" s="559">
        <f>M433</f>
        <v>220.618548</v>
      </c>
      <c r="M433" s="594">
        <f>IFERROR(IF(Змiст!$K$5&gt;Змiст!$BH$55,N433*(1-Змiст!$K$5),N433*(1-Змiст!$BH$55)),0)*I433</f>
        <v>220.618548</v>
      </c>
      <c r="N433" s="594">
        <f>IFERROR(VLOOKUP(G433,Price,2,FALSE)*1.2,0)</f>
        <v>220.618548</v>
      </c>
      <c r="O433" s="594" t="s">
        <v>6574</v>
      </c>
      <c r="P433" s="594" t="s">
        <v>7002</v>
      </c>
    </row>
    <row r="434" spans="1:16" ht="12.95" customHeight="1">
      <c r="A434" s="130"/>
      <c r="B434" s="131"/>
      <c r="C434" s="132"/>
      <c r="D434" s="161"/>
      <c r="E434" s="162"/>
      <c r="F434" s="545"/>
      <c r="G434" s="552"/>
      <c r="H434" s="552"/>
      <c r="I434" s="565"/>
      <c r="J434" s="563"/>
      <c r="K434" s="558"/>
      <c r="L434" s="561"/>
      <c r="M434" s="595">
        <f>IFERROR(IF(Змiст!$K$5&gt;Змiст!$BH$55,N434*(1-Змiст!$K$5),N434*(1-Змiст!$BH$55)),0)*I435</f>
        <v>220.618548</v>
      </c>
      <c r="N434" s="595">
        <f>IFERROR(VLOOKUP(H435,Price,2,FALSE)*1.2,0)</f>
        <v>220.618548</v>
      </c>
      <c r="O434" s="595"/>
      <c r="P434" s="595"/>
    </row>
    <row r="435" spans="1:16" ht="12.95" customHeight="1">
      <c r="A435" s="130"/>
      <c r="B435" s="131"/>
      <c r="C435" s="132"/>
      <c r="D435" s="161"/>
      <c r="E435" s="162"/>
      <c r="F435" s="545"/>
      <c r="G435" s="551" t="s">
        <v>17071</v>
      </c>
      <c r="H435" s="551" t="s">
        <v>17071</v>
      </c>
      <c r="I435" s="564">
        <v>1</v>
      </c>
      <c r="J435" s="562" t="s">
        <v>17072</v>
      </c>
      <c r="K435" s="556">
        <f>L435*курс</f>
        <v>6949.4842619999999</v>
      </c>
      <c r="L435" s="559">
        <f>M435</f>
        <v>220.618548</v>
      </c>
      <c r="M435" s="594">
        <f>IFERROR(IF(Змiст!$K$5&gt;Змiст!$BH$55,N435*(1-Змiст!$K$5),N435*(1-Змiст!$BH$55)),0)*I435</f>
        <v>220.618548</v>
      </c>
      <c r="N435" s="594">
        <f>IFERROR(VLOOKUP(G435,Price,2,FALSE)*1.2,0)</f>
        <v>220.618548</v>
      </c>
      <c r="O435" s="594" t="s">
        <v>6574</v>
      </c>
      <c r="P435" s="594" t="s">
        <v>7002</v>
      </c>
    </row>
    <row r="436" spans="1:16" ht="12.95" customHeight="1">
      <c r="A436" s="130"/>
      <c r="B436" s="131"/>
      <c r="C436" s="132"/>
      <c r="D436" s="161"/>
      <c r="E436" s="162"/>
      <c r="F436" s="546"/>
      <c r="G436" s="552"/>
      <c r="H436" s="552"/>
      <c r="I436" s="565"/>
      <c r="J436" s="563"/>
      <c r="K436" s="558"/>
      <c r="L436" s="561"/>
      <c r="M436" s="595">
        <f>IFERROR(IF(Змiст!$K$5&gt;Змiст!$BH$55,N436*(1-Змiст!$K$5),N436*(1-Змiст!$BH$55)),0)*I437</f>
        <v>233.68762799999999</v>
      </c>
      <c r="N436" s="595">
        <f>IFERROR(VLOOKUP(H437,Price,2,FALSE)*1.2,0)</f>
        <v>233.68762799999999</v>
      </c>
      <c r="O436" s="595"/>
      <c r="P436" s="595"/>
    </row>
    <row r="437" spans="1:16" ht="12.95" customHeight="1">
      <c r="A437" s="130"/>
      <c r="B437" s="131"/>
      <c r="C437" s="132"/>
      <c r="D437" s="161"/>
      <c r="E437" s="162"/>
      <c r="F437" s="544">
        <v>2</v>
      </c>
      <c r="G437" s="551" t="s">
        <v>17073</v>
      </c>
      <c r="H437" s="551" t="s">
        <v>17073</v>
      </c>
      <c r="I437" s="564">
        <v>1</v>
      </c>
      <c r="J437" s="562" t="s">
        <v>17074</v>
      </c>
      <c r="K437" s="556">
        <f>L437*курс</f>
        <v>7361.1602819999998</v>
      </c>
      <c r="L437" s="559">
        <f>M437</f>
        <v>233.68762799999999</v>
      </c>
      <c r="M437" s="594">
        <f>IFERROR(IF(Змiст!$K$5&gt;Змiст!$BH$55,N437*(1-Змiст!$K$5),N437*(1-Змiст!$BH$55)),0)*I437</f>
        <v>233.68762799999999</v>
      </c>
      <c r="N437" s="594">
        <f>IFERROR(VLOOKUP(G437,Price,2,FALSE)*1.2,0)</f>
        <v>233.68762799999999</v>
      </c>
      <c r="O437" s="594" t="s">
        <v>6574</v>
      </c>
      <c r="P437" s="594" t="s">
        <v>7002</v>
      </c>
    </row>
    <row r="438" spans="1:16" ht="12.95" customHeight="1">
      <c r="A438" s="130"/>
      <c r="B438" s="131"/>
      <c r="C438" s="132"/>
      <c r="D438" s="161"/>
      <c r="E438" s="162"/>
      <c r="F438" s="545"/>
      <c r="G438" s="552"/>
      <c r="H438" s="552"/>
      <c r="I438" s="565"/>
      <c r="J438" s="563"/>
      <c r="K438" s="558"/>
      <c r="L438" s="561"/>
      <c r="M438" s="595">
        <f>IFERROR(IF(Змiст!$K$5&gt;Змiст!$BH$55,N438*(1-Змiст!$K$5),N438*(1-Змiст!$BH$55)),0)*I439</f>
        <v>233.68762799999999</v>
      </c>
      <c r="N438" s="595">
        <f>IFERROR(VLOOKUP(H439,Price,2,FALSE)*1.2,0)</f>
        <v>233.68762799999999</v>
      </c>
      <c r="O438" s="595"/>
      <c r="P438" s="595"/>
    </row>
    <row r="439" spans="1:16" ht="12.95" customHeight="1">
      <c r="A439" s="130"/>
      <c r="B439" s="131"/>
      <c r="C439" s="132"/>
      <c r="D439" s="161"/>
      <c r="E439" s="162"/>
      <c r="F439" s="545"/>
      <c r="G439" s="551" t="s">
        <v>17075</v>
      </c>
      <c r="H439" s="551" t="s">
        <v>17075</v>
      </c>
      <c r="I439" s="564">
        <v>1</v>
      </c>
      <c r="J439" s="562" t="s">
        <v>17076</v>
      </c>
      <c r="K439" s="556">
        <f>L439*курс</f>
        <v>7361.1602819999998</v>
      </c>
      <c r="L439" s="559">
        <f>M439</f>
        <v>233.68762799999999</v>
      </c>
      <c r="M439" s="594">
        <f>IFERROR(IF(Змiст!$K$5&gt;Змiст!$BH$55,N439*(1-Змiст!$K$5),N439*(1-Змiст!$BH$55)),0)*I439</f>
        <v>233.68762799999999</v>
      </c>
      <c r="N439" s="594">
        <f>IFERROR(VLOOKUP(G439,Price,2,FALSE)*1.2,0)</f>
        <v>233.68762799999999</v>
      </c>
      <c r="O439" s="594" t="s">
        <v>6574</v>
      </c>
      <c r="P439" s="594" t="s">
        <v>7002</v>
      </c>
    </row>
    <row r="440" spans="1:16" ht="12.95" customHeight="1">
      <c r="A440" s="130"/>
      <c r="B440" s="131"/>
      <c r="C440" s="132"/>
      <c r="D440" s="161"/>
      <c r="E440" s="162"/>
      <c r="F440" s="545"/>
      <c r="G440" s="552"/>
      <c r="H440" s="552"/>
      <c r="I440" s="565"/>
      <c r="J440" s="563"/>
      <c r="K440" s="558"/>
      <c r="L440" s="561"/>
      <c r="M440" s="595">
        <f>IFERROR(IF(Змiст!$K$5&gt;Змiст!$BH$55,N440*(1-Змiст!$K$5),N440*(1-Змiст!$BH$55)),0)*I441</f>
        <v>236.954892</v>
      </c>
      <c r="N440" s="595">
        <f>IFERROR(VLOOKUP(H441,Price,2,FALSE)*1.2,0)</f>
        <v>236.954892</v>
      </c>
      <c r="O440" s="595"/>
      <c r="P440" s="595"/>
    </row>
    <row r="441" spans="1:16" ht="12.95" customHeight="1">
      <c r="A441" s="130"/>
      <c r="B441" s="131"/>
      <c r="C441" s="132"/>
      <c r="D441" s="161"/>
      <c r="E441" s="162"/>
      <c r="F441" s="545"/>
      <c r="G441" s="551" t="s">
        <v>17077</v>
      </c>
      <c r="H441" s="551" t="s">
        <v>17077</v>
      </c>
      <c r="I441" s="564">
        <v>1</v>
      </c>
      <c r="J441" s="562" t="s">
        <v>17078</v>
      </c>
      <c r="K441" s="556">
        <f>L441*курс</f>
        <v>7464.0790980000002</v>
      </c>
      <c r="L441" s="559">
        <f>M441</f>
        <v>236.954892</v>
      </c>
      <c r="M441" s="594">
        <f>IFERROR(IF(Змiст!$K$5&gt;Змiст!$BH$55,N441*(1-Змiст!$K$5),N441*(1-Змiст!$BH$55)),0)*I441</f>
        <v>236.954892</v>
      </c>
      <c r="N441" s="594">
        <f>IFERROR(VLOOKUP(G441,Price,2,FALSE)*1.2,0)</f>
        <v>236.954892</v>
      </c>
      <c r="O441" s="594" t="s">
        <v>6574</v>
      </c>
      <c r="P441" s="594" t="s">
        <v>7002</v>
      </c>
    </row>
    <row r="442" spans="1:16" ht="12.95" customHeight="1">
      <c r="A442" s="130"/>
      <c r="B442" s="131"/>
      <c r="C442" s="132"/>
      <c r="D442" s="161"/>
      <c r="E442" s="162"/>
      <c r="F442" s="545"/>
      <c r="G442" s="552"/>
      <c r="H442" s="552"/>
      <c r="I442" s="565"/>
      <c r="J442" s="563"/>
      <c r="K442" s="558"/>
      <c r="L442" s="561"/>
      <c r="M442" s="595">
        <f>IFERROR(IF(Змiст!$K$5&gt;Змiст!$BH$55,N442*(1-Змiст!$K$5),N442*(1-Змiст!$BH$55)),0)*I443</f>
        <v>236.954892</v>
      </c>
      <c r="N442" s="595">
        <f>IFERROR(VLOOKUP(H443,Price,2,FALSE)*1.2,0)</f>
        <v>236.954892</v>
      </c>
      <c r="O442" s="595"/>
      <c r="P442" s="595"/>
    </row>
    <row r="443" spans="1:16" ht="12.95" customHeight="1">
      <c r="A443" s="130"/>
      <c r="B443" s="131"/>
      <c r="C443" s="132"/>
      <c r="D443" s="161"/>
      <c r="E443" s="162"/>
      <c r="F443" s="545"/>
      <c r="G443" s="551" t="s">
        <v>17079</v>
      </c>
      <c r="H443" s="551" t="s">
        <v>17079</v>
      </c>
      <c r="I443" s="564">
        <v>1</v>
      </c>
      <c r="J443" s="562" t="s">
        <v>17080</v>
      </c>
      <c r="K443" s="556">
        <f>L443*курс</f>
        <v>7464.0790980000002</v>
      </c>
      <c r="L443" s="559">
        <f>M443</f>
        <v>236.954892</v>
      </c>
      <c r="M443" s="594">
        <f>IFERROR(IF(Змiст!$K$5&gt;Змiст!$BH$55,N443*(1-Змiст!$K$5),N443*(1-Змiст!$BH$55)),0)*I443</f>
        <v>236.954892</v>
      </c>
      <c r="N443" s="594">
        <f>IFERROR(VLOOKUP(G443,Price,2,FALSE)*1.2,0)</f>
        <v>236.954892</v>
      </c>
      <c r="O443" s="594" t="s">
        <v>6574</v>
      </c>
      <c r="P443" s="594" t="s">
        <v>7002</v>
      </c>
    </row>
    <row r="444" spans="1:16" ht="12.95" customHeight="1">
      <c r="A444" s="130"/>
      <c r="B444" s="131"/>
      <c r="C444" s="132"/>
      <c r="D444" s="161"/>
      <c r="E444" s="162"/>
      <c r="F444" s="545"/>
      <c r="G444" s="552"/>
      <c r="H444" s="552"/>
      <c r="I444" s="565"/>
      <c r="J444" s="563"/>
      <c r="K444" s="558"/>
      <c r="L444" s="561"/>
      <c r="M444" s="595">
        <f>IFERROR(IF(Змiст!$K$5&gt;Змiст!$BH$55,N444*(1-Змiст!$K$5),N444*(1-Змiст!$BH$55)),0)*I445</f>
        <v>243.48944399999999</v>
      </c>
      <c r="N444" s="595">
        <f>IFERROR(VLOOKUP(H445,Price,2,FALSE)*1.2,0)</f>
        <v>243.48944399999999</v>
      </c>
      <c r="O444" s="595"/>
      <c r="P444" s="595"/>
    </row>
    <row r="445" spans="1:16" ht="12.95" customHeight="1">
      <c r="A445" s="130"/>
      <c r="B445" s="131"/>
      <c r="C445" s="132"/>
      <c r="D445" s="161"/>
      <c r="E445" s="162"/>
      <c r="F445" s="545"/>
      <c r="G445" s="551" t="s">
        <v>17081</v>
      </c>
      <c r="H445" s="551" t="s">
        <v>17081</v>
      </c>
      <c r="I445" s="564">
        <v>1</v>
      </c>
      <c r="J445" s="562" t="s">
        <v>17082</v>
      </c>
      <c r="K445" s="556">
        <f>L445*курс</f>
        <v>7669.9174859999994</v>
      </c>
      <c r="L445" s="559">
        <f>M445</f>
        <v>243.48944399999999</v>
      </c>
      <c r="M445" s="594">
        <f>IFERROR(IF(Змiст!$K$5&gt;Змiст!$BH$55,N445*(1-Змiст!$K$5),N445*(1-Змiст!$BH$55)),0)*I445</f>
        <v>243.48944399999999</v>
      </c>
      <c r="N445" s="594">
        <f>IFERROR(VLOOKUP(G445,Price,2,FALSE)*1.2,0)</f>
        <v>243.48944399999999</v>
      </c>
      <c r="O445" s="594" t="s">
        <v>6574</v>
      </c>
      <c r="P445" s="594" t="s">
        <v>7002</v>
      </c>
    </row>
    <row r="446" spans="1:16" ht="12.95" customHeight="1">
      <c r="A446" s="130"/>
      <c r="B446" s="131"/>
      <c r="C446" s="132"/>
      <c r="D446" s="161"/>
      <c r="E446" s="162"/>
      <c r="F446" s="545"/>
      <c r="G446" s="552"/>
      <c r="H446" s="552"/>
      <c r="I446" s="565"/>
      <c r="J446" s="563"/>
      <c r="K446" s="558"/>
      <c r="L446" s="561"/>
      <c r="M446" s="595">
        <f>IFERROR(IF(Змiст!$K$5&gt;Змiст!$BH$55,N446*(1-Змiст!$K$5),N446*(1-Змiст!$BH$55)),0)*I447</f>
        <v>243.48944399999999</v>
      </c>
      <c r="N446" s="595">
        <f>IFERROR(VLOOKUP(H447,Price,2,FALSE)*1.2,0)</f>
        <v>243.48944399999999</v>
      </c>
      <c r="O446" s="595"/>
      <c r="P446" s="595"/>
    </row>
    <row r="447" spans="1:16" ht="12.95" customHeight="1">
      <c r="A447" s="130"/>
      <c r="B447" s="131"/>
      <c r="C447" s="132"/>
      <c r="D447" s="161"/>
      <c r="E447" s="162"/>
      <c r="F447" s="545"/>
      <c r="G447" s="551" t="s">
        <v>17083</v>
      </c>
      <c r="H447" s="551" t="s">
        <v>17083</v>
      </c>
      <c r="I447" s="564">
        <v>1</v>
      </c>
      <c r="J447" s="562" t="s">
        <v>17084</v>
      </c>
      <c r="K447" s="556">
        <f>L447*курс</f>
        <v>7669.9174859999994</v>
      </c>
      <c r="L447" s="559">
        <f>M447</f>
        <v>243.48944399999999</v>
      </c>
      <c r="M447" s="594">
        <f>IFERROR(IF(Змiст!$K$5&gt;Змiст!$BH$55,N447*(1-Змiст!$K$5),N447*(1-Змiст!$BH$55)),0)*I447</f>
        <v>243.48944399999999</v>
      </c>
      <c r="N447" s="594">
        <f>IFERROR(VLOOKUP(G447,Price,2,FALSE)*1.2,0)</f>
        <v>243.48944399999999</v>
      </c>
      <c r="O447" s="594" t="s">
        <v>6574</v>
      </c>
      <c r="P447" s="594" t="s">
        <v>7002</v>
      </c>
    </row>
    <row r="448" spans="1:16" ht="12.75" customHeight="1">
      <c r="A448" s="130"/>
      <c r="B448" s="131"/>
      <c r="C448" s="132"/>
      <c r="D448" s="161"/>
      <c r="E448" s="162"/>
      <c r="F448" s="546"/>
      <c r="G448" s="552"/>
      <c r="H448" s="552"/>
      <c r="I448" s="565"/>
      <c r="J448" s="563"/>
      <c r="K448" s="558"/>
      <c r="L448" s="561"/>
      <c r="M448" s="595">
        <f>IFERROR(IF(Змiст!$K$5&gt;Змiст!$BH$55,N448*(1-Змiст!$K$5),N448*(1-Змiст!$BH$55)),0)*I474</f>
        <v>0</v>
      </c>
      <c r="N448" s="595">
        <f>IFERROR(VLOOKUP(H449,Price,2,FALSE)*1.2,0)</f>
        <v>0</v>
      </c>
      <c r="O448" s="595"/>
      <c r="P448" s="595"/>
    </row>
    <row r="449" spans="1:16" ht="15" customHeight="1">
      <c r="A449" s="130"/>
      <c r="B449" s="131"/>
      <c r="C449" s="132"/>
      <c r="D449" s="164"/>
      <c r="E449" s="165"/>
      <c r="F449" s="200"/>
      <c r="G449" s="165"/>
      <c r="H449" s="165"/>
      <c r="I449" s="165"/>
      <c r="J449" s="165"/>
      <c r="K449" s="165"/>
      <c r="L449" s="165"/>
      <c r="M449" s="166"/>
      <c r="N449" s="166"/>
      <c r="O449" s="165"/>
      <c r="P449" s="167"/>
    </row>
    <row r="450" spans="1:16" ht="12.95" customHeight="1">
      <c r="A450" s="130"/>
      <c r="B450" s="131"/>
      <c r="C450" s="132"/>
      <c r="D450" s="566" t="s">
        <v>17085</v>
      </c>
      <c r="E450" s="567"/>
      <c r="F450" s="544"/>
      <c r="G450" s="548" t="s">
        <v>17595</v>
      </c>
      <c r="H450" s="292" t="s">
        <v>17043</v>
      </c>
      <c r="I450" s="315">
        <v>1</v>
      </c>
      <c r="J450" s="553" t="s">
        <v>17577</v>
      </c>
      <c r="K450" s="556">
        <f>L450*курс</f>
        <v>11664.953748</v>
      </c>
      <c r="L450" s="559">
        <f>SUM(M450:M453)</f>
        <v>370.31599199999999</v>
      </c>
      <c r="M450" s="292">
        <f>IFERROR(IF(Змiст!$K$5&gt;Змiст!$BH$55,N450*(1-Змiст!$K$5),N450*(1-Змiст!$BH$55)),0)*I450</f>
        <v>215.63985600000001</v>
      </c>
      <c r="N450" s="292">
        <f t="shared" ref="N450:N473" si="29">IFERROR(VLOOKUP(H450,Price,2,FALSE)*1.2,0)</f>
        <v>215.63985600000001</v>
      </c>
      <c r="O450" s="310" t="s">
        <v>6574</v>
      </c>
      <c r="P450" s="310" t="s">
        <v>7002</v>
      </c>
    </row>
    <row r="451" spans="1:16" ht="12.95" customHeight="1">
      <c r="A451" s="130"/>
      <c r="B451" s="131"/>
      <c r="C451" s="132"/>
      <c r="D451" s="568"/>
      <c r="E451" s="569"/>
      <c r="F451" s="545"/>
      <c r="G451" s="549"/>
      <c r="H451" s="293" t="s">
        <v>17051</v>
      </c>
      <c r="I451" s="298">
        <v>1</v>
      </c>
      <c r="J451" s="554"/>
      <c r="K451" s="557"/>
      <c r="L451" s="560"/>
      <c r="M451" s="292">
        <f>IFERROR(IF(Змiст!$K$5&gt;Змiст!$BH$55,N451*(1-Змiст!$K$5),N451*(1-Змiст!$BH$55)),0)*I451</f>
        <v>114.354468</v>
      </c>
      <c r="N451" s="292">
        <f t="shared" si="29"/>
        <v>114.354468</v>
      </c>
      <c r="O451" s="310" t="s">
        <v>6574</v>
      </c>
      <c r="P451" s="310" t="s">
        <v>7002</v>
      </c>
    </row>
    <row r="452" spans="1:16" ht="12.95" customHeight="1">
      <c r="A452" s="130"/>
      <c r="B452" s="131"/>
      <c r="C452" s="132"/>
      <c r="D452" s="542" t="s">
        <v>17580</v>
      </c>
      <c r="E452" s="543"/>
      <c r="F452" s="545"/>
      <c r="G452" s="549"/>
      <c r="H452" s="293" t="s">
        <v>17057</v>
      </c>
      <c r="I452" s="298">
        <v>1</v>
      </c>
      <c r="J452" s="554"/>
      <c r="K452" s="557"/>
      <c r="L452" s="560"/>
      <c r="M452" s="292">
        <f>IFERROR(IF(Змiст!$K$5&gt;Змiст!$BH$55,N452*(1-Змiст!$K$5),N452*(1-Змiст!$BH$55)),0)*I452</f>
        <v>29.626992000000001</v>
      </c>
      <c r="N452" s="292">
        <f t="shared" si="29"/>
        <v>29.626992000000001</v>
      </c>
      <c r="O452" s="310" t="s">
        <v>6574</v>
      </c>
      <c r="P452" s="310" t="s">
        <v>7002</v>
      </c>
    </row>
    <row r="453" spans="1:16" ht="12.95" customHeight="1">
      <c r="A453" s="130"/>
      <c r="B453" s="131"/>
      <c r="C453" s="132"/>
      <c r="D453" s="591" t="s">
        <v>6573</v>
      </c>
      <c r="E453" s="604"/>
      <c r="F453" s="545"/>
      <c r="G453" s="550"/>
      <c r="H453" s="293" t="s">
        <v>17582</v>
      </c>
      <c r="I453" s="298">
        <v>1</v>
      </c>
      <c r="J453" s="555"/>
      <c r="K453" s="558"/>
      <c r="L453" s="561"/>
      <c r="M453" s="292">
        <f>IFERROR(IF(Змiст!$K$5&gt;Змiст!$BH$55,N453*(1-Змiст!$K$5),N453*(1-Змiст!$BH$55)),0)*I453</f>
        <v>10.694675999999999</v>
      </c>
      <c r="N453" s="292">
        <f t="shared" si="29"/>
        <v>10.694675999999999</v>
      </c>
      <c r="O453" s="310" t="s">
        <v>6574</v>
      </c>
      <c r="P453" s="310" t="s">
        <v>7002</v>
      </c>
    </row>
    <row r="454" spans="1:16" ht="12.95" customHeight="1">
      <c r="A454" s="130"/>
      <c r="B454" s="131"/>
      <c r="C454" s="132"/>
      <c r="D454" s="158" t="s">
        <v>6571</v>
      </c>
      <c r="E454" s="405" t="s">
        <v>7887</v>
      </c>
      <c r="F454" s="545"/>
      <c r="G454" s="548" t="s">
        <v>17596</v>
      </c>
      <c r="H454" s="292" t="s">
        <v>17044</v>
      </c>
      <c r="I454" s="315">
        <v>1</v>
      </c>
      <c r="J454" s="553" t="s">
        <v>17578</v>
      </c>
      <c r="K454" s="556">
        <f>L454*курс</f>
        <v>11870.791380000001</v>
      </c>
      <c r="L454" s="559">
        <f>SUM(M454:M457)</f>
        <v>376.85052000000002</v>
      </c>
      <c r="M454" s="292">
        <f>IFERROR(IF(Змiст!$K$5&gt;Змiст!$BH$55,N454*(1-Змiст!$K$5),N454*(1-Змiст!$BH$55)),0)*I454</f>
        <v>222.174384</v>
      </c>
      <c r="N454" s="292">
        <f t="shared" si="29"/>
        <v>222.174384</v>
      </c>
      <c r="O454" s="310" t="s">
        <v>6574</v>
      </c>
      <c r="P454" s="310" t="s">
        <v>7002</v>
      </c>
    </row>
    <row r="455" spans="1:16" ht="12.95" customHeight="1">
      <c r="A455" s="130"/>
      <c r="B455" s="131"/>
      <c r="C455" s="132"/>
      <c r="D455" s="158" t="s">
        <v>21405</v>
      </c>
      <c r="E455" s="405" t="s">
        <v>17089</v>
      </c>
      <c r="F455" s="545"/>
      <c r="G455" s="549"/>
      <c r="H455" s="293" t="s">
        <v>17051</v>
      </c>
      <c r="I455" s="298">
        <v>1</v>
      </c>
      <c r="J455" s="554"/>
      <c r="K455" s="557"/>
      <c r="L455" s="560"/>
      <c r="M455" s="292">
        <f>IFERROR(IF(Змiст!$K$5&gt;Змiст!$BH$55,N455*(1-Змiст!$K$5),N455*(1-Змiст!$BH$55)),0)*I455</f>
        <v>114.354468</v>
      </c>
      <c r="N455" s="292">
        <f t="shared" si="29"/>
        <v>114.354468</v>
      </c>
      <c r="O455" s="310" t="s">
        <v>6574</v>
      </c>
      <c r="P455" s="310" t="s">
        <v>7002</v>
      </c>
    </row>
    <row r="456" spans="1:16" ht="12.95" customHeight="1">
      <c r="A456" s="130"/>
      <c r="B456" s="131"/>
      <c r="C456" s="132"/>
      <c r="D456" s="158" t="s">
        <v>7904</v>
      </c>
      <c r="E456" s="405" t="s">
        <v>21406</v>
      </c>
      <c r="F456" s="545"/>
      <c r="G456" s="549"/>
      <c r="H456" s="293" t="s">
        <v>17057</v>
      </c>
      <c r="I456" s="298">
        <v>1</v>
      </c>
      <c r="J456" s="554"/>
      <c r="K456" s="557"/>
      <c r="L456" s="560"/>
      <c r="M456" s="292">
        <f>IFERROR(IF(Змiст!$K$5&gt;Змiст!$BH$55,N456*(1-Змiст!$K$5),N456*(1-Змiст!$BH$55)),0)*I456</f>
        <v>29.626992000000001</v>
      </c>
      <c r="N456" s="292">
        <f t="shared" si="29"/>
        <v>29.626992000000001</v>
      </c>
      <c r="O456" s="310" t="s">
        <v>6574</v>
      </c>
      <c r="P456" s="310" t="s">
        <v>7002</v>
      </c>
    </row>
    <row r="457" spans="1:16" ht="12.95" customHeight="1">
      <c r="A457" s="130"/>
      <c r="B457" s="131"/>
      <c r="C457" s="132"/>
      <c r="D457" s="159"/>
      <c r="E457" s="409"/>
      <c r="F457" s="545"/>
      <c r="G457" s="550"/>
      <c r="H457" s="293" t="s">
        <v>17582</v>
      </c>
      <c r="I457" s="298">
        <v>1</v>
      </c>
      <c r="J457" s="555"/>
      <c r="K457" s="558"/>
      <c r="L457" s="561"/>
      <c r="M457" s="292">
        <f>IFERROR(IF(Змiст!$K$5&gt;Змiст!$BH$55,N457*(1-Змiст!$K$5),N457*(1-Змiст!$BH$55)),0)*I457</f>
        <v>10.694675999999999</v>
      </c>
      <c r="N457" s="292">
        <f t="shared" si="29"/>
        <v>10.694675999999999</v>
      </c>
      <c r="O457" s="310" t="s">
        <v>6574</v>
      </c>
      <c r="P457" s="310" t="s">
        <v>7002</v>
      </c>
    </row>
    <row r="458" spans="1:16" ht="12.95" customHeight="1">
      <c r="A458" s="130"/>
      <c r="B458" s="131"/>
      <c r="C458" s="132"/>
      <c r="D458" s="161"/>
      <c r="E458" s="403"/>
      <c r="F458" s="545"/>
      <c r="G458" s="548" t="s">
        <v>17597</v>
      </c>
      <c r="H458" s="292" t="s">
        <v>17045</v>
      </c>
      <c r="I458" s="315">
        <v>1</v>
      </c>
      <c r="J458" s="553" t="s">
        <v>17579</v>
      </c>
      <c r="K458" s="556">
        <f>L458*курс</f>
        <v>12076.62939</v>
      </c>
      <c r="L458" s="559">
        <f>SUM(M458:M461)</f>
        <v>383.38506000000001</v>
      </c>
      <c r="M458" s="292">
        <f>IFERROR(IF(Змiст!$K$5&gt;Змiст!$BH$55,N458*(1-Змiст!$K$5),N458*(1-Змiст!$BH$55)),0)*I458</f>
        <v>228.708924</v>
      </c>
      <c r="N458" s="292">
        <f t="shared" si="29"/>
        <v>228.708924</v>
      </c>
      <c r="O458" s="310" t="s">
        <v>6574</v>
      </c>
      <c r="P458" s="310" t="s">
        <v>7002</v>
      </c>
    </row>
    <row r="459" spans="1:16" ht="12.95" customHeight="1">
      <c r="A459" s="130"/>
      <c r="B459" s="131"/>
      <c r="C459" s="132"/>
      <c r="D459" s="161"/>
      <c r="E459" s="403"/>
      <c r="F459" s="545"/>
      <c r="G459" s="549"/>
      <c r="H459" s="293" t="s">
        <v>17051</v>
      </c>
      <c r="I459" s="298">
        <v>1</v>
      </c>
      <c r="J459" s="554"/>
      <c r="K459" s="557"/>
      <c r="L459" s="560"/>
      <c r="M459" s="292">
        <f>IFERROR(IF(Змiст!$K$5&gt;Змiст!$BH$55,N459*(1-Змiст!$K$5),N459*(1-Змiст!$BH$55)),0)*I459</f>
        <v>114.354468</v>
      </c>
      <c r="N459" s="292">
        <f t="shared" si="29"/>
        <v>114.354468</v>
      </c>
      <c r="O459" s="310" t="s">
        <v>6574</v>
      </c>
      <c r="P459" s="310" t="s">
        <v>7002</v>
      </c>
    </row>
    <row r="460" spans="1:16" ht="12.95" customHeight="1">
      <c r="A460" s="130"/>
      <c r="B460" s="131"/>
      <c r="C460" s="132"/>
      <c r="D460" s="161"/>
      <c r="E460" s="403"/>
      <c r="F460" s="545"/>
      <c r="G460" s="549"/>
      <c r="H460" s="293" t="s">
        <v>17057</v>
      </c>
      <c r="I460" s="298">
        <v>1</v>
      </c>
      <c r="J460" s="554"/>
      <c r="K460" s="557"/>
      <c r="L460" s="560"/>
      <c r="M460" s="292">
        <f>IFERROR(IF(Змiст!$K$5&gt;Змiст!$BH$55,N460*(1-Змiст!$K$5),N460*(1-Змiст!$BH$55)),0)*I460</f>
        <v>29.626992000000001</v>
      </c>
      <c r="N460" s="292">
        <f t="shared" si="29"/>
        <v>29.626992000000001</v>
      </c>
      <c r="O460" s="310" t="s">
        <v>6574</v>
      </c>
      <c r="P460" s="310" t="s">
        <v>7002</v>
      </c>
    </row>
    <row r="461" spans="1:16" ht="12.95" customHeight="1">
      <c r="A461" s="130"/>
      <c r="B461" s="131"/>
      <c r="C461" s="132"/>
      <c r="D461" s="161"/>
      <c r="E461" s="403"/>
      <c r="F461" s="545"/>
      <c r="G461" s="550"/>
      <c r="H461" s="293" t="s">
        <v>17582</v>
      </c>
      <c r="I461" s="298">
        <v>1</v>
      </c>
      <c r="J461" s="555"/>
      <c r="K461" s="558"/>
      <c r="L461" s="561"/>
      <c r="M461" s="292">
        <f>IFERROR(IF(Змiст!$K$5&gt;Змiст!$BH$55,N461*(1-Змiст!$K$5),N461*(1-Змiст!$BH$55)),0)*I461</f>
        <v>10.694675999999999</v>
      </c>
      <c r="N461" s="292">
        <f t="shared" si="29"/>
        <v>10.694675999999999</v>
      </c>
      <c r="O461" s="310" t="s">
        <v>6574</v>
      </c>
      <c r="P461" s="310" t="s">
        <v>7002</v>
      </c>
    </row>
    <row r="462" spans="1:16" ht="12.95" customHeight="1">
      <c r="A462" s="130"/>
      <c r="B462" s="131"/>
      <c r="C462" s="132"/>
      <c r="D462" s="161"/>
      <c r="E462" s="403"/>
      <c r="F462" s="545"/>
      <c r="G462" s="548" t="s">
        <v>17598</v>
      </c>
      <c r="H462" s="292" t="s">
        <v>17046</v>
      </c>
      <c r="I462" s="315">
        <v>1</v>
      </c>
      <c r="J462" s="553" t="s">
        <v>17583</v>
      </c>
      <c r="K462" s="556">
        <f>L462*курс</f>
        <v>12254.966009999998</v>
      </c>
      <c r="L462" s="559">
        <f>SUM(M462:M465)</f>
        <v>389.04653999999994</v>
      </c>
      <c r="M462" s="292">
        <f>IFERROR(IF(Змiст!$K$5&gt;Змiст!$BH$55,N462*(1-Змiст!$K$5),N462*(1-Змiст!$BH$55)),0)*I462</f>
        <v>231.97618799999998</v>
      </c>
      <c r="N462" s="292">
        <f t="shared" si="29"/>
        <v>231.97618799999998</v>
      </c>
      <c r="O462" s="310" t="s">
        <v>6574</v>
      </c>
      <c r="P462" s="310" t="s">
        <v>7002</v>
      </c>
    </row>
    <row r="463" spans="1:16" ht="12.95" customHeight="1">
      <c r="A463" s="130"/>
      <c r="B463" s="131"/>
      <c r="C463" s="132"/>
      <c r="D463" s="161"/>
      <c r="E463" s="403"/>
      <c r="F463" s="545"/>
      <c r="G463" s="549"/>
      <c r="H463" s="293" t="s">
        <v>17051</v>
      </c>
      <c r="I463" s="298">
        <v>1</v>
      </c>
      <c r="J463" s="554"/>
      <c r="K463" s="557"/>
      <c r="L463" s="560"/>
      <c r="M463" s="292">
        <f>IFERROR(IF(Змiст!$K$5&gt;Змiст!$BH$55,N463*(1-Змiст!$K$5),N463*(1-Змiст!$BH$55)),0)*I463</f>
        <v>114.354468</v>
      </c>
      <c r="N463" s="292">
        <f t="shared" si="29"/>
        <v>114.354468</v>
      </c>
      <c r="O463" s="310" t="s">
        <v>6574</v>
      </c>
      <c r="P463" s="310" t="s">
        <v>7002</v>
      </c>
    </row>
    <row r="464" spans="1:16" ht="12.95" customHeight="1">
      <c r="A464" s="130" t="s">
        <v>17562</v>
      </c>
      <c r="B464" s="131"/>
      <c r="C464" s="132"/>
      <c r="D464" s="161"/>
      <c r="E464"/>
      <c r="F464" s="545"/>
      <c r="G464" s="549"/>
      <c r="H464" s="293" t="s">
        <v>17057</v>
      </c>
      <c r="I464" s="298">
        <v>1</v>
      </c>
      <c r="J464" s="554"/>
      <c r="K464" s="557"/>
      <c r="L464" s="560"/>
      <c r="M464" s="292">
        <f>IFERROR(IF(Змiст!$K$5&gt;Змiст!$BH$55,N464*(1-Змiст!$K$5),N464*(1-Змiст!$BH$55)),0)*I464</f>
        <v>29.626992000000001</v>
      </c>
      <c r="N464" s="292">
        <f t="shared" si="29"/>
        <v>29.626992000000001</v>
      </c>
      <c r="O464" s="310" t="s">
        <v>6574</v>
      </c>
      <c r="P464" s="310" t="s">
        <v>7002</v>
      </c>
    </row>
    <row r="465" spans="1:16" ht="12.95" customHeight="1">
      <c r="A465" s="130"/>
      <c r="B465" s="131"/>
      <c r="C465" s="132"/>
      <c r="D465" s="161"/>
      <c r="E465" s="403"/>
      <c r="F465" s="545"/>
      <c r="G465" s="550"/>
      <c r="H465" s="293" t="s">
        <v>9143</v>
      </c>
      <c r="I465" s="298">
        <v>1</v>
      </c>
      <c r="J465" s="555"/>
      <c r="K465" s="558"/>
      <c r="L465" s="561"/>
      <c r="M465" s="292">
        <f>IFERROR(IF(Змiст!$K$5&gt;Змiст!$BH$55,N465*(1-Змiст!$K$5),N465*(1-Змiст!$BH$55)),0)*I465</f>
        <v>13.088892</v>
      </c>
      <c r="N465" s="292">
        <f t="shared" si="29"/>
        <v>13.088892</v>
      </c>
      <c r="O465" s="310" t="s">
        <v>6574</v>
      </c>
      <c r="P465" s="310" t="s">
        <v>7002</v>
      </c>
    </row>
    <row r="466" spans="1:16" ht="12.95" customHeight="1">
      <c r="A466" s="130"/>
      <c r="B466" s="131"/>
      <c r="C466" s="132"/>
      <c r="D466" s="161"/>
      <c r="E466" s="403"/>
      <c r="F466" s="545"/>
      <c r="G466" s="548" t="s">
        <v>17599</v>
      </c>
      <c r="H466" s="292" t="s">
        <v>17047</v>
      </c>
      <c r="I466" s="315">
        <v>1</v>
      </c>
      <c r="J466" s="553" t="s">
        <v>17584</v>
      </c>
      <c r="K466" s="556">
        <f>L466*курс</f>
        <v>12460.804398</v>
      </c>
      <c r="L466" s="559">
        <f>SUM(M466:M469)</f>
        <v>395.58109200000001</v>
      </c>
      <c r="M466" s="292">
        <f>IFERROR(IF(Змiст!$K$5&gt;Змiст!$BH$55,N466*(1-Змiст!$K$5),N466*(1-Змiст!$BH$55)),0)*I466</f>
        <v>238.51074</v>
      </c>
      <c r="N466" s="292">
        <f t="shared" si="29"/>
        <v>238.51074</v>
      </c>
      <c r="O466" s="310" t="s">
        <v>6574</v>
      </c>
      <c r="P466" s="310" t="s">
        <v>7002</v>
      </c>
    </row>
    <row r="467" spans="1:16" ht="12.95" customHeight="1">
      <c r="A467" s="130"/>
      <c r="B467" s="131"/>
      <c r="C467" s="132"/>
      <c r="D467" s="161"/>
      <c r="E467" s="403"/>
      <c r="F467" s="545"/>
      <c r="G467" s="549"/>
      <c r="H467" s="293" t="s">
        <v>17051</v>
      </c>
      <c r="I467" s="298">
        <v>1</v>
      </c>
      <c r="J467" s="554"/>
      <c r="K467" s="557"/>
      <c r="L467" s="560"/>
      <c r="M467" s="292">
        <f>IFERROR(IF(Змiст!$K$5&gt;Змiст!$BH$55,N467*(1-Змiст!$K$5),N467*(1-Змiст!$BH$55)),0)*I467</f>
        <v>114.354468</v>
      </c>
      <c r="N467" s="292">
        <f t="shared" si="29"/>
        <v>114.354468</v>
      </c>
      <c r="O467" s="310" t="s">
        <v>6574</v>
      </c>
      <c r="P467" s="310" t="s">
        <v>7002</v>
      </c>
    </row>
    <row r="468" spans="1:16" ht="12.95" customHeight="1">
      <c r="A468" s="130"/>
      <c r="B468" s="131"/>
      <c r="C468" s="132"/>
      <c r="D468" s="161"/>
      <c r="E468" s="403"/>
      <c r="F468" s="545"/>
      <c r="G468" s="549"/>
      <c r="H468" s="293" t="s">
        <v>17057</v>
      </c>
      <c r="I468" s="298">
        <v>1</v>
      </c>
      <c r="J468" s="554"/>
      <c r="K468" s="557"/>
      <c r="L468" s="560"/>
      <c r="M468" s="292">
        <f>IFERROR(IF(Змiст!$K$5&gt;Змiст!$BH$55,N468*(1-Змiст!$K$5),N468*(1-Змiст!$BH$55)),0)*I468</f>
        <v>29.626992000000001</v>
      </c>
      <c r="N468" s="292">
        <f t="shared" si="29"/>
        <v>29.626992000000001</v>
      </c>
      <c r="O468" s="310" t="s">
        <v>6574</v>
      </c>
      <c r="P468" s="310" t="s">
        <v>7002</v>
      </c>
    </row>
    <row r="469" spans="1:16" ht="12.95" customHeight="1">
      <c r="A469" s="130"/>
      <c r="B469" s="131"/>
      <c r="C469" s="132"/>
      <c r="D469" s="161"/>
      <c r="E469" s="403"/>
      <c r="F469" s="545"/>
      <c r="G469" s="550"/>
      <c r="H469" s="293" t="s">
        <v>9143</v>
      </c>
      <c r="I469" s="298">
        <v>1</v>
      </c>
      <c r="J469" s="555"/>
      <c r="K469" s="558"/>
      <c r="L469" s="561"/>
      <c r="M469" s="292">
        <f>IFERROR(IF(Змiст!$K$5&gt;Змiст!$BH$55,N469*(1-Змiст!$K$5),N469*(1-Змiст!$BH$55)),0)*I469</f>
        <v>13.088892</v>
      </c>
      <c r="N469" s="292">
        <f t="shared" si="29"/>
        <v>13.088892</v>
      </c>
      <c r="O469" s="310" t="s">
        <v>6574</v>
      </c>
      <c r="P469" s="310" t="s">
        <v>7002</v>
      </c>
    </row>
    <row r="470" spans="1:16" ht="12.95" customHeight="1">
      <c r="A470" s="130"/>
      <c r="B470" s="131"/>
      <c r="C470" s="132"/>
      <c r="D470" s="161"/>
      <c r="E470" s="403"/>
      <c r="F470" s="545"/>
      <c r="G470" s="548" t="s">
        <v>17600</v>
      </c>
      <c r="H470" s="292" t="s">
        <v>17048</v>
      </c>
      <c r="I470" s="315">
        <v>1</v>
      </c>
      <c r="J470" s="553" t="s">
        <v>17585</v>
      </c>
      <c r="K470" s="556">
        <f>L470*курс</f>
        <v>12666.642029999997</v>
      </c>
      <c r="L470" s="559">
        <f>SUM(M470:M473)</f>
        <v>402.11561999999992</v>
      </c>
      <c r="M470" s="292">
        <f>IFERROR(IF(Змiст!$K$5&gt;Змiст!$BH$55,N470*(1-Змiст!$K$5),N470*(1-Змiст!$BH$55)),0)*I470</f>
        <v>245.04526799999996</v>
      </c>
      <c r="N470" s="292">
        <f t="shared" si="29"/>
        <v>245.04526799999996</v>
      </c>
      <c r="O470" s="310" t="s">
        <v>6574</v>
      </c>
      <c r="P470" s="310" t="s">
        <v>7002</v>
      </c>
    </row>
    <row r="471" spans="1:16" ht="12.95" customHeight="1">
      <c r="A471" s="130"/>
      <c r="B471" s="131"/>
      <c r="C471" s="132"/>
      <c r="D471" s="161"/>
      <c r="E471" s="403"/>
      <c r="F471" s="545"/>
      <c r="G471" s="549"/>
      <c r="H471" s="293" t="s">
        <v>17051</v>
      </c>
      <c r="I471" s="298">
        <v>1</v>
      </c>
      <c r="J471" s="554"/>
      <c r="K471" s="557"/>
      <c r="L471" s="560"/>
      <c r="M471" s="292">
        <f>IFERROR(IF(Змiст!$K$5&gt;Змiст!$BH$55,N471*(1-Змiст!$K$5),N471*(1-Змiст!$BH$55)),0)*I471</f>
        <v>114.354468</v>
      </c>
      <c r="N471" s="292">
        <f t="shared" si="29"/>
        <v>114.354468</v>
      </c>
      <c r="O471" s="310" t="s">
        <v>6574</v>
      </c>
      <c r="P471" s="310" t="s">
        <v>7002</v>
      </c>
    </row>
    <row r="472" spans="1:16" ht="12.95" customHeight="1">
      <c r="A472" s="130"/>
      <c r="B472" s="131"/>
      <c r="C472" s="132"/>
      <c r="D472" s="161"/>
      <c r="E472" s="403"/>
      <c r="F472" s="545"/>
      <c r="G472" s="549"/>
      <c r="H472" s="293" t="s">
        <v>17057</v>
      </c>
      <c r="I472" s="298">
        <v>1</v>
      </c>
      <c r="J472" s="554"/>
      <c r="K472" s="557"/>
      <c r="L472" s="560"/>
      <c r="M472" s="292">
        <f>IFERROR(IF(Змiст!$K$5&gt;Змiст!$BH$55,N472*(1-Змiст!$K$5),N472*(1-Змiст!$BH$55)),0)*I472</f>
        <v>29.626992000000001</v>
      </c>
      <c r="N472" s="292">
        <f t="shared" si="29"/>
        <v>29.626992000000001</v>
      </c>
      <c r="O472" s="310" t="s">
        <v>6574</v>
      </c>
      <c r="P472" s="310" t="s">
        <v>7002</v>
      </c>
    </row>
    <row r="473" spans="1:16" ht="12.95" customHeight="1">
      <c r="A473" s="130"/>
      <c r="B473" s="131"/>
      <c r="C473" s="132"/>
      <c r="D473" s="161"/>
      <c r="E473" s="403"/>
      <c r="F473" s="546"/>
      <c r="G473" s="550"/>
      <c r="H473" s="293" t="s">
        <v>9143</v>
      </c>
      <c r="I473" s="298">
        <v>1</v>
      </c>
      <c r="J473" s="555"/>
      <c r="K473" s="558"/>
      <c r="L473" s="561"/>
      <c r="M473" s="292">
        <f>IFERROR(IF(Змiст!$K$5&gt;Змiст!$BH$55,N473*(1-Змiст!$K$5),N473*(1-Змiст!$BH$55)),0)*I473</f>
        <v>13.088892</v>
      </c>
      <c r="N473" s="292">
        <f t="shared" si="29"/>
        <v>13.088892</v>
      </c>
      <c r="O473" s="310" t="s">
        <v>6574</v>
      </c>
      <c r="P473" s="310" t="s">
        <v>7002</v>
      </c>
    </row>
    <row r="474" spans="1:16" ht="15" customHeight="1">
      <c r="A474" s="130"/>
      <c r="B474" s="131"/>
      <c r="C474" s="132"/>
      <c r="D474" s="164"/>
      <c r="E474" s="165"/>
      <c r="F474" s="245"/>
      <c r="G474" s="165"/>
      <c r="H474" s="165"/>
      <c r="I474" s="165"/>
      <c r="J474" s="165"/>
      <c r="K474" s="165"/>
      <c r="L474" s="165"/>
      <c r="M474" s="166"/>
      <c r="N474" s="166"/>
      <c r="O474" s="165"/>
      <c r="P474" s="167"/>
    </row>
    <row r="475" spans="1:16" ht="12.6" customHeight="1">
      <c r="A475" s="130"/>
      <c r="B475" s="131"/>
      <c r="C475" s="132"/>
      <c r="D475" s="566" t="s">
        <v>17085</v>
      </c>
      <c r="E475" s="567"/>
      <c r="F475" s="544"/>
      <c r="G475" s="406" t="s">
        <v>20174</v>
      </c>
      <c r="H475" s="377" t="s">
        <v>20174</v>
      </c>
      <c r="I475" s="369">
        <v>1</v>
      </c>
      <c r="J475" s="383" t="str">
        <f t="shared" ref="J475:J480" si="30">VLOOKUP(G475,Price,3,FALSE)</f>
        <v>Комплект фурнітури Ergon Living T. E., LA (ширина дверей) = 66,5 см колір: чорний</v>
      </c>
      <c r="K475" s="373">
        <f t="shared" ref="K475:K480" si="31">L475*курс</f>
        <v>6936.2629560000005</v>
      </c>
      <c r="L475" s="370">
        <f>M475</f>
        <v>220.198824</v>
      </c>
      <c r="M475" s="377">
        <f>IFERROR(IF(Змiст!$K$5&gt;Змiст!$BH$55,N475*(1-Змiст!$K$5),N475*(1-Змiст!$BH$55)),0)*I475</f>
        <v>220.198824</v>
      </c>
      <c r="N475" s="377">
        <f t="shared" ref="N475:N480" si="32">IFERROR(VLOOKUP(G475,Price,2,FALSE)*1.2,0)</f>
        <v>220.198824</v>
      </c>
      <c r="O475" s="377" t="s">
        <v>6574</v>
      </c>
      <c r="P475" s="377" t="s">
        <v>7002</v>
      </c>
    </row>
    <row r="476" spans="1:16" ht="12.95" customHeight="1">
      <c r="A476" s="130"/>
      <c r="B476" s="131"/>
      <c r="C476" s="132"/>
      <c r="D476" s="568"/>
      <c r="E476" s="569"/>
      <c r="F476" s="545"/>
      <c r="G476" s="401" t="s">
        <v>20175</v>
      </c>
      <c r="H476" s="376" t="s">
        <v>20175</v>
      </c>
      <c r="I476" s="369">
        <v>1</v>
      </c>
      <c r="J476" s="383" t="str">
        <f t="shared" si="30"/>
        <v>Комплект фурнітури Ergon Living T. E., LA (ширина дверей) = 71,5 см колір: чорний</v>
      </c>
      <c r="K476" s="373">
        <f t="shared" si="31"/>
        <v>7046.3626379999996</v>
      </c>
      <c r="L476" s="370">
        <f t="shared" ref="L476:L478" si="33">M476</f>
        <v>223.694052</v>
      </c>
      <c r="M476" s="377">
        <f>IFERROR(IF(Змiст!$K$5&gt;Змiст!$BH$55,N476*(1-Змiст!$K$5),N476*(1-Змiст!$BH$55)),0)*I476</f>
        <v>223.694052</v>
      </c>
      <c r="N476" s="377">
        <f t="shared" si="32"/>
        <v>223.694052</v>
      </c>
      <c r="O476" s="377" t="s">
        <v>6574</v>
      </c>
      <c r="P476" s="377" t="s">
        <v>7002</v>
      </c>
    </row>
    <row r="477" spans="1:16" ht="12.95" customHeight="1">
      <c r="A477" s="130"/>
      <c r="B477" s="131"/>
      <c r="C477" s="132"/>
      <c r="D477" s="568"/>
      <c r="E477" s="569"/>
      <c r="F477" s="545"/>
      <c r="G477" s="406" t="s">
        <v>20176</v>
      </c>
      <c r="H477" s="377" t="s">
        <v>20176</v>
      </c>
      <c r="I477" s="369">
        <v>1</v>
      </c>
      <c r="J477" s="383" t="str">
        <f t="shared" si="30"/>
        <v>Комплект фурнітури Ergon Living T. E., LA (ширина дверей) = 76,5 см колір: чорний</v>
      </c>
      <c r="K477" s="373">
        <f t="shared" si="31"/>
        <v>7046.3626379999996</v>
      </c>
      <c r="L477" s="370">
        <f t="shared" si="33"/>
        <v>223.694052</v>
      </c>
      <c r="M477" s="377">
        <f>IFERROR(IF(Змiст!$K$5&gt;Змiст!$BH$55,N477*(1-Змiст!$K$5),N477*(1-Змiст!$BH$55)),0)*I477</f>
        <v>223.694052</v>
      </c>
      <c r="N477" s="377">
        <f t="shared" si="32"/>
        <v>223.694052</v>
      </c>
      <c r="O477" s="377" t="s">
        <v>6574</v>
      </c>
      <c r="P477" s="377" t="s">
        <v>7002</v>
      </c>
    </row>
    <row r="478" spans="1:16" ht="12.95" customHeight="1">
      <c r="A478" s="130"/>
      <c r="B478" s="131"/>
      <c r="C478" s="132"/>
      <c r="D478" s="570" t="s">
        <v>17581</v>
      </c>
      <c r="E478" s="571"/>
      <c r="F478" s="545"/>
      <c r="G478" s="406" t="s">
        <v>17043</v>
      </c>
      <c r="H478" s="377" t="s">
        <v>17043</v>
      </c>
      <c r="I478" s="369">
        <v>1</v>
      </c>
      <c r="J478" s="383" t="str">
        <f t="shared" si="30"/>
        <v>Комплект фурнітури Ergon Living T. E., LA (ширина дверей) = 81,5 см колір: чорний</v>
      </c>
      <c r="K478" s="373">
        <f t="shared" si="31"/>
        <v>6792.6554640000004</v>
      </c>
      <c r="L478" s="370">
        <f t="shared" si="33"/>
        <v>215.63985600000001</v>
      </c>
      <c r="M478" s="377">
        <f>IFERROR(IF(Змiст!$K$5&gt;Змiст!$BH$55,N478*(1-Змiст!$K$5),N478*(1-Змiст!$BH$55)),0)*I478</f>
        <v>215.63985600000001</v>
      </c>
      <c r="N478" s="377">
        <f t="shared" si="32"/>
        <v>215.63985600000001</v>
      </c>
      <c r="O478" s="377" t="s">
        <v>6574</v>
      </c>
      <c r="P478" s="377" t="s">
        <v>7002</v>
      </c>
    </row>
    <row r="479" spans="1:16" ht="12.95" customHeight="1">
      <c r="A479" s="130"/>
      <c r="B479" s="131"/>
      <c r="C479" s="132"/>
      <c r="D479" s="542"/>
      <c r="E479" s="543"/>
      <c r="F479" s="545"/>
      <c r="G479" s="406" t="s">
        <v>17044</v>
      </c>
      <c r="H479" s="377" t="s">
        <v>17044</v>
      </c>
      <c r="I479" s="369">
        <v>1</v>
      </c>
      <c r="J479" s="383" t="str">
        <f t="shared" si="30"/>
        <v>Комплект фурнітури Ergon Living T. E., LA (ширина дверей) = 91,5 см колір: чорний</v>
      </c>
      <c r="K479" s="385">
        <f t="shared" si="31"/>
        <v>6998.4930960000002</v>
      </c>
      <c r="L479" s="370">
        <f t="shared" ref="L479" si="34">M479</f>
        <v>222.174384</v>
      </c>
      <c r="M479" s="292">
        <f>IFERROR(IF(Змiст!$K$5&gt;Змiст!$BH$55,N479*(1-Змiст!$K$5),N479*(1-Змiст!$BH$55)),0)*I479</f>
        <v>222.174384</v>
      </c>
      <c r="N479" s="292">
        <f t="shared" si="32"/>
        <v>222.174384</v>
      </c>
      <c r="O479" s="377" t="s">
        <v>6574</v>
      </c>
      <c r="P479" s="377" t="s">
        <v>7002</v>
      </c>
    </row>
    <row r="480" spans="1:16" ht="12.95" customHeight="1">
      <c r="A480" s="130"/>
      <c r="B480" s="131"/>
      <c r="C480" s="132"/>
      <c r="D480" s="706" t="s">
        <v>21407</v>
      </c>
      <c r="E480" s="708" t="s">
        <v>21408</v>
      </c>
      <c r="F480" s="545"/>
      <c r="G480" s="406" t="s">
        <v>17045</v>
      </c>
      <c r="H480" s="377" t="s">
        <v>17045</v>
      </c>
      <c r="I480" s="369">
        <v>1</v>
      </c>
      <c r="J480" s="383" t="str">
        <f t="shared" si="30"/>
        <v>Комплект фурнітури Ergon Living T. E., LA (ширина дверей) = 96,5 см колір: чорний</v>
      </c>
      <c r="K480" s="385">
        <f t="shared" si="31"/>
        <v>7204.3311059999996</v>
      </c>
      <c r="L480" s="370">
        <f t="shared" ref="L480" si="35">M480</f>
        <v>228.708924</v>
      </c>
      <c r="M480" s="292">
        <f>IFERROR(IF(Змiст!$K$5&gt;Змiст!$BH$55,N480*(1-Змiст!$K$5),N480*(1-Змiст!$BH$55)),0)*I480</f>
        <v>228.708924</v>
      </c>
      <c r="N480" s="292">
        <f t="shared" si="32"/>
        <v>228.708924</v>
      </c>
      <c r="O480" s="377" t="s">
        <v>6574</v>
      </c>
      <c r="P480" s="377" t="s">
        <v>7002</v>
      </c>
    </row>
    <row r="481" spans="1:16" ht="6" customHeight="1">
      <c r="A481" s="130"/>
      <c r="B481" s="131"/>
      <c r="C481" s="132"/>
      <c r="D481" s="707"/>
      <c r="E481" s="709"/>
      <c r="F481" s="545"/>
      <c r="G481" s="392"/>
      <c r="H481" s="392"/>
      <c r="I481" s="393"/>
      <c r="J481" s="394"/>
      <c r="K481" s="395"/>
      <c r="L481" s="396"/>
      <c r="M481" s="397"/>
      <c r="N481" s="397"/>
      <c r="O481" s="392"/>
      <c r="P481" s="398"/>
    </row>
    <row r="482" spans="1:16" ht="12.95" customHeight="1">
      <c r="A482" s="130"/>
      <c r="B482" s="131"/>
      <c r="C482" s="132"/>
      <c r="D482" s="158" t="s">
        <v>21405</v>
      </c>
      <c r="E482" s="405" t="s">
        <v>17089</v>
      </c>
      <c r="F482" s="545"/>
      <c r="G482" s="407" t="s">
        <v>20177</v>
      </c>
      <c r="H482" s="382" t="s">
        <v>20177</v>
      </c>
      <c r="I482" s="381">
        <v>1</v>
      </c>
      <c r="J482" s="384" t="str">
        <f t="shared" ref="J482:J487" si="36">VLOOKUP(G482,Price,3,FALSE)</f>
        <v>Комплект фурнітури Ergon Living T. E., LA (ширина дверей) = 66,5 см колір: срібний</v>
      </c>
      <c r="K482" s="389">
        <f t="shared" ref="K482:K487" si="37">L482*курс</f>
        <v>7486.7606099999994</v>
      </c>
      <c r="L482" s="371">
        <f t="shared" ref="L482:L484" si="38">M482</f>
        <v>237.67493999999999</v>
      </c>
      <c r="M482" s="390">
        <f>IFERROR(IF(Змiст!$K$5&gt;Змiст!$BH$55,N482*(1-Змiст!$K$5),N482*(1-Змiст!$BH$55)),0)*I482</f>
        <v>237.67493999999999</v>
      </c>
      <c r="N482" s="390">
        <f t="shared" ref="N482:N487" si="39">IFERROR(VLOOKUP(G482,Price,2,FALSE)*1.2,0)</f>
        <v>237.67493999999999</v>
      </c>
      <c r="O482" s="382" t="s">
        <v>6574</v>
      </c>
      <c r="P482" s="382" t="s">
        <v>7002</v>
      </c>
    </row>
    <row r="483" spans="1:16" ht="12.95" customHeight="1">
      <c r="A483" s="130"/>
      <c r="B483" s="131"/>
      <c r="C483" s="132"/>
      <c r="D483" s="158" t="s">
        <v>7904</v>
      </c>
      <c r="E483" s="405" t="s">
        <v>21406</v>
      </c>
      <c r="F483" s="545"/>
      <c r="G483" s="406" t="s">
        <v>20178</v>
      </c>
      <c r="H483" s="377" t="s">
        <v>20178</v>
      </c>
      <c r="I483" s="369">
        <v>1</v>
      </c>
      <c r="J483" s="383" t="str">
        <f t="shared" si="36"/>
        <v>Комплект фурнітури Ergon Living T. E., LA (ширина дверей) = 71,5 см колір: срібний</v>
      </c>
      <c r="K483" s="385">
        <f t="shared" si="37"/>
        <v>7596.8599139999997</v>
      </c>
      <c r="L483" s="370">
        <f t="shared" si="38"/>
        <v>241.17015599999999</v>
      </c>
      <c r="M483" s="292">
        <f>IFERROR(IF(Змiст!$K$5&gt;Змiст!$BH$55,N483*(1-Змiст!$K$5),N483*(1-Змiст!$BH$55)),0)*I483</f>
        <v>241.17015599999999</v>
      </c>
      <c r="N483" s="292">
        <f t="shared" si="39"/>
        <v>241.17015599999999</v>
      </c>
      <c r="O483" s="377" t="s">
        <v>6574</v>
      </c>
      <c r="P483" s="377" t="s">
        <v>7002</v>
      </c>
    </row>
    <row r="484" spans="1:16" ht="12.95" customHeight="1">
      <c r="A484" s="130"/>
      <c r="B484" s="131"/>
      <c r="C484" s="132"/>
      <c r="D484" s="158"/>
      <c r="E484" s="405"/>
      <c r="F484" s="545"/>
      <c r="G484" s="406" t="s">
        <v>20179</v>
      </c>
      <c r="H484" s="377" t="s">
        <v>20179</v>
      </c>
      <c r="I484" s="369">
        <v>1</v>
      </c>
      <c r="J484" s="383" t="str">
        <f t="shared" si="36"/>
        <v>Комплект фурнітури Ergon Living T. E., LA (ширина дверей) = 76,5 см колір: срібний</v>
      </c>
      <c r="K484" s="385">
        <f t="shared" si="37"/>
        <v>7596.8599139999997</v>
      </c>
      <c r="L484" s="370">
        <f t="shared" si="38"/>
        <v>241.17015599999999</v>
      </c>
      <c r="M484" s="292">
        <f>IFERROR(IF(Змiст!$K$5&gt;Змiст!$BH$55,N484*(1-Змiст!$K$5),N484*(1-Змiст!$BH$55)),0)*I484</f>
        <v>241.17015599999999</v>
      </c>
      <c r="N484" s="292">
        <f t="shared" si="39"/>
        <v>241.17015599999999</v>
      </c>
      <c r="O484" s="377" t="s">
        <v>6574</v>
      </c>
      <c r="P484" s="377" t="s">
        <v>7002</v>
      </c>
    </row>
    <row r="485" spans="1:16" ht="12.95" customHeight="1">
      <c r="A485" s="130"/>
      <c r="B485" s="131"/>
      <c r="C485" s="132"/>
      <c r="D485" s="388"/>
      <c r="E485" s="273"/>
      <c r="F485" s="545"/>
      <c r="G485" s="406" t="s">
        <v>17046</v>
      </c>
      <c r="H485" s="377" t="s">
        <v>17046</v>
      </c>
      <c r="I485" s="369">
        <v>1</v>
      </c>
      <c r="J485" s="383" t="str">
        <f t="shared" si="36"/>
        <v>Комплект фурнітури Ergon Living T. E., LA (ширина дверей) = 81,5 см колір: срібний</v>
      </c>
      <c r="K485" s="385">
        <f t="shared" si="37"/>
        <v>7307.2499219999991</v>
      </c>
      <c r="L485" s="370">
        <f t="shared" ref="L485" si="40">M485</f>
        <v>231.97618799999998</v>
      </c>
      <c r="M485" s="292">
        <f>IFERROR(IF(Змiст!$K$5&gt;Змiст!$BH$55,N485*(1-Змiст!$K$5),N485*(1-Змiст!$BH$55)),0)*I485</f>
        <v>231.97618799999998</v>
      </c>
      <c r="N485" s="292">
        <f t="shared" si="39"/>
        <v>231.97618799999998</v>
      </c>
      <c r="O485" s="377" t="s">
        <v>6574</v>
      </c>
      <c r="P485" s="377" t="s">
        <v>7002</v>
      </c>
    </row>
    <row r="486" spans="1:16" ht="12.95" customHeight="1">
      <c r="A486" s="130"/>
      <c r="B486" s="131"/>
      <c r="C486" s="132"/>
      <c r="D486" s="161"/>
      <c r="E486" s="403"/>
      <c r="F486" s="545"/>
      <c r="G486" s="406" t="s">
        <v>17047</v>
      </c>
      <c r="H486" s="377" t="s">
        <v>17047</v>
      </c>
      <c r="I486" s="369">
        <v>1</v>
      </c>
      <c r="J486" s="383" t="str">
        <f t="shared" si="36"/>
        <v>Комплект фурнітури Ergon Living T. E., LA (ширина дверей) = 91,5 см колір: срібний</v>
      </c>
      <c r="K486" s="385">
        <f t="shared" si="37"/>
        <v>7513.0883100000001</v>
      </c>
      <c r="L486" s="370">
        <f>M486</f>
        <v>238.51074</v>
      </c>
      <c r="M486" s="292">
        <f>IFERROR(IF(Змiст!$K$5&gt;Змiст!$BH$55,N486*(1-Змiст!$K$5),N486*(1-Змiст!$BH$55)),0)*I486</f>
        <v>238.51074</v>
      </c>
      <c r="N486" s="292">
        <f t="shared" si="39"/>
        <v>238.51074</v>
      </c>
      <c r="O486" s="377" t="s">
        <v>6574</v>
      </c>
      <c r="P486" s="377" t="s">
        <v>7002</v>
      </c>
    </row>
    <row r="487" spans="1:16" ht="12.95" customHeight="1">
      <c r="A487" s="130"/>
      <c r="B487" s="131"/>
      <c r="C487" s="132"/>
      <c r="D487" s="161"/>
      <c r="E487" s="403"/>
      <c r="F487" s="545"/>
      <c r="G487" s="406" t="s">
        <v>17048</v>
      </c>
      <c r="H487" s="377" t="s">
        <v>17048</v>
      </c>
      <c r="I487" s="369">
        <v>1</v>
      </c>
      <c r="J487" s="383" t="str">
        <f t="shared" si="36"/>
        <v>Комплект фурнітури Ergon Living T. E., LA (ширина дверей) = 96,5 см колір: срібний</v>
      </c>
      <c r="K487" s="385">
        <f t="shared" si="37"/>
        <v>7718.9259419999989</v>
      </c>
      <c r="L487" s="370">
        <f t="shared" ref="L487" si="41">M487</f>
        <v>245.04526799999996</v>
      </c>
      <c r="M487" s="292">
        <f>IFERROR(IF(Змiст!$K$5&gt;Змiст!$BH$55,N487*(1-Змiст!$K$5),N487*(1-Змiст!$BH$55)),0)*I487</f>
        <v>245.04526799999996</v>
      </c>
      <c r="N487" s="292">
        <f t="shared" si="39"/>
        <v>245.04526799999996</v>
      </c>
      <c r="O487" s="377" t="s">
        <v>6574</v>
      </c>
      <c r="P487" s="377" t="s">
        <v>7002</v>
      </c>
    </row>
    <row r="488" spans="1:16" ht="6" customHeight="1">
      <c r="A488" s="130"/>
      <c r="B488" s="131"/>
      <c r="C488" s="132"/>
      <c r="D488" s="161"/>
      <c r="E488" s="403"/>
      <c r="F488" s="380"/>
      <c r="G488" s="392"/>
      <c r="H488" s="392"/>
      <c r="I488" s="393"/>
      <c r="J488" s="394"/>
      <c r="K488" s="395"/>
      <c r="L488" s="396"/>
      <c r="M488" s="397"/>
      <c r="N488" s="397"/>
      <c r="O488" s="392"/>
      <c r="P488" s="398"/>
    </row>
    <row r="489" spans="1:16" ht="12.95" customHeight="1">
      <c r="A489" s="130"/>
      <c r="B489" s="131"/>
      <c r="C489" s="132"/>
      <c r="D489" s="161"/>
      <c r="E489" s="403"/>
      <c r="F489" s="545"/>
      <c r="G489" s="391" t="s">
        <v>17049</v>
      </c>
      <c r="H489" s="399" t="s">
        <v>17049</v>
      </c>
      <c r="I489" s="381">
        <v>1</v>
      </c>
      <c r="J489" s="400" t="s">
        <v>17050</v>
      </c>
      <c r="K489" s="375">
        <f t="shared" ref="K489:K505" si="42">L489*курс</f>
        <v>3602.1657420000001</v>
      </c>
      <c r="L489" s="372">
        <f>M489</f>
        <v>114.354468</v>
      </c>
      <c r="M489" s="378">
        <f>IFERROR(IF(Змiст!$K$5&gt;Змiст!$BH$55,N489*(1-Змiст!$K$5),N489*(1-Змiст!$BH$55)),0)*I489</f>
        <v>114.354468</v>
      </c>
      <c r="N489" s="316">
        <f t="shared" ref="N489:N504" si="43">IFERROR(VLOOKUP(H490,Price,2,FALSE)*1.2,0)</f>
        <v>114.354468</v>
      </c>
      <c r="O489" s="378" t="s">
        <v>3</v>
      </c>
      <c r="P489" s="378" t="s">
        <v>7002</v>
      </c>
    </row>
    <row r="490" spans="1:16" ht="12.95" customHeight="1">
      <c r="A490" s="130"/>
      <c r="B490" s="131"/>
      <c r="C490" s="132"/>
      <c r="D490" s="161"/>
      <c r="E490" s="403"/>
      <c r="F490" s="545"/>
      <c r="G490" s="404" t="s">
        <v>17051</v>
      </c>
      <c r="H490" s="379" t="s">
        <v>17051</v>
      </c>
      <c r="I490" s="309">
        <v>1</v>
      </c>
      <c r="J490" s="311" t="s">
        <v>17052</v>
      </c>
      <c r="K490" s="306">
        <f t="shared" si="42"/>
        <v>3861.9133559999996</v>
      </c>
      <c r="L490" s="307">
        <f t="shared" ref="L490:L505" si="44">M490</f>
        <v>122.60042399999999</v>
      </c>
      <c r="M490" s="308">
        <f>IFERROR(IF(Змiст!$K$5&gt;Змiст!$BH$55,N490*(1-Змiст!$K$5),N490*(1-Змiст!$BH$55)),0)*I490</f>
        <v>122.60042399999999</v>
      </c>
      <c r="N490" s="316">
        <f t="shared" si="43"/>
        <v>122.60042399999999</v>
      </c>
      <c r="O490" s="308" t="s">
        <v>17086</v>
      </c>
      <c r="P490" s="308" t="s">
        <v>7002</v>
      </c>
    </row>
    <row r="491" spans="1:16" ht="12.95" customHeight="1">
      <c r="A491" s="130" t="s">
        <v>17562</v>
      </c>
      <c r="B491" s="131"/>
      <c r="C491" s="132"/>
      <c r="D491" s="161"/>
      <c r="E491" s="387"/>
      <c r="F491" s="545"/>
      <c r="G491" s="404" t="s">
        <v>17053</v>
      </c>
      <c r="H491" s="379" t="s">
        <v>17053</v>
      </c>
      <c r="I491" s="309">
        <v>1</v>
      </c>
      <c r="J491" s="311" t="s">
        <v>17054</v>
      </c>
      <c r="K491" s="373">
        <f t="shared" si="42"/>
        <v>1749.6228960000001</v>
      </c>
      <c r="L491" s="370">
        <f t="shared" si="44"/>
        <v>55.543584000000003</v>
      </c>
      <c r="M491" s="377">
        <f>IFERROR(IF(Змiст!$K$5&gt;Змiст!$BH$55,N491*(1-Змiст!$K$5),N491*(1-Змiст!$BH$55)),0)*I491</f>
        <v>55.543584000000003</v>
      </c>
      <c r="N491" s="382">
        <f>IFERROR(VLOOKUP(H493,Price,2,FALSE)*1.2,0)</f>
        <v>55.543584000000003</v>
      </c>
      <c r="O491" s="377" t="s">
        <v>3</v>
      </c>
      <c r="P491" s="377" t="s">
        <v>7002</v>
      </c>
    </row>
    <row r="492" spans="1:16" ht="6" customHeight="1">
      <c r="A492" s="130"/>
      <c r="B492" s="131"/>
      <c r="C492" s="132"/>
      <c r="D492" s="161"/>
      <c r="E492" s="387"/>
      <c r="F492" s="380"/>
      <c r="G492" s="392"/>
      <c r="H492" s="392"/>
      <c r="I492" s="393"/>
      <c r="J492" s="394"/>
      <c r="K492" s="402"/>
      <c r="L492" s="396"/>
      <c r="M492" s="392"/>
      <c r="N492" s="392"/>
      <c r="O492" s="392"/>
      <c r="P492" s="398"/>
    </row>
    <row r="493" spans="1:16" ht="12.95" customHeight="1">
      <c r="A493" s="130"/>
      <c r="B493" s="131"/>
      <c r="C493" s="132"/>
      <c r="D493" s="161"/>
      <c r="E493" s="403"/>
      <c r="F493" s="408"/>
      <c r="G493" s="391" t="s">
        <v>17055</v>
      </c>
      <c r="H493" s="399" t="s">
        <v>17055</v>
      </c>
      <c r="I493" s="381">
        <v>1</v>
      </c>
      <c r="J493" s="400" t="s">
        <v>17056</v>
      </c>
      <c r="K493" s="374">
        <f t="shared" si="42"/>
        <v>933.25024800000006</v>
      </c>
      <c r="L493" s="371">
        <f t="shared" si="44"/>
        <v>29.626992000000001</v>
      </c>
      <c r="M493" s="382">
        <f>IFERROR(IF(Змiст!$K$5&gt;Змiст!$BH$55,N493*(1-Змiст!$K$5),N493*(1-Змiст!$BH$55)),0)*I493</f>
        <v>29.626992000000001</v>
      </c>
      <c r="N493" s="382">
        <f>IFERROR(VLOOKUP(H495,Price,2,FALSE)*1.2,0)</f>
        <v>29.626992000000001</v>
      </c>
      <c r="O493" s="382" t="s">
        <v>6574</v>
      </c>
      <c r="P493" s="382" t="s">
        <v>7002</v>
      </c>
    </row>
    <row r="494" spans="1:16" ht="6" customHeight="1">
      <c r="A494" s="130"/>
      <c r="B494" s="131"/>
      <c r="C494" s="132"/>
      <c r="D494" s="161"/>
      <c r="E494" s="403"/>
      <c r="F494" s="408"/>
      <c r="G494" s="392"/>
      <c r="H494" s="392"/>
      <c r="I494" s="393"/>
      <c r="J494" s="394"/>
      <c r="K494" s="402"/>
      <c r="L494" s="396"/>
      <c r="M494" s="392"/>
      <c r="N494" s="392"/>
      <c r="O494" s="392"/>
      <c r="P494" s="398"/>
    </row>
    <row r="495" spans="1:16" ht="12.95" customHeight="1">
      <c r="A495" s="130"/>
      <c r="B495" s="131"/>
      <c r="C495" s="132"/>
      <c r="D495" s="161"/>
      <c r="E495" s="403"/>
      <c r="F495" s="545"/>
      <c r="G495" s="391" t="s">
        <v>17057</v>
      </c>
      <c r="H495" s="399" t="s">
        <v>17057</v>
      </c>
      <c r="I495" s="381">
        <v>1</v>
      </c>
      <c r="J495" s="400" t="s">
        <v>17087</v>
      </c>
      <c r="K495" s="375">
        <f t="shared" si="42"/>
        <v>933.25024800000006</v>
      </c>
      <c r="L495" s="372">
        <f t="shared" si="44"/>
        <v>29.626992000000001</v>
      </c>
      <c r="M495" s="378">
        <f>IFERROR(IF(Змiст!$K$5&gt;Змiст!$BH$55,N495*(1-Змiст!$K$5),N495*(1-Змiст!$BH$55)),0)*I495</f>
        <v>29.626992000000001</v>
      </c>
      <c r="N495" s="316">
        <f t="shared" si="43"/>
        <v>29.626992000000001</v>
      </c>
      <c r="O495" s="378" t="s">
        <v>6574</v>
      </c>
      <c r="P495" s="378" t="s">
        <v>7002</v>
      </c>
    </row>
    <row r="496" spans="1:16" ht="12.95" customHeight="1">
      <c r="A496" s="130"/>
      <c r="B496" s="131"/>
      <c r="C496" s="132"/>
      <c r="D496" s="161"/>
      <c r="E496" s="403"/>
      <c r="F496" s="545"/>
      <c r="G496" s="404" t="s">
        <v>17058</v>
      </c>
      <c r="H496" s="379" t="s">
        <v>17058</v>
      </c>
      <c r="I496" s="309">
        <v>1</v>
      </c>
      <c r="J496" s="311" t="s">
        <v>17088</v>
      </c>
      <c r="K496" s="306">
        <f t="shared" si="42"/>
        <v>938.07768599999997</v>
      </c>
      <c r="L496" s="307">
        <f t="shared" si="44"/>
        <v>29.780244</v>
      </c>
      <c r="M496" s="308">
        <f>IFERROR(IF(Змiст!$K$5&gt;Змiст!$BH$55,N496*(1-Змiст!$K$5),N496*(1-Змiст!$BH$55)),0)*I496</f>
        <v>29.780244</v>
      </c>
      <c r="N496" s="316">
        <f t="shared" si="43"/>
        <v>29.780244</v>
      </c>
      <c r="O496" s="308" t="s">
        <v>6574</v>
      </c>
      <c r="P496" s="308" t="s">
        <v>7002</v>
      </c>
    </row>
    <row r="497" spans="1:16" ht="12.95" customHeight="1">
      <c r="A497" s="130"/>
      <c r="B497" s="131"/>
      <c r="C497" s="132"/>
      <c r="D497" s="161"/>
      <c r="E497" s="403"/>
      <c r="F497" s="545"/>
      <c r="G497" s="404" t="s">
        <v>17059</v>
      </c>
      <c r="H497" s="379" t="s">
        <v>17059</v>
      </c>
      <c r="I497" s="309">
        <v>1</v>
      </c>
      <c r="J497" s="311" t="s">
        <v>17090</v>
      </c>
      <c r="K497" s="306">
        <f t="shared" si="42"/>
        <v>938.07768599999997</v>
      </c>
      <c r="L497" s="307">
        <f t="shared" si="44"/>
        <v>29.780244</v>
      </c>
      <c r="M497" s="308">
        <f>IFERROR(IF(Змiст!$K$5&gt;Змiст!$BH$55,N497*(1-Змiст!$K$5),N497*(1-Змiст!$BH$55)),0)*I497</f>
        <v>29.780244</v>
      </c>
      <c r="N497" s="316">
        <f t="shared" si="43"/>
        <v>29.780244</v>
      </c>
      <c r="O497" s="308" t="s">
        <v>6574</v>
      </c>
      <c r="P497" s="308" t="s">
        <v>7002</v>
      </c>
    </row>
    <row r="498" spans="1:16" ht="12.95" customHeight="1">
      <c r="A498" s="130"/>
      <c r="B498" s="131"/>
      <c r="C498" s="132"/>
      <c r="D498" s="161"/>
      <c r="E498" s="403"/>
      <c r="F498" s="545"/>
      <c r="G498" s="404" t="s">
        <v>17060</v>
      </c>
      <c r="H498" s="379" t="s">
        <v>17060</v>
      </c>
      <c r="I498" s="309">
        <v>1</v>
      </c>
      <c r="J498" s="311" t="s">
        <v>17091</v>
      </c>
      <c r="K498" s="373">
        <f t="shared" si="42"/>
        <v>840.15565199999992</v>
      </c>
      <c r="L498" s="370">
        <f t="shared" si="44"/>
        <v>26.671607999999999</v>
      </c>
      <c r="M498" s="377">
        <f>IFERROR(IF(Змiст!$K$5&gt;Змiст!$BH$55,N498*(1-Змiст!$K$5),N498*(1-Змiст!$BH$55)),0)*I498</f>
        <v>26.671607999999999</v>
      </c>
      <c r="N498" s="382">
        <f>IFERROR(VLOOKUP(H502,Price,2,FALSE)*1.2,0)</f>
        <v>26.671607999999999</v>
      </c>
      <c r="O498" s="377" t="s">
        <v>6574</v>
      </c>
      <c r="P498" s="377" t="s">
        <v>7002</v>
      </c>
    </row>
    <row r="499" spans="1:16" ht="6.6" customHeight="1">
      <c r="A499" s="130"/>
      <c r="B499" s="131"/>
      <c r="C499" s="132"/>
      <c r="D499" s="161"/>
      <c r="E499" s="403"/>
      <c r="F499" s="380"/>
      <c r="G499" s="392"/>
      <c r="H499" s="392"/>
      <c r="I499" s="393"/>
      <c r="J499" s="394"/>
      <c r="K499" s="402"/>
      <c r="L499" s="396"/>
      <c r="M499" s="392"/>
      <c r="N499" s="392"/>
      <c r="O499" s="392"/>
      <c r="P499" s="398"/>
    </row>
    <row r="500" spans="1:16" ht="12" customHeight="1">
      <c r="A500" s="130"/>
      <c r="B500" s="131"/>
      <c r="C500" s="132"/>
      <c r="D500" s="161"/>
      <c r="E500" s="403"/>
      <c r="F500" s="380"/>
      <c r="G500" s="404" t="s">
        <v>20180</v>
      </c>
      <c r="H500" s="399" t="s">
        <v>17037</v>
      </c>
      <c r="I500" s="381">
        <v>1</v>
      </c>
      <c r="J500" s="383" t="str">
        <f>VLOOKUP(G500,Price,3,FALSE)</f>
        <v>Набір для з'єднання двох дверних поолотен Ergon Living</v>
      </c>
      <c r="K500" s="385">
        <f>L500*курс</f>
        <v>1871.6900579999999</v>
      </c>
      <c r="L500" s="370">
        <f t="shared" ref="L500" si="45">M500</f>
        <v>59.418731999999999</v>
      </c>
      <c r="M500" s="292">
        <f>IFERROR(IF(Змiст!$K$5&gt;Змiст!$BH$55,N500*(1-Змiст!$K$5),N500*(1-Змiст!$BH$55)),0)*I500</f>
        <v>59.418731999999999</v>
      </c>
      <c r="N500" s="292">
        <f>IFERROR(VLOOKUP(G500,Price,2,FALSE)*1.2,0)</f>
        <v>59.418731999999999</v>
      </c>
      <c r="O500" s="377" t="s">
        <v>6574</v>
      </c>
      <c r="P500" s="377" t="s">
        <v>7002</v>
      </c>
    </row>
    <row r="501" spans="1:16" ht="6" customHeight="1">
      <c r="A501" s="130"/>
      <c r="B501" s="131"/>
      <c r="C501" s="132"/>
      <c r="D501" s="161"/>
      <c r="E501" s="403"/>
      <c r="F501" s="380"/>
      <c r="G501" s="392"/>
      <c r="H501" s="392"/>
      <c r="I501" s="393"/>
      <c r="J501" s="394"/>
      <c r="K501" s="395"/>
      <c r="L501" s="396"/>
      <c r="M501" s="397"/>
      <c r="N501" s="397"/>
      <c r="O501" s="392"/>
      <c r="P501" s="398"/>
    </row>
    <row r="502" spans="1:16" ht="12.95" customHeight="1">
      <c r="A502" s="130"/>
      <c r="B502" s="131"/>
      <c r="C502" s="132"/>
      <c r="D502" s="161"/>
      <c r="E502" s="403"/>
      <c r="F502" s="545"/>
      <c r="G502" s="391" t="s">
        <v>17037</v>
      </c>
      <c r="H502" s="399" t="s">
        <v>17037</v>
      </c>
      <c r="I502" s="381">
        <v>1</v>
      </c>
      <c r="J502" s="400" t="s">
        <v>17092</v>
      </c>
      <c r="K502" s="375">
        <f t="shared" si="42"/>
        <v>770.14211399999999</v>
      </c>
      <c r="L502" s="372">
        <f t="shared" si="44"/>
        <v>24.448955999999999</v>
      </c>
      <c r="M502" s="378">
        <f>IFERROR(IF(Змiст!$K$5&gt;Змiст!$BH$55,N502*(1-Змiст!$K$5),N502*(1-Змiст!$BH$55)),0)*I502</f>
        <v>24.448955999999999</v>
      </c>
      <c r="N502" s="316">
        <f t="shared" si="43"/>
        <v>24.448955999999999</v>
      </c>
      <c r="O502" s="378" t="s">
        <v>3</v>
      </c>
      <c r="P502" s="378" t="s">
        <v>7002</v>
      </c>
    </row>
    <row r="503" spans="1:16" ht="12.95" customHeight="1">
      <c r="A503" s="130"/>
      <c r="B503" s="131"/>
      <c r="C503" s="132"/>
      <c r="D503" s="161"/>
      <c r="E503" s="403"/>
      <c r="F503" s="545"/>
      <c r="G503" s="404" t="s">
        <v>17038</v>
      </c>
      <c r="H503" s="318" t="s">
        <v>17038</v>
      </c>
      <c r="I503" s="309">
        <v>1</v>
      </c>
      <c r="J503" s="311" t="s">
        <v>17093</v>
      </c>
      <c r="K503" s="306">
        <f t="shared" si="42"/>
        <v>412.30009799999999</v>
      </c>
      <c r="L503" s="307">
        <f t="shared" si="44"/>
        <v>13.088892</v>
      </c>
      <c r="M503" s="308">
        <f>IFERROR(IF(Змiст!$K$5&gt;Змiст!$BH$55,N503*(1-Змiст!$K$5),N503*(1-Змiст!$BH$55)),0)*I503</f>
        <v>13.088892</v>
      </c>
      <c r="N503" s="316">
        <f>IFERROR(VLOOKUP(H504,Price,2,FALSE)*1.2,0)</f>
        <v>13.088892</v>
      </c>
      <c r="O503" s="308" t="s">
        <v>3</v>
      </c>
      <c r="P503" s="308" t="s">
        <v>7002</v>
      </c>
    </row>
    <row r="504" spans="1:16" ht="24" customHeight="1">
      <c r="A504" s="130"/>
      <c r="B504" s="131"/>
      <c r="C504" s="132"/>
      <c r="D504" s="161"/>
      <c r="E504" s="403"/>
      <c r="F504" s="545"/>
      <c r="G504" s="404" t="s">
        <v>9143</v>
      </c>
      <c r="H504" s="318" t="s">
        <v>9143</v>
      </c>
      <c r="I504" s="309">
        <v>1</v>
      </c>
      <c r="J504" s="294" t="s">
        <v>12449</v>
      </c>
      <c r="K504" s="306">
        <f t="shared" si="42"/>
        <v>336.882294</v>
      </c>
      <c r="L504" s="307">
        <f t="shared" si="44"/>
        <v>10.694675999999999</v>
      </c>
      <c r="M504" s="311">
        <f>IFERROR(IF(Змiст!$K$5&gt;Змiст!$BH$55,N504*(1-Змiст!$K$5),N504*(1-Змiст!$BH$55)),0)*I504</f>
        <v>10.694675999999999</v>
      </c>
      <c r="N504" s="316">
        <f t="shared" si="43"/>
        <v>10.694675999999999</v>
      </c>
      <c r="O504" s="308" t="s">
        <v>6574</v>
      </c>
      <c r="P504" s="308" t="s">
        <v>7002</v>
      </c>
    </row>
    <row r="505" spans="1:16" ht="24" customHeight="1">
      <c r="A505" s="130"/>
      <c r="B505" s="131"/>
      <c r="C505" s="132"/>
      <c r="D505" s="161"/>
      <c r="E505" s="403"/>
      <c r="F505" s="546"/>
      <c r="G505" s="404" t="s">
        <v>17582</v>
      </c>
      <c r="H505" s="318" t="s">
        <v>17582</v>
      </c>
      <c r="I505" s="309">
        <v>1</v>
      </c>
      <c r="J505" s="294" t="s">
        <v>17576</v>
      </c>
      <c r="K505" s="306">
        <f t="shared" si="42"/>
        <v>0</v>
      </c>
      <c r="L505" s="307">
        <f t="shared" si="44"/>
        <v>0</v>
      </c>
      <c r="M505" s="311">
        <f>IFERROR(IF(Змiст!$K$5&gt;Змiст!$BH$55,N505*(1-Змiст!$K$5),N505*(1-Змiст!$BH$55)),0)*I505</f>
        <v>0</v>
      </c>
      <c r="N505" s="316">
        <f>IFERROR(VLOOKUP(H506,Price,2,FALSE)*1.2,0)</f>
        <v>0</v>
      </c>
      <c r="O505" s="308" t="s">
        <v>6574</v>
      </c>
      <c r="P505" s="308" t="s">
        <v>7002</v>
      </c>
    </row>
    <row r="506" spans="1:16" ht="15" customHeight="1">
      <c r="A506" s="130"/>
      <c r="B506" s="131"/>
      <c r="C506" s="132"/>
      <c r="D506" s="164"/>
      <c r="E506" s="165"/>
      <c r="F506" s="230"/>
      <c r="G506" s="165"/>
      <c r="H506" s="165"/>
      <c r="I506" s="165"/>
      <c r="J506" s="165"/>
      <c r="K506" s="165"/>
      <c r="L506" s="165"/>
      <c r="M506" s="166"/>
      <c r="N506" s="166"/>
      <c r="O506" s="165"/>
      <c r="P506" s="167"/>
    </row>
    <row r="507" spans="1:16" ht="12.95" customHeight="1">
      <c r="A507" s="130"/>
      <c r="B507" s="131"/>
      <c r="C507" s="132"/>
      <c r="D507" s="566" t="s">
        <v>9023</v>
      </c>
      <c r="E507" s="622"/>
      <c r="F507" s="154"/>
      <c r="G507" s="713" t="s">
        <v>21390</v>
      </c>
      <c r="H507" s="714"/>
      <c r="I507" s="715"/>
      <c r="J507" s="553" t="str">
        <f>VLOOKUP(G507,прайс!A:C,3,FALSE)</f>
        <v>Комплект фурнітури SLIDO CLASSIC 40-L варіант А без демпфера з ходовою шиною 2м</v>
      </c>
      <c r="K507" s="585">
        <f>L507*курс</f>
        <v>2092.860126</v>
      </c>
      <c r="L507" s="586">
        <f>SUM(M507:M512)</f>
        <v>66.440004000000002</v>
      </c>
      <c r="M507" s="233">
        <f>N507</f>
        <v>66.440004000000002</v>
      </c>
      <c r="N507" s="169">
        <f t="shared" ref="N507:N524" si="46">IFERROR(VLOOKUP(G507,Price,2,FALSE)*1.2,0)</f>
        <v>66.440004000000002</v>
      </c>
      <c r="O507" s="587" t="s">
        <v>6574</v>
      </c>
      <c r="P507" s="580" t="s">
        <v>7002</v>
      </c>
    </row>
    <row r="508" spans="1:16" ht="12.95" customHeight="1">
      <c r="A508" s="130"/>
      <c r="B508" s="131"/>
      <c r="C508" s="132"/>
      <c r="D508" s="623"/>
      <c r="E508" s="624"/>
      <c r="F508" s="157"/>
      <c r="G508" s="716"/>
      <c r="H508" s="717"/>
      <c r="I508" s="718"/>
      <c r="J508" s="554"/>
      <c r="K508" s="585"/>
      <c r="L508" s="586"/>
      <c r="M508" s="233">
        <f t="shared" ref="M508:M524" si="47">N508</f>
        <v>0</v>
      </c>
      <c r="N508" s="169">
        <f t="shared" si="46"/>
        <v>0</v>
      </c>
      <c r="O508" s="587"/>
      <c r="P508" s="580"/>
    </row>
    <row r="509" spans="1:16" ht="12.95" customHeight="1">
      <c r="A509" s="130"/>
      <c r="B509" s="131"/>
      <c r="C509" s="132"/>
      <c r="D509" s="542"/>
      <c r="E509" s="547"/>
      <c r="F509" s="157"/>
      <c r="G509" s="716"/>
      <c r="H509" s="717"/>
      <c r="I509" s="718"/>
      <c r="J509" s="554"/>
      <c r="K509" s="585"/>
      <c r="L509" s="586"/>
      <c r="M509" s="233">
        <f t="shared" si="47"/>
        <v>0</v>
      </c>
      <c r="N509" s="169">
        <f t="shared" si="46"/>
        <v>0</v>
      </c>
      <c r="O509" s="587"/>
      <c r="P509" s="580"/>
    </row>
    <row r="510" spans="1:16" ht="12.95" customHeight="1">
      <c r="A510" s="130"/>
      <c r="B510" s="131"/>
      <c r="C510" s="132"/>
      <c r="D510" s="591" t="s">
        <v>6573</v>
      </c>
      <c r="E510" s="592"/>
      <c r="F510" s="157"/>
      <c r="G510" s="716"/>
      <c r="H510" s="717"/>
      <c r="I510" s="718"/>
      <c r="J510" s="554"/>
      <c r="K510" s="585"/>
      <c r="L510" s="586"/>
      <c r="M510" s="233">
        <f t="shared" si="47"/>
        <v>0</v>
      </c>
      <c r="N510" s="169">
        <f t="shared" si="46"/>
        <v>0</v>
      </c>
      <c r="O510" s="587"/>
      <c r="P510" s="580"/>
    </row>
    <row r="511" spans="1:16" ht="12.95" customHeight="1">
      <c r="A511" s="130"/>
      <c r="B511" s="131"/>
      <c r="C511" s="132"/>
      <c r="D511" s="158" t="s">
        <v>6571</v>
      </c>
      <c r="E511" s="158" t="s">
        <v>8816</v>
      </c>
      <c r="F511" s="157"/>
      <c r="G511" s="716"/>
      <c r="H511" s="717"/>
      <c r="I511" s="718"/>
      <c r="J511" s="554"/>
      <c r="K511" s="585"/>
      <c r="L511" s="586"/>
      <c r="M511" s="233">
        <f t="shared" si="47"/>
        <v>0</v>
      </c>
      <c r="N511" s="169">
        <f t="shared" si="46"/>
        <v>0</v>
      </c>
      <c r="O511" s="587"/>
      <c r="P511" s="580"/>
    </row>
    <row r="512" spans="1:16" ht="12.95" customHeight="1">
      <c r="A512" s="130"/>
      <c r="B512" s="131"/>
      <c r="C512" s="132"/>
      <c r="D512" s="158" t="s">
        <v>6572</v>
      </c>
      <c r="E512" s="158" t="s">
        <v>7577</v>
      </c>
      <c r="F512" s="157"/>
      <c r="G512" s="719"/>
      <c r="H512" s="720"/>
      <c r="I512" s="721"/>
      <c r="J512" s="555"/>
      <c r="K512" s="585"/>
      <c r="L512" s="586"/>
      <c r="M512" s="233">
        <f t="shared" si="47"/>
        <v>0</v>
      </c>
      <c r="N512" s="169">
        <f t="shared" si="46"/>
        <v>0</v>
      </c>
      <c r="O512" s="587"/>
      <c r="P512" s="580"/>
    </row>
    <row r="513" spans="1:16" ht="12.95" customHeight="1">
      <c r="A513" s="130"/>
      <c r="B513" s="131"/>
      <c r="C513" s="132"/>
      <c r="D513" s="158" t="s">
        <v>7904</v>
      </c>
      <c r="E513" s="158" t="s">
        <v>7883</v>
      </c>
      <c r="F513" s="157"/>
      <c r="G513" s="713" t="s">
        <v>21391</v>
      </c>
      <c r="H513" s="714"/>
      <c r="I513" s="715"/>
      <c r="J513" s="553" t="str">
        <f>VLOOKUP(G513,прайс!A:C,3,FALSE)</f>
        <v>Комплект фурнітури SLIDO CLASSIC 80-L варіант А без демпфера з ходовою шиною 2м</v>
      </c>
      <c r="K513" s="585">
        <f>L513*курс</f>
        <v>2051.5949999999998</v>
      </c>
      <c r="L513" s="586">
        <f>SUM(M513:M518)</f>
        <v>65.13</v>
      </c>
      <c r="M513" s="233">
        <f t="shared" si="47"/>
        <v>65.13</v>
      </c>
      <c r="N513" s="169">
        <f t="shared" si="46"/>
        <v>65.13</v>
      </c>
      <c r="O513" s="587" t="s">
        <v>6574</v>
      </c>
      <c r="P513" s="580" t="s">
        <v>7002</v>
      </c>
    </row>
    <row r="514" spans="1:16" ht="12.95" customHeight="1">
      <c r="A514" s="130"/>
      <c r="B514" s="131"/>
      <c r="C514" s="132"/>
      <c r="D514" s="159"/>
      <c r="E514" s="160"/>
      <c r="F514" s="157"/>
      <c r="G514" s="716"/>
      <c r="H514" s="717"/>
      <c r="I514" s="718"/>
      <c r="J514" s="554"/>
      <c r="K514" s="585"/>
      <c r="L514" s="586"/>
      <c r="M514" s="233">
        <f t="shared" si="47"/>
        <v>0</v>
      </c>
      <c r="N514" s="169">
        <f t="shared" si="46"/>
        <v>0</v>
      </c>
      <c r="O514" s="587"/>
      <c r="P514" s="580"/>
    </row>
    <row r="515" spans="1:16" ht="12.95" customHeight="1">
      <c r="A515" s="130"/>
      <c r="B515" s="131"/>
      <c r="C515" s="132"/>
      <c r="D515" s="161"/>
      <c r="E515" s="162"/>
      <c r="F515" s="157"/>
      <c r="G515" s="716"/>
      <c r="H515" s="717"/>
      <c r="I515" s="718"/>
      <c r="J515" s="554"/>
      <c r="K515" s="585"/>
      <c r="L515" s="586"/>
      <c r="M515" s="233">
        <f t="shared" si="47"/>
        <v>0</v>
      </c>
      <c r="N515" s="169">
        <f t="shared" si="46"/>
        <v>0</v>
      </c>
      <c r="O515" s="587"/>
      <c r="P515" s="580"/>
    </row>
    <row r="516" spans="1:16" ht="12.95" customHeight="1">
      <c r="A516" s="130"/>
      <c r="B516" s="131"/>
      <c r="C516" s="132"/>
      <c r="D516" s="161"/>
      <c r="E516" s="162"/>
      <c r="F516" s="157"/>
      <c r="G516" s="716"/>
      <c r="H516" s="717"/>
      <c r="I516" s="718"/>
      <c r="J516" s="554"/>
      <c r="K516" s="585"/>
      <c r="L516" s="586"/>
      <c r="M516" s="233">
        <f t="shared" si="47"/>
        <v>0</v>
      </c>
      <c r="N516" s="169">
        <f t="shared" si="46"/>
        <v>0</v>
      </c>
      <c r="O516" s="587"/>
      <c r="P516" s="580"/>
    </row>
    <row r="517" spans="1:16" ht="12.95" customHeight="1">
      <c r="A517" s="130"/>
      <c r="B517" s="131"/>
      <c r="C517" s="132"/>
      <c r="D517" s="161"/>
      <c r="E517" s="162"/>
      <c r="F517" s="157"/>
      <c r="G517" s="716"/>
      <c r="H517" s="717"/>
      <c r="I517" s="718"/>
      <c r="J517" s="554"/>
      <c r="K517" s="585"/>
      <c r="L517" s="586"/>
      <c r="M517" s="233">
        <f t="shared" si="47"/>
        <v>0</v>
      </c>
      <c r="N517" s="169">
        <f t="shared" si="46"/>
        <v>0</v>
      </c>
      <c r="O517" s="587"/>
      <c r="P517" s="580"/>
    </row>
    <row r="518" spans="1:16" ht="12.95" customHeight="1">
      <c r="A518" s="130"/>
      <c r="B518" s="131"/>
      <c r="C518" s="132"/>
      <c r="D518" s="161"/>
      <c r="E518" s="162"/>
      <c r="F518" s="157"/>
      <c r="G518" s="719"/>
      <c r="H518" s="720"/>
      <c r="I518" s="721"/>
      <c r="J518" s="555"/>
      <c r="K518" s="585"/>
      <c r="L518" s="586"/>
      <c r="M518" s="233">
        <f t="shared" si="47"/>
        <v>0</v>
      </c>
      <c r="N518" s="169">
        <f t="shared" si="46"/>
        <v>0</v>
      </c>
      <c r="O518" s="587"/>
      <c r="P518" s="580"/>
    </row>
    <row r="519" spans="1:16" ht="12.95" customHeight="1">
      <c r="A519" s="130"/>
      <c r="B519" s="131"/>
      <c r="C519" s="132"/>
      <c r="D519" s="161"/>
      <c r="E519" s="162"/>
      <c r="F519" s="157"/>
      <c r="G519" s="713" t="s">
        <v>21392</v>
      </c>
      <c r="H519" s="714"/>
      <c r="I519" s="715"/>
      <c r="J519" s="553" t="str">
        <f>VLOOKUP(G519,прайс!A:C,3,FALSE)</f>
        <v>Комплект фурнітури SLIDO CLASSIC 120-L варіант А без демпфера з ходовою шиною 2м</v>
      </c>
      <c r="K519" s="585">
        <f>L519*курс</f>
        <v>2129.3998739999997</v>
      </c>
      <c r="L519" s="586">
        <f>SUM(M519:M524)</f>
        <v>67.59999599999999</v>
      </c>
      <c r="M519" s="233">
        <f t="shared" si="47"/>
        <v>67.59999599999999</v>
      </c>
      <c r="N519" s="169">
        <f t="shared" si="46"/>
        <v>67.59999599999999</v>
      </c>
      <c r="O519" s="587" t="s">
        <v>6574</v>
      </c>
      <c r="P519" s="580" t="s">
        <v>7002</v>
      </c>
    </row>
    <row r="520" spans="1:16" ht="12.95" customHeight="1">
      <c r="A520" s="130"/>
      <c r="B520" s="131"/>
      <c r="C520" s="132"/>
      <c r="D520" s="161"/>
      <c r="E520" s="162"/>
      <c r="F520" s="157"/>
      <c r="G520" s="716"/>
      <c r="H520" s="717"/>
      <c r="I520" s="718"/>
      <c r="J520" s="554"/>
      <c r="K520" s="585"/>
      <c r="L520" s="586"/>
      <c r="M520" s="233">
        <f t="shared" si="47"/>
        <v>0</v>
      </c>
      <c r="N520" s="169">
        <f t="shared" si="46"/>
        <v>0</v>
      </c>
      <c r="O520" s="587"/>
      <c r="P520" s="580"/>
    </row>
    <row r="521" spans="1:16" ht="12.95" customHeight="1">
      <c r="A521" s="130"/>
      <c r="B521" s="131"/>
      <c r="C521" s="132"/>
      <c r="D521" s="161"/>
      <c r="E521" s="162"/>
      <c r="F521" s="157"/>
      <c r="G521" s="716"/>
      <c r="H521" s="717"/>
      <c r="I521" s="718"/>
      <c r="J521" s="554"/>
      <c r="K521" s="585"/>
      <c r="L521" s="586"/>
      <c r="M521" s="233">
        <f t="shared" si="47"/>
        <v>0</v>
      </c>
      <c r="N521" s="169">
        <f t="shared" si="46"/>
        <v>0</v>
      </c>
      <c r="O521" s="587"/>
      <c r="P521" s="580"/>
    </row>
    <row r="522" spans="1:16" ht="12.95" customHeight="1">
      <c r="A522" s="130"/>
      <c r="B522" s="131"/>
      <c r="C522" s="132"/>
      <c r="D522" s="161"/>
      <c r="E522" s="162"/>
      <c r="F522" s="157"/>
      <c r="G522" s="716"/>
      <c r="H522" s="717"/>
      <c r="I522" s="718"/>
      <c r="J522" s="554"/>
      <c r="K522" s="585"/>
      <c r="L522" s="586"/>
      <c r="M522" s="233">
        <f t="shared" si="47"/>
        <v>0</v>
      </c>
      <c r="N522" s="169">
        <f t="shared" si="46"/>
        <v>0</v>
      </c>
      <c r="O522" s="587"/>
      <c r="P522" s="580"/>
    </row>
    <row r="523" spans="1:16" ht="12.95" customHeight="1">
      <c r="A523" s="130"/>
      <c r="B523" s="131"/>
      <c r="C523" s="132"/>
      <c r="D523" s="161"/>
      <c r="E523" s="162"/>
      <c r="F523" s="157"/>
      <c r="G523" s="716"/>
      <c r="H523" s="717"/>
      <c r="I523" s="718"/>
      <c r="J523" s="554"/>
      <c r="K523" s="585"/>
      <c r="L523" s="586"/>
      <c r="M523" s="233">
        <f t="shared" si="47"/>
        <v>0</v>
      </c>
      <c r="N523" s="169">
        <f t="shared" si="46"/>
        <v>0</v>
      </c>
      <c r="O523" s="587"/>
      <c r="P523" s="580"/>
    </row>
    <row r="524" spans="1:16" ht="12.95" customHeight="1">
      <c r="A524" s="130"/>
      <c r="B524" s="131"/>
      <c r="C524" s="132"/>
      <c r="D524" s="161"/>
      <c r="E524" s="162"/>
      <c r="F524" s="157"/>
      <c r="G524" s="719"/>
      <c r="H524" s="720"/>
      <c r="I524" s="721"/>
      <c r="J524" s="555"/>
      <c r="K524" s="585"/>
      <c r="L524" s="586"/>
      <c r="M524" s="233">
        <f t="shared" si="47"/>
        <v>0</v>
      </c>
      <c r="N524" s="169">
        <f t="shared" si="46"/>
        <v>0</v>
      </c>
      <c r="O524" s="587"/>
      <c r="P524" s="580"/>
    </row>
    <row r="525" spans="1:16" ht="12.95" customHeight="1">
      <c r="A525" s="130"/>
      <c r="B525" s="131"/>
      <c r="C525" s="132"/>
      <c r="D525" s="161"/>
      <c r="E525" s="162"/>
      <c r="F525" s="157"/>
      <c r="G525" s="346" t="s">
        <v>21385</v>
      </c>
      <c r="H525" s="171"/>
      <c r="I525" s="171"/>
      <c r="J525" s="171"/>
      <c r="K525" s="171"/>
      <c r="L525" s="171"/>
      <c r="M525" s="172"/>
      <c r="N525" s="172"/>
      <c r="O525" s="171"/>
      <c r="P525" s="173"/>
    </row>
    <row r="526" spans="1:16" ht="12.95" customHeight="1">
      <c r="A526" s="130"/>
      <c r="B526" s="131"/>
      <c r="C526" s="132"/>
      <c r="D526" s="161"/>
      <c r="E526" s="162"/>
      <c r="F526" s="157"/>
      <c r="G526" s="174"/>
      <c r="H526" s="175"/>
      <c r="I526" s="175"/>
      <c r="J526" s="175"/>
      <c r="K526" s="175"/>
      <c r="L526" s="175"/>
      <c r="M526" s="176"/>
      <c r="N526" s="176"/>
      <c r="O526" s="175"/>
      <c r="P526" s="177"/>
    </row>
    <row r="527" spans="1:16" ht="12.95" customHeight="1">
      <c r="A527" s="130"/>
      <c r="B527" s="131"/>
      <c r="C527" s="132"/>
      <c r="D527" s="161"/>
      <c r="E527" s="162"/>
      <c r="F527" s="157"/>
      <c r="G527" s="174"/>
      <c r="H527" s="175"/>
      <c r="I527" s="175"/>
      <c r="J527" s="175"/>
      <c r="K527" s="175"/>
      <c r="L527" s="175"/>
      <c r="M527" s="176"/>
      <c r="N527" s="176"/>
      <c r="O527" s="175"/>
      <c r="P527" s="177"/>
    </row>
    <row r="528" spans="1:16" ht="12.95" customHeight="1">
      <c r="A528" s="130"/>
      <c r="B528" s="131"/>
      <c r="C528" s="132"/>
      <c r="D528" s="161"/>
      <c r="E528" s="162"/>
      <c r="F528" s="157"/>
      <c r="G528" s="174"/>
      <c r="H528" s="175"/>
      <c r="I528" s="175"/>
      <c r="J528" s="175"/>
      <c r="K528" s="175"/>
      <c r="L528" s="175"/>
      <c r="M528" s="176"/>
      <c r="N528" s="176"/>
      <c r="O528" s="175"/>
      <c r="P528" s="177"/>
    </row>
    <row r="529" spans="1:16" ht="12.95" customHeight="1">
      <c r="A529" s="130"/>
      <c r="B529" s="131"/>
      <c r="C529" s="132"/>
      <c r="D529" s="161"/>
      <c r="E529" s="162"/>
      <c r="F529" s="157"/>
      <c r="G529" s="174"/>
      <c r="H529" s="175"/>
      <c r="I529" s="175"/>
      <c r="J529" s="175"/>
      <c r="K529" s="175"/>
      <c r="L529" s="175"/>
      <c r="M529" s="176"/>
      <c r="N529" s="176"/>
      <c r="O529" s="175"/>
      <c r="P529" s="177"/>
    </row>
    <row r="530" spans="1:16" ht="12.75" customHeight="1">
      <c r="A530" s="130"/>
      <c r="B530" s="131"/>
      <c r="C530" s="132"/>
      <c r="D530" s="163"/>
      <c r="E530" s="229"/>
      <c r="F530" s="157"/>
      <c r="G530" s="178"/>
      <c r="H530" s="179"/>
      <c r="I530" s="179"/>
      <c r="J530" s="179"/>
      <c r="K530" s="179"/>
      <c r="L530" s="179"/>
      <c r="M530" s="180"/>
      <c r="N530" s="180"/>
      <c r="O530" s="179"/>
      <c r="P530" s="181"/>
    </row>
    <row r="531" spans="1:16" ht="24" customHeight="1">
      <c r="A531" s="130"/>
      <c r="B531" s="131"/>
      <c r="C531" s="132"/>
      <c r="D531" s="199"/>
      <c r="E531" s="200"/>
      <c r="F531" s="165"/>
      <c r="G531" s="723"/>
      <c r="H531" s="724"/>
      <c r="I531" s="724"/>
      <c r="J531" s="724"/>
      <c r="K531" s="165"/>
      <c r="L531" s="165"/>
      <c r="M531" s="166"/>
      <c r="N531" s="166"/>
      <c r="O531" s="165"/>
      <c r="P531" s="167"/>
    </row>
    <row r="532" spans="1:16" ht="12.95" customHeight="1">
      <c r="A532" s="130"/>
      <c r="B532" s="131"/>
      <c r="C532" s="132"/>
      <c r="D532" s="566" t="s">
        <v>9023</v>
      </c>
      <c r="E532" s="622"/>
      <c r="F532" s="154"/>
      <c r="G532" s="593" t="s">
        <v>7585</v>
      </c>
      <c r="H532" s="201" t="s">
        <v>7582</v>
      </c>
      <c r="I532" s="202">
        <v>1</v>
      </c>
      <c r="J532" s="553" t="s">
        <v>8844</v>
      </c>
      <c r="K532" s="585">
        <f>L532*курс</f>
        <v>5702.4308879999999</v>
      </c>
      <c r="L532" s="586">
        <f>SUM(M532:M537)</f>
        <v>181.029552</v>
      </c>
      <c r="M532" s="233">
        <f>IFERROR(IF(Змiст!$K$5&gt;Змiст!$BH$55,N532*(1-Змiст!$K$5),N532*(1-Змiст!$BH$55)),0)*I532</f>
        <v>100.821096</v>
      </c>
      <c r="N532" s="169">
        <f>IFERROR(VLOOKUP(H532,Price,2,FALSE)*1.2,0)</f>
        <v>100.821096</v>
      </c>
      <c r="O532" s="587" t="s">
        <v>6574</v>
      </c>
      <c r="P532" s="580" t="s">
        <v>7002</v>
      </c>
    </row>
    <row r="533" spans="1:16" ht="12.95" customHeight="1">
      <c r="A533" s="130"/>
      <c r="B533" s="131"/>
      <c r="C533" s="132"/>
      <c r="D533" s="623"/>
      <c r="E533" s="624"/>
      <c r="F533" s="157"/>
      <c r="G533" s="593"/>
      <c r="H533" s="317" t="s">
        <v>7830</v>
      </c>
      <c r="I533" s="320">
        <v>1</v>
      </c>
      <c r="J533" s="554"/>
      <c r="K533" s="585"/>
      <c r="L533" s="586"/>
      <c r="M533" s="233">
        <f>IFERROR(IF(Змiст!$K$5&gt;Змiст!$BH$55,N533*(1-Змiст!$K$5),N533*(1-Змiст!$BH$55)),0)*I533</f>
        <v>5.5102080000000004</v>
      </c>
      <c r="N533" s="169">
        <f t="shared" ref="N533:N549" si="48">IFERROR(VLOOKUP(H533,Price,2,FALSE)*1.2,0)</f>
        <v>5.5102080000000004</v>
      </c>
      <c r="O533" s="587"/>
      <c r="P533" s="580"/>
    </row>
    <row r="534" spans="1:16" ht="12.95" customHeight="1">
      <c r="A534" s="130"/>
      <c r="B534" s="131"/>
      <c r="C534" s="132"/>
      <c r="D534" s="542" t="s">
        <v>8813</v>
      </c>
      <c r="E534" s="547"/>
      <c r="F534" s="157"/>
      <c r="G534" s="593"/>
      <c r="H534" s="317" t="s">
        <v>4713</v>
      </c>
      <c r="I534" s="320">
        <v>1</v>
      </c>
      <c r="J534" s="554"/>
      <c r="K534" s="585"/>
      <c r="L534" s="586"/>
      <c r="M534" s="233">
        <f>IFERROR(IF(Змiст!$K$5&gt;Змiст!$BH$55,N534*(1-Змiст!$K$5),N534*(1-Змiст!$BH$55)),0)*I534</f>
        <v>27.607199999999999</v>
      </c>
      <c r="N534" s="169">
        <f t="shared" si="48"/>
        <v>27.607199999999999</v>
      </c>
      <c r="O534" s="587"/>
      <c r="P534" s="580"/>
    </row>
    <row r="535" spans="1:16" ht="12.95" customHeight="1">
      <c r="A535" s="130"/>
      <c r="B535" s="131"/>
      <c r="C535" s="132"/>
      <c r="D535" s="591" t="s">
        <v>6573</v>
      </c>
      <c r="E535" s="592"/>
      <c r="F535" s="157"/>
      <c r="G535" s="593"/>
      <c r="H535" s="317" t="s">
        <v>4148</v>
      </c>
      <c r="I535" s="320">
        <v>1</v>
      </c>
      <c r="J535" s="554"/>
      <c r="K535" s="585"/>
      <c r="L535" s="586"/>
      <c r="M535" s="233">
        <f>IFERROR(IF(Змiст!$K$5&gt;Змiст!$BH$55,N535*(1-Змiст!$K$5),N535*(1-Змiст!$BH$55)),0)*I535</f>
        <v>18.057155999999999</v>
      </c>
      <c r="N535" s="169">
        <f t="shared" si="48"/>
        <v>18.057155999999999</v>
      </c>
      <c r="O535" s="587"/>
      <c r="P535" s="580"/>
    </row>
    <row r="536" spans="1:16" ht="12.95" customHeight="1">
      <c r="A536" s="130"/>
      <c r="B536" s="131"/>
      <c r="C536" s="132"/>
      <c r="D536" s="158" t="s">
        <v>6571</v>
      </c>
      <c r="E536" s="158" t="s">
        <v>8816</v>
      </c>
      <c r="F536" s="157"/>
      <c r="G536" s="593"/>
      <c r="H536" s="317" t="s">
        <v>4089</v>
      </c>
      <c r="I536" s="320">
        <v>1</v>
      </c>
      <c r="J536" s="554"/>
      <c r="K536" s="585"/>
      <c r="L536" s="586"/>
      <c r="M536" s="233">
        <f>IFERROR(IF(Змiст!$K$5&gt;Змiст!$BH$55,N536*(1-Змiст!$K$5),N536*(1-Змiст!$BH$55)),0)*I536</f>
        <v>29.033891999999998</v>
      </c>
      <c r="N536" s="169">
        <f t="shared" si="48"/>
        <v>29.033891999999998</v>
      </c>
      <c r="O536" s="587"/>
      <c r="P536" s="580"/>
    </row>
    <row r="537" spans="1:16" ht="12.95" customHeight="1">
      <c r="A537" s="130"/>
      <c r="B537" s="131"/>
      <c r="C537" s="132"/>
      <c r="D537" s="158" t="s">
        <v>6572</v>
      </c>
      <c r="E537" s="158" t="s">
        <v>7577</v>
      </c>
      <c r="F537" s="157"/>
      <c r="G537" s="593"/>
      <c r="H537" s="317"/>
      <c r="I537" s="320"/>
      <c r="J537" s="555"/>
      <c r="K537" s="585"/>
      <c r="L537" s="586"/>
      <c r="M537" s="233">
        <f>IFERROR(IF(Змiст!$K$5&gt;Змiст!$BH$55,N537*(1-Змiст!$K$5),N537*(1-Змiст!$BH$55)),0)*I537</f>
        <v>0</v>
      </c>
      <c r="N537" s="169">
        <f t="shared" si="48"/>
        <v>0</v>
      </c>
      <c r="O537" s="587"/>
      <c r="P537" s="580"/>
    </row>
    <row r="538" spans="1:16" ht="12.95" customHeight="1">
      <c r="A538" s="130"/>
      <c r="B538" s="131"/>
      <c r="C538" s="132"/>
      <c r="D538" s="158" t="s">
        <v>7904</v>
      </c>
      <c r="E538" s="158" t="s">
        <v>7890</v>
      </c>
      <c r="F538" s="157"/>
      <c r="G538" s="593" t="s">
        <v>7586</v>
      </c>
      <c r="H538" s="201" t="s">
        <v>7583</v>
      </c>
      <c r="I538" s="202">
        <v>1</v>
      </c>
      <c r="J538" s="553" t="s">
        <v>8845</v>
      </c>
      <c r="K538" s="585">
        <f>L538*курс</f>
        <v>5870.5830539999997</v>
      </c>
      <c r="L538" s="586">
        <f>SUM(M538:M543)</f>
        <v>186.367716</v>
      </c>
      <c r="M538" s="233">
        <f>IFERROR(IF(Змiст!$K$5&gt;Змiст!$BH$55,N538*(1-Змiст!$K$5),N538*(1-Змiст!$BH$55)),0)*I538</f>
        <v>106.15925999999999</v>
      </c>
      <c r="N538" s="169">
        <f t="shared" si="48"/>
        <v>106.15925999999999</v>
      </c>
      <c r="O538" s="587" t="s">
        <v>6574</v>
      </c>
      <c r="P538" s="580" t="s">
        <v>7002</v>
      </c>
    </row>
    <row r="539" spans="1:16" ht="12.95" customHeight="1">
      <c r="A539" s="130"/>
      <c r="B539" s="131"/>
      <c r="C539" s="132"/>
      <c r="D539" s="159"/>
      <c r="E539" s="160"/>
      <c r="F539" s="157"/>
      <c r="G539" s="593"/>
      <c r="H539" s="317" t="s">
        <v>7830</v>
      </c>
      <c r="I539" s="320">
        <v>1</v>
      </c>
      <c r="J539" s="554"/>
      <c r="K539" s="585"/>
      <c r="L539" s="586"/>
      <c r="M539" s="233">
        <f>IFERROR(IF(Змiст!$K$5&gt;Змiст!$BH$55,N539*(1-Змiст!$K$5),N539*(1-Змiст!$BH$55)),0)*I539</f>
        <v>5.5102080000000004</v>
      </c>
      <c r="N539" s="169">
        <f t="shared" si="48"/>
        <v>5.5102080000000004</v>
      </c>
      <c r="O539" s="587"/>
      <c r="P539" s="580"/>
    </row>
    <row r="540" spans="1:16" ht="12.95" customHeight="1">
      <c r="A540" s="130"/>
      <c r="B540" s="131"/>
      <c r="C540" s="132"/>
      <c r="D540" s="161"/>
      <c r="E540" s="162"/>
      <c r="F540" s="157"/>
      <c r="G540" s="593"/>
      <c r="H540" s="317" t="s">
        <v>4713</v>
      </c>
      <c r="I540" s="320">
        <v>1</v>
      </c>
      <c r="J540" s="554"/>
      <c r="K540" s="585"/>
      <c r="L540" s="586"/>
      <c r="M540" s="233">
        <f>IFERROR(IF(Змiст!$K$5&gt;Змiст!$BH$55,N540*(1-Змiст!$K$5),N540*(1-Змiст!$BH$55)),0)*I540</f>
        <v>27.607199999999999</v>
      </c>
      <c r="N540" s="169">
        <f t="shared" si="48"/>
        <v>27.607199999999999</v>
      </c>
      <c r="O540" s="587"/>
      <c r="P540" s="580"/>
    </row>
    <row r="541" spans="1:16" ht="12.95" customHeight="1">
      <c r="A541" s="130"/>
      <c r="B541" s="131"/>
      <c r="C541" s="132"/>
      <c r="D541" s="161"/>
      <c r="E541" s="162"/>
      <c r="F541" s="157"/>
      <c r="G541" s="593"/>
      <c r="H541" s="317" t="s">
        <v>4148</v>
      </c>
      <c r="I541" s="320">
        <v>1</v>
      </c>
      <c r="J541" s="554"/>
      <c r="K541" s="585"/>
      <c r="L541" s="586"/>
      <c r="M541" s="233">
        <f>IFERROR(IF(Змiст!$K$5&gt;Змiст!$BH$55,N541*(1-Змiст!$K$5),N541*(1-Змiст!$BH$55)),0)*I541</f>
        <v>18.057155999999999</v>
      </c>
      <c r="N541" s="169">
        <f t="shared" si="48"/>
        <v>18.057155999999999</v>
      </c>
      <c r="O541" s="587"/>
      <c r="P541" s="580"/>
    </row>
    <row r="542" spans="1:16" ht="12.95" customHeight="1">
      <c r="A542" s="130"/>
      <c r="B542" s="131"/>
      <c r="C542" s="132"/>
      <c r="D542" s="161"/>
      <c r="E542" s="162"/>
      <c r="F542" s="157"/>
      <c r="G542" s="593"/>
      <c r="H542" s="317" t="s">
        <v>4089</v>
      </c>
      <c r="I542" s="320">
        <v>1</v>
      </c>
      <c r="J542" s="554"/>
      <c r="K542" s="585"/>
      <c r="L542" s="586"/>
      <c r="M542" s="233">
        <f>IFERROR(IF(Змiст!$K$5&gt;Змiст!$BH$55,N542*(1-Змiст!$K$5),N542*(1-Змiст!$BH$55)),0)*I542</f>
        <v>29.033891999999998</v>
      </c>
      <c r="N542" s="169">
        <f t="shared" si="48"/>
        <v>29.033891999999998</v>
      </c>
      <c r="O542" s="587"/>
      <c r="P542" s="580"/>
    </row>
    <row r="543" spans="1:16" ht="12.95" customHeight="1">
      <c r="A543" s="130"/>
      <c r="B543" s="131"/>
      <c r="C543" s="132"/>
      <c r="D543" s="161"/>
      <c r="E543" s="162"/>
      <c r="F543" s="157"/>
      <c r="G543" s="593"/>
      <c r="H543" s="317"/>
      <c r="I543" s="320"/>
      <c r="J543" s="555"/>
      <c r="K543" s="585"/>
      <c r="L543" s="586"/>
      <c r="M543" s="233">
        <f>IFERROR(IF(Змiст!$K$5&gt;Змiст!$BH$55,N543*(1-Змiст!$K$5),N543*(1-Змiст!$BH$55)),0)*I543</f>
        <v>0</v>
      </c>
      <c r="N543" s="169">
        <f t="shared" si="48"/>
        <v>0</v>
      </c>
      <c r="O543" s="587"/>
      <c r="P543" s="580"/>
    </row>
    <row r="544" spans="1:16" ht="12.95" customHeight="1">
      <c r="A544" s="130"/>
      <c r="B544" s="131"/>
      <c r="C544" s="132"/>
      <c r="D544" s="161"/>
      <c r="E544" s="162"/>
      <c r="F544" s="157"/>
      <c r="G544" s="593" t="s">
        <v>7581</v>
      </c>
      <c r="H544" s="201" t="s">
        <v>7633</v>
      </c>
      <c r="I544" s="202">
        <v>1</v>
      </c>
      <c r="J544" s="553" t="s">
        <v>8852</v>
      </c>
      <c r="K544" s="585">
        <f>L544*курс</f>
        <v>5864.2375679999996</v>
      </c>
      <c r="L544" s="586">
        <f>SUM(M544:M549)</f>
        <v>186.16627199999999</v>
      </c>
      <c r="M544" s="233">
        <f>IFERROR(IF(Змiст!$K$5&gt;Змiст!$BH$55,N544*(1-Змiст!$K$5),N544*(1-Змiст!$BH$55)),0)*I544</f>
        <v>105.95781599999999</v>
      </c>
      <c r="N544" s="169">
        <f t="shared" si="48"/>
        <v>105.95781599999999</v>
      </c>
      <c r="O544" s="587" t="s">
        <v>6574</v>
      </c>
      <c r="P544" s="580" t="s">
        <v>7002</v>
      </c>
    </row>
    <row r="545" spans="1:16" ht="12.95" customHeight="1">
      <c r="A545" s="130"/>
      <c r="B545" s="131"/>
      <c r="C545" s="132"/>
      <c r="D545" s="161"/>
      <c r="E545" s="162"/>
      <c r="F545" s="157"/>
      <c r="G545" s="593"/>
      <c r="H545" s="317" t="s">
        <v>7830</v>
      </c>
      <c r="I545" s="320">
        <v>1</v>
      </c>
      <c r="J545" s="554"/>
      <c r="K545" s="585"/>
      <c r="L545" s="586"/>
      <c r="M545" s="233">
        <f>IFERROR(IF(Змiст!$K$5&gt;Змiст!$BH$55,N545*(1-Змiст!$K$5),N545*(1-Змiст!$BH$55)),0)*I545</f>
        <v>5.5102080000000004</v>
      </c>
      <c r="N545" s="169">
        <f t="shared" si="48"/>
        <v>5.5102080000000004</v>
      </c>
      <c r="O545" s="587"/>
      <c r="P545" s="580"/>
    </row>
    <row r="546" spans="1:16" ht="12.95" customHeight="1">
      <c r="A546" s="130"/>
      <c r="B546" s="131"/>
      <c r="C546" s="132"/>
      <c r="D546" s="161"/>
      <c r="E546" s="162"/>
      <c r="F546" s="157"/>
      <c r="G546" s="593"/>
      <c r="H546" s="317" t="s">
        <v>4713</v>
      </c>
      <c r="I546" s="320">
        <v>1</v>
      </c>
      <c r="J546" s="554"/>
      <c r="K546" s="585"/>
      <c r="L546" s="586"/>
      <c r="M546" s="233">
        <f>IFERROR(IF(Змiст!$K$5&gt;Змiст!$BH$55,N546*(1-Змiст!$K$5),N546*(1-Змiст!$BH$55)),0)*I546</f>
        <v>27.607199999999999</v>
      </c>
      <c r="N546" s="169">
        <f t="shared" si="48"/>
        <v>27.607199999999999</v>
      </c>
      <c r="O546" s="587"/>
      <c r="P546" s="580"/>
    </row>
    <row r="547" spans="1:16" ht="12.95" customHeight="1">
      <c r="A547" s="130"/>
      <c r="B547" s="131"/>
      <c r="C547" s="132"/>
      <c r="D547" s="161"/>
      <c r="E547" s="162"/>
      <c r="F547" s="157"/>
      <c r="G547" s="593"/>
      <c r="H547" s="317" t="s">
        <v>4148</v>
      </c>
      <c r="I547" s="320">
        <v>1</v>
      </c>
      <c r="J547" s="554"/>
      <c r="K547" s="585"/>
      <c r="L547" s="586"/>
      <c r="M547" s="233">
        <f>IFERROR(IF(Змiст!$K$5&gt;Змiст!$BH$55,N547*(1-Змiст!$K$5),N547*(1-Змiст!$BH$55)),0)*I547</f>
        <v>18.057155999999999</v>
      </c>
      <c r="N547" s="169">
        <f t="shared" si="48"/>
        <v>18.057155999999999</v>
      </c>
      <c r="O547" s="587"/>
      <c r="P547" s="580"/>
    </row>
    <row r="548" spans="1:16" ht="12.95" customHeight="1">
      <c r="A548" s="130"/>
      <c r="B548" s="131"/>
      <c r="C548" s="132"/>
      <c r="D548" s="161"/>
      <c r="E548" s="162"/>
      <c r="F548" s="157"/>
      <c r="G548" s="593"/>
      <c r="H548" s="317" t="s">
        <v>4089</v>
      </c>
      <c r="I548" s="320">
        <v>1</v>
      </c>
      <c r="J548" s="554"/>
      <c r="K548" s="585"/>
      <c r="L548" s="586"/>
      <c r="M548" s="233">
        <f>IFERROR(IF(Змiст!$K$5&gt;Змiст!$BH$55,N548*(1-Змiст!$K$5),N548*(1-Змiст!$BH$55)),0)*I548</f>
        <v>29.033891999999998</v>
      </c>
      <c r="N548" s="169">
        <f t="shared" si="48"/>
        <v>29.033891999999998</v>
      </c>
      <c r="O548" s="587"/>
      <c r="P548" s="580"/>
    </row>
    <row r="549" spans="1:16" ht="12.95" customHeight="1">
      <c r="A549" s="130"/>
      <c r="B549" s="131"/>
      <c r="C549" s="132"/>
      <c r="D549" s="161"/>
      <c r="E549" s="162"/>
      <c r="F549" s="157"/>
      <c r="G549" s="593"/>
      <c r="H549" s="317"/>
      <c r="I549" s="320"/>
      <c r="J549" s="555"/>
      <c r="K549" s="585"/>
      <c r="L549" s="586"/>
      <c r="M549" s="233">
        <f>IFERROR(IF(Змiст!$K$5&gt;Змiст!$BH$55,N549*(1-Змiст!$K$5),N549*(1-Змiст!$BH$55)),0)*I549</f>
        <v>0</v>
      </c>
      <c r="N549" s="169">
        <f t="shared" si="48"/>
        <v>0</v>
      </c>
      <c r="O549" s="587"/>
      <c r="P549" s="580"/>
    </row>
    <row r="550" spans="1:16" ht="12.95" customHeight="1">
      <c r="A550" s="130"/>
      <c r="B550" s="131"/>
      <c r="C550" s="132"/>
      <c r="D550" s="161"/>
      <c r="E550" s="162"/>
      <c r="F550" s="157"/>
      <c r="G550" s="170"/>
      <c r="H550" s="171"/>
      <c r="I550" s="171"/>
      <c r="J550" s="171"/>
      <c r="K550" s="171"/>
      <c r="L550" s="171"/>
      <c r="M550" s="172"/>
      <c r="N550" s="172"/>
      <c r="O550" s="171"/>
      <c r="P550" s="173"/>
    </row>
    <row r="551" spans="1:16" ht="12.95" customHeight="1">
      <c r="A551" s="130"/>
      <c r="B551" s="131"/>
      <c r="C551" s="132"/>
      <c r="D551" s="161"/>
      <c r="E551" s="162"/>
      <c r="F551" s="157"/>
      <c r="G551" s="174"/>
      <c r="H551" s="175"/>
      <c r="I551" s="175"/>
      <c r="J551" s="175"/>
      <c r="K551" s="175"/>
      <c r="L551" s="175"/>
      <c r="M551" s="176"/>
      <c r="N551" s="176"/>
      <c r="O551" s="175"/>
      <c r="P551" s="177"/>
    </row>
    <row r="552" spans="1:16" ht="12.95" customHeight="1">
      <c r="A552" s="130"/>
      <c r="B552" s="131"/>
      <c r="C552" s="132"/>
      <c r="D552" s="161"/>
      <c r="E552" s="162"/>
      <c r="F552" s="157"/>
      <c r="G552" s="174"/>
      <c r="H552" s="175"/>
      <c r="I552" s="175"/>
      <c r="J552" s="175"/>
      <c r="K552" s="175"/>
      <c r="L552" s="175"/>
      <c r="M552" s="176"/>
      <c r="N552" s="176"/>
      <c r="O552" s="175"/>
      <c r="P552" s="177"/>
    </row>
    <row r="553" spans="1:16" ht="12.95" customHeight="1">
      <c r="A553" s="130"/>
      <c r="B553" s="131"/>
      <c r="C553" s="132"/>
      <c r="D553" s="161"/>
      <c r="E553" s="162"/>
      <c r="F553" s="157"/>
      <c r="G553" s="174"/>
      <c r="H553" s="175"/>
      <c r="I553" s="175"/>
      <c r="J553" s="175"/>
      <c r="K553" s="175"/>
      <c r="L553" s="175"/>
      <c r="M553" s="176"/>
      <c r="N553" s="176"/>
      <c r="O553" s="175"/>
      <c r="P553" s="177"/>
    </row>
    <row r="554" spans="1:16" ht="12.95" customHeight="1">
      <c r="A554" s="130"/>
      <c r="B554" s="131"/>
      <c r="C554" s="132"/>
      <c r="D554" s="161"/>
      <c r="E554" s="162"/>
      <c r="F554" s="157"/>
      <c r="G554" s="174"/>
      <c r="H554" s="175"/>
      <c r="I554" s="175"/>
      <c r="J554" s="175"/>
      <c r="K554" s="175"/>
      <c r="L554" s="175"/>
      <c r="M554" s="176"/>
      <c r="N554" s="176"/>
      <c r="O554" s="175"/>
      <c r="P554" s="177"/>
    </row>
    <row r="555" spans="1:16" ht="12.75" customHeight="1">
      <c r="A555" s="130"/>
      <c r="B555" s="131"/>
      <c r="C555" s="132"/>
      <c r="D555" s="163"/>
      <c r="E555" s="229"/>
      <c r="F555" s="157"/>
      <c r="G555" s="178"/>
      <c r="H555" s="179"/>
      <c r="I555" s="179"/>
      <c r="J555" s="179"/>
      <c r="K555" s="179"/>
      <c r="L555" s="179"/>
      <c r="M555" s="180"/>
      <c r="N555" s="180"/>
      <c r="O555" s="179"/>
      <c r="P555" s="181"/>
    </row>
    <row r="556" spans="1:16" ht="15" customHeight="1">
      <c r="A556" s="130"/>
      <c r="B556" s="131"/>
      <c r="C556" s="132"/>
      <c r="D556" s="199"/>
      <c r="E556" s="200"/>
      <c r="F556" s="165"/>
      <c r="G556" s="165"/>
      <c r="H556" s="165"/>
      <c r="I556" s="165"/>
      <c r="J556" s="165"/>
      <c r="K556" s="165"/>
      <c r="L556" s="165"/>
      <c r="M556" s="166"/>
      <c r="N556" s="166"/>
      <c r="O556" s="165"/>
      <c r="P556" s="167"/>
    </row>
    <row r="557" spans="1:16" ht="12.95" customHeight="1">
      <c r="A557" s="130"/>
      <c r="B557" s="131"/>
      <c r="C557" s="132"/>
      <c r="D557" s="566" t="s">
        <v>9023</v>
      </c>
      <c r="E557" s="622"/>
      <c r="F557" s="154"/>
      <c r="G557" s="593" t="s">
        <v>8846</v>
      </c>
      <c r="H557" s="201" t="s">
        <v>8850</v>
      </c>
      <c r="I557" s="202">
        <v>1</v>
      </c>
      <c r="J557" s="553" t="s">
        <v>8848</v>
      </c>
      <c r="K557" s="585">
        <f>L557*курс</f>
        <v>7087.8394440000002</v>
      </c>
      <c r="L557" s="586">
        <f>SUM(M557:M562)</f>
        <v>225.01077599999999</v>
      </c>
      <c r="M557" s="233">
        <f>IFERROR(IF(Змiст!$K$5&gt;Змiст!$BH$55,N557*(1-Змiст!$K$5),N557*(1-Змiст!$BH$55)),0)*I557</f>
        <v>144.80231999999998</v>
      </c>
      <c r="N557" s="169">
        <f t="shared" ref="N557:N580" si="49">IFERROR(VLOOKUP(H557,Price,2,FALSE)*1.2,0)</f>
        <v>144.80231999999998</v>
      </c>
      <c r="O557" s="587" t="s">
        <v>6574</v>
      </c>
      <c r="P557" s="580" t="s">
        <v>7002</v>
      </c>
    </row>
    <row r="558" spans="1:16" ht="12.95" customHeight="1">
      <c r="A558" s="130"/>
      <c r="B558" s="131"/>
      <c r="C558" s="132"/>
      <c r="D558" s="623"/>
      <c r="E558" s="624"/>
      <c r="F558" s="157"/>
      <c r="G558" s="593"/>
      <c r="H558" s="317" t="s">
        <v>7830</v>
      </c>
      <c r="I558" s="320">
        <v>1</v>
      </c>
      <c r="J558" s="554"/>
      <c r="K558" s="585"/>
      <c r="L558" s="586"/>
      <c r="M558" s="233">
        <f>IFERROR(IF(Змiст!$K$5&gt;Змiст!$BH$55,N558*(1-Змiст!$K$5),N558*(1-Змiст!$BH$55)),0)*I558</f>
        <v>5.5102080000000004</v>
      </c>
      <c r="N558" s="169">
        <f t="shared" si="49"/>
        <v>5.5102080000000004</v>
      </c>
      <c r="O558" s="587"/>
      <c r="P558" s="580"/>
    </row>
    <row r="559" spans="1:16" ht="12.95" customHeight="1">
      <c r="A559" s="130"/>
      <c r="B559" s="131"/>
      <c r="C559" s="132"/>
      <c r="D559" s="542" t="s">
        <v>8814</v>
      </c>
      <c r="E559" s="547"/>
      <c r="F559" s="157"/>
      <c r="G559" s="593"/>
      <c r="H559" s="317" t="s">
        <v>4713</v>
      </c>
      <c r="I559" s="320">
        <v>1</v>
      </c>
      <c r="J559" s="554"/>
      <c r="K559" s="585"/>
      <c r="L559" s="586"/>
      <c r="M559" s="233">
        <f>IFERROR(IF(Змiст!$K$5&gt;Змiст!$BH$55,N559*(1-Змiст!$K$5),N559*(1-Змiст!$BH$55)),0)*I559</f>
        <v>27.607199999999999</v>
      </c>
      <c r="N559" s="169">
        <f t="shared" si="49"/>
        <v>27.607199999999999</v>
      </c>
      <c r="O559" s="587"/>
      <c r="P559" s="580"/>
    </row>
    <row r="560" spans="1:16" ht="12.95" customHeight="1">
      <c r="A560" s="130"/>
      <c r="B560" s="131"/>
      <c r="C560" s="132"/>
      <c r="D560" s="591" t="s">
        <v>6573</v>
      </c>
      <c r="E560" s="592"/>
      <c r="F560" s="157"/>
      <c r="G560" s="593"/>
      <c r="H560" s="317" t="s">
        <v>4148</v>
      </c>
      <c r="I560" s="320">
        <v>1</v>
      </c>
      <c r="J560" s="554"/>
      <c r="K560" s="585"/>
      <c r="L560" s="586"/>
      <c r="M560" s="233">
        <f>IFERROR(IF(Змiст!$K$5&gt;Змiст!$BH$55,N560*(1-Змiст!$K$5),N560*(1-Змiст!$BH$55)),0)*I560</f>
        <v>18.057155999999999</v>
      </c>
      <c r="N560" s="169">
        <f t="shared" si="49"/>
        <v>18.057155999999999</v>
      </c>
      <c r="O560" s="587"/>
      <c r="P560" s="580"/>
    </row>
    <row r="561" spans="1:16" ht="12.95" customHeight="1">
      <c r="A561" s="130"/>
      <c r="B561" s="131"/>
      <c r="C561" s="132"/>
      <c r="D561" s="158" t="s">
        <v>6571</v>
      </c>
      <c r="E561" s="158" t="s">
        <v>8816</v>
      </c>
      <c r="F561" s="157"/>
      <c r="G561" s="593"/>
      <c r="H561" s="317" t="s">
        <v>4089</v>
      </c>
      <c r="I561" s="320">
        <v>1</v>
      </c>
      <c r="J561" s="554"/>
      <c r="K561" s="585"/>
      <c r="L561" s="586"/>
      <c r="M561" s="233">
        <f>IFERROR(IF(Змiст!$K$5&gt;Змiст!$BH$55,N561*(1-Змiст!$K$5),N561*(1-Змiст!$BH$55)),0)*I561</f>
        <v>29.033891999999998</v>
      </c>
      <c r="N561" s="169">
        <f t="shared" si="49"/>
        <v>29.033891999999998</v>
      </c>
      <c r="O561" s="587"/>
      <c r="P561" s="580"/>
    </row>
    <row r="562" spans="1:16" ht="12.95" customHeight="1">
      <c r="A562" s="130"/>
      <c r="B562" s="131"/>
      <c r="C562" s="132"/>
      <c r="D562" s="158" t="s">
        <v>6572</v>
      </c>
      <c r="E562" s="158" t="s">
        <v>7577</v>
      </c>
      <c r="F562" s="157"/>
      <c r="G562" s="593"/>
      <c r="H562" s="317"/>
      <c r="I562" s="320"/>
      <c r="J562" s="555"/>
      <c r="K562" s="585"/>
      <c r="L562" s="586"/>
      <c r="M562" s="233">
        <f>IFERROR(IF(Змiст!$K$5&gt;Змiст!$BH$55,N562*(1-Змiст!$K$5),N562*(1-Змiст!$BH$55)),0)*I562</f>
        <v>0</v>
      </c>
      <c r="N562" s="169">
        <f t="shared" si="49"/>
        <v>0</v>
      </c>
      <c r="O562" s="587"/>
      <c r="P562" s="580"/>
    </row>
    <row r="563" spans="1:16" ht="12.95" customHeight="1">
      <c r="A563" s="130"/>
      <c r="B563" s="131"/>
      <c r="C563" s="132"/>
      <c r="D563" s="158" t="s">
        <v>7904</v>
      </c>
      <c r="E563" s="158" t="s">
        <v>7909</v>
      </c>
      <c r="F563" s="157"/>
      <c r="G563" s="593" t="s">
        <v>7588</v>
      </c>
      <c r="H563" s="201" t="s">
        <v>7630</v>
      </c>
      <c r="I563" s="202">
        <v>1</v>
      </c>
      <c r="J563" s="553" t="s">
        <v>8851</v>
      </c>
      <c r="K563" s="556">
        <f>L563*курс</f>
        <v>7304.6398319999998</v>
      </c>
      <c r="L563" s="586">
        <f>SUM(M563:M568)</f>
        <v>231.893328</v>
      </c>
      <c r="M563" s="233">
        <f>IFERROR(IF(Змiст!$K$5&gt;Змiст!$BH$55,N563*(1-Змiст!$K$5),N563*(1-Змiст!$BH$55)),0)*I563</f>
        <v>151.68487199999998</v>
      </c>
      <c r="N563" s="169">
        <f t="shared" si="49"/>
        <v>151.68487199999998</v>
      </c>
      <c r="O563" s="587" t="s">
        <v>6574</v>
      </c>
      <c r="P563" s="580" t="s">
        <v>7002</v>
      </c>
    </row>
    <row r="564" spans="1:16" ht="12.95" customHeight="1">
      <c r="A564" s="130"/>
      <c r="B564" s="131"/>
      <c r="C564" s="132"/>
      <c r="D564" s="159"/>
      <c r="E564" s="160"/>
      <c r="F564" s="157"/>
      <c r="G564" s="593"/>
      <c r="H564" s="317" t="s">
        <v>7830</v>
      </c>
      <c r="I564" s="320">
        <v>1</v>
      </c>
      <c r="J564" s="554"/>
      <c r="K564" s="557"/>
      <c r="L564" s="586"/>
      <c r="M564" s="233">
        <f>IFERROR(IF(Змiст!$K$5&gt;Змiст!$BH$55,N564*(1-Змiст!$K$5),N564*(1-Змiст!$BH$55)),0)*I564</f>
        <v>5.5102080000000004</v>
      </c>
      <c r="N564" s="169">
        <f t="shared" si="49"/>
        <v>5.5102080000000004</v>
      </c>
      <c r="O564" s="587"/>
      <c r="P564" s="580"/>
    </row>
    <row r="565" spans="1:16" ht="12.95" customHeight="1">
      <c r="A565" s="130"/>
      <c r="B565" s="131"/>
      <c r="C565" s="132"/>
      <c r="D565" s="161"/>
      <c r="E565" s="162"/>
      <c r="F565" s="157"/>
      <c r="G565" s="593"/>
      <c r="H565" s="317" t="s">
        <v>4713</v>
      </c>
      <c r="I565" s="320">
        <v>1</v>
      </c>
      <c r="J565" s="554"/>
      <c r="K565" s="557"/>
      <c r="L565" s="586"/>
      <c r="M565" s="233">
        <f>IFERROR(IF(Змiст!$K$5&gt;Змiст!$BH$55,N565*(1-Змiст!$K$5),N565*(1-Змiст!$BH$55)),0)*I565</f>
        <v>27.607199999999999</v>
      </c>
      <c r="N565" s="169">
        <f t="shared" si="49"/>
        <v>27.607199999999999</v>
      </c>
      <c r="O565" s="587"/>
      <c r="P565" s="580"/>
    </row>
    <row r="566" spans="1:16" ht="12.95" customHeight="1">
      <c r="A566" s="130"/>
      <c r="B566" s="131"/>
      <c r="C566" s="132"/>
      <c r="D566" s="161"/>
      <c r="E566" s="162"/>
      <c r="F566" s="157"/>
      <c r="G566" s="593"/>
      <c r="H566" s="317" t="s">
        <v>4148</v>
      </c>
      <c r="I566" s="320">
        <v>1</v>
      </c>
      <c r="J566" s="554"/>
      <c r="K566" s="557"/>
      <c r="L566" s="586"/>
      <c r="M566" s="233">
        <f>IFERROR(IF(Змiст!$K$5&gt;Змiст!$BH$55,N566*(1-Змiст!$K$5),N566*(1-Змiст!$BH$55)),0)*I566</f>
        <v>18.057155999999999</v>
      </c>
      <c r="N566" s="169">
        <f t="shared" si="49"/>
        <v>18.057155999999999</v>
      </c>
      <c r="O566" s="587"/>
      <c r="P566" s="580"/>
    </row>
    <row r="567" spans="1:16" ht="12.95" customHeight="1">
      <c r="A567" s="130"/>
      <c r="B567" s="131"/>
      <c r="C567" s="132"/>
      <c r="D567" s="161"/>
      <c r="E567" s="162"/>
      <c r="F567" s="157"/>
      <c r="G567" s="593"/>
      <c r="H567" s="317" t="s">
        <v>4089</v>
      </c>
      <c r="I567" s="320">
        <v>1</v>
      </c>
      <c r="J567" s="554"/>
      <c r="K567" s="557"/>
      <c r="L567" s="586"/>
      <c r="M567" s="233">
        <f>IFERROR(IF(Змiст!$K$5&gt;Змiст!$BH$55,N567*(1-Змiст!$K$5),N567*(1-Змiст!$BH$55)),0)*I567</f>
        <v>29.033891999999998</v>
      </c>
      <c r="N567" s="169">
        <f t="shared" si="49"/>
        <v>29.033891999999998</v>
      </c>
      <c r="O567" s="587"/>
      <c r="P567" s="580"/>
    </row>
    <row r="568" spans="1:16" ht="12.95" customHeight="1">
      <c r="A568" s="130"/>
      <c r="B568" s="131"/>
      <c r="C568" s="132"/>
      <c r="D568" s="161"/>
      <c r="E568" s="162"/>
      <c r="F568" s="157"/>
      <c r="G568" s="593"/>
      <c r="H568" s="317"/>
      <c r="I568" s="320"/>
      <c r="J568" s="555"/>
      <c r="K568" s="558"/>
      <c r="L568" s="586"/>
      <c r="M568" s="233">
        <f>IFERROR(IF(Змiст!$K$5&gt;Змiст!$BH$55,N568*(1-Змiст!$K$5),N568*(1-Змiст!$BH$55)),0)*I568</f>
        <v>0</v>
      </c>
      <c r="N568" s="169">
        <f t="shared" si="49"/>
        <v>0</v>
      </c>
      <c r="O568" s="587"/>
      <c r="P568" s="580"/>
    </row>
    <row r="569" spans="1:16" ht="12.95" customHeight="1">
      <c r="A569" s="130"/>
      <c r="B569" s="131"/>
      <c r="C569" s="132"/>
      <c r="D569" s="161"/>
      <c r="E569" s="162"/>
      <c r="F569" s="157"/>
      <c r="G569" s="593" t="s">
        <v>7641</v>
      </c>
      <c r="H569" s="201" t="s">
        <v>7631</v>
      </c>
      <c r="I569" s="202">
        <v>1</v>
      </c>
      <c r="J569" s="553" t="s">
        <v>8849</v>
      </c>
      <c r="K569" s="556">
        <f>L569*курс</f>
        <v>7116.393564</v>
      </c>
      <c r="L569" s="586">
        <f>SUM(M569:M574)</f>
        <v>225.91725600000001</v>
      </c>
      <c r="M569" s="233">
        <f>IFERROR(IF(Змiст!$K$5&gt;Змiст!$BH$55,N569*(1-Змiст!$K$5),N569*(1-Змiст!$BH$55)),0)*I569</f>
        <v>145.7088</v>
      </c>
      <c r="N569" s="169">
        <f t="shared" si="49"/>
        <v>145.7088</v>
      </c>
      <c r="O569" s="587" t="s">
        <v>6574</v>
      </c>
      <c r="P569" s="580" t="s">
        <v>7002</v>
      </c>
    </row>
    <row r="570" spans="1:16" ht="12.95" customHeight="1">
      <c r="A570" s="130"/>
      <c r="B570" s="131"/>
      <c r="C570" s="132"/>
      <c r="D570" s="161"/>
      <c r="E570" s="162"/>
      <c r="F570" s="157"/>
      <c r="G570" s="593"/>
      <c r="H570" s="317" t="s">
        <v>7830</v>
      </c>
      <c r="I570" s="320">
        <v>1</v>
      </c>
      <c r="J570" s="554"/>
      <c r="K570" s="557"/>
      <c r="L570" s="586"/>
      <c r="M570" s="233">
        <f>IFERROR(IF(Змiст!$K$5&gt;Змiст!$BH$55,N570*(1-Змiст!$K$5),N570*(1-Змiст!$BH$55)),0)*I570</f>
        <v>5.5102080000000004</v>
      </c>
      <c r="N570" s="169">
        <f t="shared" si="49"/>
        <v>5.5102080000000004</v>
      </c>
      <c r="O570" s="587"/>
      <c r="P570" s="580"/>
    </row>
    <row r="571" spans="1:16" ht="12.95" customHeight="1">
      <c r="A571" s="130"/>
      <c r="B571" s="131"/>
      <c r="C571" s="132"/>
      <c r="D571" s="161"/>
      <c r="E571" s="162"/>
      <c r="F571" s="157"/>
      <c r="G571" s="593"/>
      <c r="H571" s="317" t="s">
        <v>4713</v>
      </c>
      <c r="I571" s="320">
        <v>1</v>
      </c>
      <c r="J571" s="554"/>
      <c r="K571" s="557"/>
      <c r="L571" s="586"/>
      <c r="M571" s="233">
        <f>IFERROR(IF(Змiст!$K$5&gt;Змiст!$BH$55,N571*(1-Змiст!$K$5),N571*(1-Змiст!$BH$55)),0)*I571</f>
        <v>27.607199999999999</v>
      </c>
      <c r="N571" s="169">
        <f t="shared" si="49"/>
        <v>27.607199999999999</v>
      </c>
      <c r="O571" s="587"/>
      <c r="P571" s="580"/>
    </row>
    <row r="572" spans="1:16" ht="12.95" customHeight="1">
      <c r="A572" s="130"/>
      <c r="B572" s="131"/>
      <c r="C572" s="132"/>
      <c r="D572" s="161"/>
      <c r="E572" s="162"/>
      <c r="F572" s="157"/>
      <c r="G572" s="593"/>
      <c r="H572" s="317" t="s">
        <v>4148</v>
      </c>
      <c r="I572" s="320">
        <v>1</v>
      </c>
      <c r="J572" s="554"/>
      <c r="K572" s="557"/>
      <c r="L572" s="586"/>
      <c r="M572" s="233">
        <f>IFERROR(IF(Змiст!$K$5&gt;Змiст!$BH$55,N572*(1-Змiст!$K$5),N572*(1-Змiст!$BH$55)),0)*I572</f>
        <v>18.057155999999999</v>
      </c>
      <c r="N572" s="169">
        <f t="shared" si="49"/>
        <v>18.057155999999999</v>
      </c>
      <c r="O572" s="587"/>
      <c r="P572" s="580"/>
    </row>
    <row r="573" spans="1:16" ht="12.95" customHeight="1">
      <c r="A573" s="130"/>
      <c r="B573" s="131"/>
      <c r="C573" s="132"/>
      <c r="D573" s="161"/>
      <c r="E573" s="162"/>
      <c r="F573" s="157"/>
      <c r="G573" s="593"/>
      <c r="H573" s="317" t="s">
        <v>4089</v>
      </c>
      <c r="I573" s="320">
        <v>1</v>
      </c>
      <c r="J573" s="554"/>
      <c r="K573" s="557"/>
      <c r="L573" s="586"/>
      <c r="M573" s="233">
        <f>IFERROR(IF(Змiст!$K$5&gt;Змiст!$BH$55,N573*(1-Змiст!$K$5),N573*(1-Змiст!$BH$55)),0)*I573</f>
        <v>29.033891999999998</v>
      </c>
      <c r="N573" s="169">
        <f t="shared" si="49"/>
        <v>29.033891999999998</v>
      </c>
      <c r="O573" s="587"/>
      <c r="P573" s="580"/>
    </row>
    <row r="574" spans="1:16" ht="12.95" customHeight="1">
      <c r="A574" s="130"/>
      <c r="B574" s="131"/>
      <c r="C574" s="132"/>
      <c r="D574" s="161"/>
      <c r="E574" s="162"/>
      <c r="F574" s="157"/>
      <c r="G574" s="593"/>
      <c r="H574" s="317"/>
      <c r="I574" s="320"/>
      <c r="J574" s="555"/>
      <c r="K574" s="558"/>
      <c r="L574" s="586"/>
      <c r="M574" s="233">
        <f>IFERROR(IF(Змiст!$K$5&gt;Змiст!$BH$55,N574*(1-Змiст!$K$5),N574*(1-Змiст!$BH$55)),0)*I574</f>
        <v>0</v>
      </c>
      <c r="N574" s="169">
        <f t="shared" si="49"/>
        <v>0</v>
      </c>
      <c r="O574" s="587"/>
      <c r="P574" s="580"/>
    </row>
    <row r="575" spans="1:16" ht="12.95" customHeight="1">
      <c r="A575" s="130"/>
      <c r="B575" s="131"/>
      <c r="C575" s="132"/>
      <c r="D575" s="161"/>
      <c r="E575" s="162"/>
      <c r="F575" s="157"/>
      <c r="G575" s="599" t="s">
        <v>8847</v>
      </c>
      <c r="H575" s="325" t="s">
        <v>7634</v>
      </c>
      <c r="I575" s="326">
        <v>1</v>
      </c>
      <c r="J575" s="553" t="s">
        <v>9249</v>
      </c>
      <c r="K575" s="556">
        <f>L575*курс</f>
        <v>7502.4045180000003</v>
      </c>
      <c r="L575" s="559">
        <f>SUM(M575:M580)</f>
        <v>238.171572</v>
      </c>
      <c r="M575" s="313">
        <f>IFERROR(IF(Змiст!$K$5&gt;Змiст!$BH$55,N575*(1-Змiст!$K$5),N575*(1-Змiст!$BH$55)),0)*I575</f>
        <v>157.96311599999999</v>
      </c>
      <c r="N575" s="300">
        <f t="shared" si="49"/>
        <v>157.96311599999999</v>
      </c>
      <c r="O575" s="631" t="s">
        <v>6574</v>
      </c>
      <c r="P575" s="619"/>
    </row>
    <row r="576" spans="1:16" ht="12.95" customHeight="1">
      <c r="A576" s="130"/>
      <c r="B576" s="131"/>
      <c r="C576" s="132"/>
      <c r="D576" s="161"/>
      <c r="E576" s="162"/>
      <c r="F576" s="157"/>
      <c r="G576" s="600"/>
      <c r="H576" s="317" t="s">
        <v>7830</v>
      </c>
      <c r="I576" s="320">
        <v>1</v>
      </c>
      <c r="J576" s="554"/>
      <c r="K576" s="557"/>
      <c r="L576" s="560"/>
      <c r="M576" s="313">
        <f>IFERROR(IF(Змiст!$K$5&gt;Змiст!$BH$55,N576*(1-Змiст!$K$5),N576*(1-Змiст!$BH$55)),0)*I576</f>
        <v>5.5102080000000004</v>
      </c>
      <c r="N576" s="300">
        <f t="shared" si="49"/>
        <v>5.5102080000000004</v>
      </c>
      <c r="O576" s="672"/>
      <c r="P576" s="620"/>
    </row>
    <row r="577" spans="1:16" ht="12.95" customHeight="1">
      <c r="A577" s="130"/>
      <c r="B577" s="131"/>
      <c r="C577" s="132"/>
      <c r="D577" s="161"/>
      <c r="E577" s="162"/>
      <c r="F577" s="157"/>
      <c r="G577" s="600"/>
      <c r="H577" s="317" t="s">
        <v>4713</v>
      </c>
      <c r="I577" s="320">
        <v>1</v>
      </c>
      <c r="J577" s="554"/>
      <c r="K577" s="557"/>
      <c r="L577" s="560"/>
      <c r="M577" s="313">
        <f>IFERROR(IF(Змiст!$K$5&gt;Змiст!$BH$55,N577*(1-Змiст!$K$5),N577*(1-Змiст!$BH$55)),0)*I577</f>
        <v>27.607199999999999</v>
      </c>
      <c r="N577" s="300">
        <f t="shared" si="49"/>
        <v>27.607199999999999</v>
      </c>
      <c r="O577" s="672"/>
      <c r="P577" s="620"/>
    </row>
    <row r="578" spans="1:16" ht="12.95" customHeight="1">
      <c r="A578" s="130"/>
      <c r="B578" s="131"/>
      <c r="C578" s="132"/>
      <c r="D578" s="161"/>
      <c r="E578" s="162"/>
      <c r="F578" s="157"/>
      <c r="G578" s="600"/>
      <c r="H578" s="317" t="s">
        <v>4148</v>
      </c>
      <c r="I578" s="320">
        <v>1</v>
      </c>
      <c r="J578" s="554"/>
      <c r="K578" s="557"/>
      <c r="L578" s="560"/>
      <c r="M578" s="313">
        <f>IFERROR(IF(Змiст!$K$5&gt;Змiст!$BH$55,N578*(1-Змiст!$K$5),N578*(1-Змiст!$BH$55)),0)*I578</f>
        <v>18.057155999999999</v>
      </c>
      <c r="N578" s="300">
        <f t="shared" si="49"/>
        <v>18.057155999999999</v>
      </c>
      <c r="O578" s="672"/>
      <c r="P578" s="620"/>
    </row>
    <row r="579" spans="1:16" ht="12.95" customHeight="1">
      <c r="A579" s="130"/>
      <c r="B579" s="131"/>
      <c r="C579" s="132"/>
      <c r="D579" s="161"/>
      <c r="E579" s="162"/>
      <c r="F579" s="157"/>
      <c r="G579" s="600"/>
      <c r="H579" s="317" t="s">
        <v>4089</v>
      </c>
      <c r="I579" s="320">
        <v>1</v>
      </c>
      <c r="J579" s="554"/>
      <c r="K579" s="557"/>
      <c r="L579" s="560"/>
      <c r="M579" s="313">
        <f>IFERROR(IF(Змiст!$K$5&gt;Змiст!$BH$55,N579*(1-Змiст!$K$5),N579*(1-Змiст!$BH$55)),0)*I579</f>
        <v>29.033891999999998</v>
      </c>
      <c r="N579" s="300">
        <f t="shared" si="49"/>
        <v>29.033891999999998</v>
      </c>
      <c r="O579" s="672"/>
      <c r="P579" s="620"/>
    </row>
    <row r="580" spans="1:16" ht="12.75" customHeight="1">
      <c r="A580" s="130"/>
      <c r="B580" s="131"/>
      <c r="C580" s="132"/>
      <c r="D580" s="163"/>
      <c r="E580" s="229"/>
      <c r="F580" s="157"/>
      <c r="G580" s="601"/>
      <c r="H580" s="317"/>
      <c r="I580" s="320"/>
      <c r="J580" s="555"/>
      <c r="K580" s="558"/>
      <c r="L580" s="561"/>
      <c r="M580" s="313">
        <f>IFERROR(IF(Змiст!$K$5&gt;Змiст!$BH$55,N580*(1-Змiст!$K$5),N580*(1-Змiст!$BH$55)),0)*I580</f>
        <v>0</v>
      </c>
      <c r="N580" s="300">
        <f t="shared" si="49"/>
        <v>0</v>
      </c>
      <c r="O580" s="673"/>
      <c r="P580" s="621"/>
    </row>
    <row r="581" spans="1:16" ht="15" customHeight="1">
      <c r="A581" s="130"/>
      <c r="B581" s="131"/>
      <c r="C581" s="132"/>
      <c r="D581" s="199"/>
      <c r="E581" s="200"/>
      <c r="F581" s="165"/>
      <c r="G581" s="165"/>
      <c r="H581" s="165"/>
      <c r="I581" s="165"/>
      <c r="J581" s="165"/>
      <c r="K581" s="165"/>
      <c r="L581" s="165"/>
      <c r="M581" s="166"/>
      <c r="N581" s="166"/>
      <c r="O581" s="165"/>
      <c r="P581" s="167"/>
    </row>
    <row r="582" spans="1:16" ht="12" customHeight="1">
      <c r="A582" s="130"/>
      <c r="B582" s="131"/>
      <c r="C582" s="132"/>
      <c r="D582" s="566" t="s">
        <v>8857</v>
      </c>
      <c r="E582" s="576"/>
      <c r="F582" s="224"/>
      <c r="G582" s="580" t="s">
        <v>7590</v>
      </c>
      <c r="H582" s="210" t="s">
        <v>7578</v>
      </c>
      <c r="I582" s="210">
        <v>2</v>
      </c>
      <c r="J582" s="584" t="s">
        <v>9159</v>
      </c>
      <c r="K582" s="585">
        <f>L582*курс</f>
        <v>8703.740303999999</v>
      </c>
      <c r="L582" s="586">
        <f>SUM(M582:M588)</f>
        <v>276.30921599999999</v>
      </c>
      <c r="M582" s="233">
        <f>IFERROR(IF(Змiст!$K$5&gt;Змiст!$BH$55,N582*(1-Змiст!$K$5),N582*(1-Змiст!$BH$55)),0)*I582</f>
        <v>90.84084</v>
      </c>
      <c r="N582" s="169">
        <f>IFERROR(VLOOKUP(H582,Price,2,FALSE)*1.2,0)</f>
        <v>45.42042</v>
      </c>
      <c r="O582" s="580" t="s">
        <v>6574</v>
      </c>
      <c r="P582" s="580" t="s">
        <v>7002</v>
      </c>
    </row>
    <row r="583" spans="1:16" ht="12" customHeight="1">
      <c r="A583" s="130"/>
      <c r="B583" s="131"/>
      <c r="C583" s="132"/>
      <c r="D583" s="577"/>
      <c r="E583" s="547"/>
      <c r="F583" s="224"/>
      <c r="G583" s="580"/>
      <c r="H583" s="210" t="s">
        <v>4151</v>
      </c>
      <c r="I583" s="210">
        <v>1</v>
      </c>
      <c r="J583" s="584"/>
      <c r="K583" s="585"/>
      <c r="L583" s="586"/>
      <c r="M583" s="233">
        <f>IFERROR(IF(Змiст!$K$5&gt;Змiст!$BH$55,N583*(1-Змiст!$K$5),N583*(1-Змiст!$BH$55)),0)*I583</f>
        <v>27.086531999999998</v>
      </c>
      <c r="N583" s="169">
        <f t="shared" ref="N583:N588" si="50">IFERROR(VLOOKUP(H583,Price,2,FALSE)*1.2,0)</f>
        <v>27.086531999999998</v>
      </c>
      <c r="O583" s="580"/>
      <c r="P583" s="580"/>
    </row>
    <row r="584" spans="1:16" ht="12" customHeight="1">
      <c r="A584" s="130"/>
      <c r="B584" s="131"/>
      <c r="C584" s="132"/>
      <c r="D584" s="577"/>
      <c r="E584" s="547"/>
      <c r="F584" s="224"/>
      <c r="G584" s="580"/>
      <c r="H584" s="319" t="s">
        <v>4714</v>
      </c>
      <c r="I584" s="319">
        <v>1</v>
      </c>
      <c r="J584" s="584"/>
      <c r="K584" s="585"/>
      <c r="L584" s="586"/>
      <c r="M584" s="233">
        <f>IFERROR(IF(Змiст!$K$5&gt;Змiст!$BH$55,N584*(1-Змiст!$K$5),N584*(1-Змiст!$BH$55)),0)*I584</f>
        <v>41.410955999999999</v>
      </c>
      <c r="N584" s="169">
        <f t="shared" si="50"/>
        <v>41.410955999999999</v>
      </c>
      <c r="O584" s="580"/>
      <c r="P584" s="580"/>
    </row>
    <row r="585" spans="1:16" ht="12" customHeight="1">
      <c r="A585" s="130"/>
      <c r="B585" s="131"/>
      <c r="C585" s="132"/>
      <c r="D585" s="577"/>
      <c r="E585" s="547"/>
      <c r="F585" s="224"/>
      <c r="G585" s="580"/>
      <c r="H585" s="319" t="s">
        <v>4089</v>
      </c>
      <c r="I585" s="319">
        <v>2</v>
      </c>
      <c r="J585" s="584"/>
      <c r="K585" s="585"/>
      <c r="L585" s="586"/>
      <c r="M585" s="233">
        <f>IFERROR(IF(Змiст!$K$5&gt;Змiст!$BH$55,N585*(1-Змiст!$K$5),N585*(1-Змiст!$BH$55)),0)*I585</f>
        <v>58.067783999999996</v>
      </c>
      <c r="N585" s="169">
        <f t="shared" si="50"/>
        <v>29.033891999999998</v>
      </c>
      <c r="O585" s="580"/>
      <c r="P585" s="580"/>
    </row>
    <row r="586" spans="1:16" ht="12" customHeight="1">
      <c r="A586" s="130"/>
      <c r="B586" s="131"/>
      <c r="C586" s="132"/>
      <c r="D586" s="578"/>
      <c r="E586" s="579"/>
      <c r="F586" s="224"/>
      <c r="G586" s="580"/>
      <c r="H586" s="317" t="s">
        <v>7830</v>
      </c>
      <c r="I586" s="320">
        <v>1</v>
      </c>
      <c r="J586" s="584"/>
      <c r="K586" s="585"/>
      <c r="L586" s="586"/>
      <c r="M586" s="233">
        <f>IFERROR(IF(Змiст!$K$5&gt;Змiст!$BH$55,N586*(1-Змiст!$K$5),N586*(1-Змiст!$BH$55)),0)*I586</f>
        <v>5.5102080000000004</v>
      </c>
      <c r="N586" s="169">
        <f t="shared" si="50"/>
        <v>5.5102080000000004</v>
      </c>
      <c r="O586" s="580"/>
      <c r="P586" s="580"/>
    </row>
    <row r="587" spans="1:16" ht="12" customHeight="1">
      <c r="A587" s="130"/>
      <c r="B587" s="131"/>
      <c r="C587" s="132"/>
      <c r="D587" s="664" t="s">
        <v>6573</v>
      </c>
      <c r="E587" s="664"/>
      <c r="F587" s="224"/>
      <c r="G587" s="580"/>
      <c r="H587" s="319" t="s">
        <v>4573</v>
      </c>
      <c r="I587" s="319">
        <v>1</v>
      </c>
      <c r="J587" s="584"/>
      <c r="K587" s="585"/>
      <c r="L587" s="586"/>
      <c r="M587" s="233">
        <f>IFERROR(IF(Змiст!$K$5&gt;Змiст!$BH$55,N587*(1-Змiст!$K$5),N587*(1-Змiст!$BH$55)),0)*I587</f>
        <v>53.392895999999993</v>
      </c>
      <c r="N587" s="169">
        <f t="shared" si="50"/>
        <v>53.392895999999993</v>
      </c>
      <c r="O587" s="580"/>
      <c r="P587" s="580"/>
    </row>
    <row r="588" spans="1:16" ht="12" customHeight="1">
      <c r="A588" s="130"/>
      <c r="B588" s="131"/>
      <c r="C588" s="132"/>
      <c r="D588" s="158" t="s">
        <v>6571</v>
      </c>
      <c r="E588" s="158" t="s">
        <v>6967</v>
      </c>
      <c r="F588" s="224"/>
      <c r="G588" s="580"/>
      <c r="H588" s="319"/>
      <c r="I588" s="319"/>
      <c r="J588" s="584"/>
      <c r="K588" s="585"/>
      <c r="L588" s="586"/>
      <c r="M588" s="233">
        <f>IFERROR(IF(Змiст!$K$5&gt;Змiст!$BH$55,N588*(1-Змiст!$K$5),N588*(1-Змiст!$BH$55)),0)*I588</f>
        <v>0</v>
      </c>
      <c r="N588" s="169">
        <f t="shared" si="50"/>
        <v>0</v>
      </c>
      <c r="O588" s="580"/>
      <c r="P588" s="580"/>
    </row>
    <row r="589" spans="1:16" ht="12" customHeight="1">
      <c r="A589" s="130"/>
      <c r="B589" s="131"/>
      <c r="C589" s="132"/>
      <c r="D589" s="158" t="s">
        <v>6572</v>
      </c>
      <c r="E589" s="158" t="s">
        <v>7577</v>
      </c>
      <c r="F589" s="225"/>
      <c r="G589" s="225"/>
      <c r="H589" s="226"/>
      <c r="I589" s="226"/>
      <c r="J589" s="227"/>
      <c r="K589" s="225"/>
      <c r="L589" s="225"/>
      <c r="M589" s="228"/>
      <c r="N589" s="228"/>
      <c r="O589" s="225"/>
      <c r="P589" s="225"/>
    </row>
    <row r="590" spans="1:16" ht="12" customHeight="1">
      <c r="A590" s="130"/>
      <c r="B590" s="131"/>
      <c r="C590" s="132"/>
      <c r="D590" s="158" t="s">
        <v>7904</v>
      </c>
      <c r="E590" s="158" t="s">
        <v>8815</v>
      </c>
      <c r="F590" s="224"/>
      <c r="G590" s="580" t="s">
        <v>7591</v>
      </c>
      <c r="H590" s="210" t="s">
        <v>7542</v>
      </c>
      <c r="I590" s="210">
        <v>2</v>
      </c>
      <c r="J590" s="584" t="s">
        <v>9160</v>
      </c>
      <c r="K590" s="585">
        <f>L590*курс</f>
        <v>8753.2341120000001</v>
      </c>
      <c r="L590" s="586">
        <f>SUM(M590:M596)</f>
        <v>277.880448</v>
      </c>
      <c r="M590" s="233">
        <f>IFERROR(IF(Змiст!$K$5&gt;Змiст!$BH$55,N590*(1-Змiст!$K$5),N590*(1-Змiст!$BH$55)),0)*I590</f>
        <v>92.412071999999995</v>
      </c>
      <c r="N590" s="169">
        <f>IFERROR(VLOOKUP(H590,Price,2,FALSE)*1.2,0)</f>
        <v>46.206035999999997</v>
      </c>
      <c r="O590" s="645" t="s">
        <v>6574</v>
      </c>
      <c r="P590" s="580" t="s">
        <v>7002</v>
      </c>
    </row>
    <row r="591" spans="1:16" ht="12" customHeight="1">
      <c r="A591" s="130"/>
      <c r="B591" s="131"/>
      <c r="C591" s="132"/>
      <c r="D591" s="161"/>
      <c r="E591" s="162"/>
      <c r="F591" s="224"/>
      <c r="G591" s="580"/>
      <c r="H591" s="319" t="s">
        <v>4151</v>
      </c>
      <c r="I591" s="319">
        <v>1</v>
      </c>
      <c r="J591" s="584"/>
      <c r="K591" s="585"/>
      <c r="L591" s="586"/>
      <c r="M591" s="233">
        <f>IFERROR(IF(Змiст!$K$5&gt;Змiст!$BH$55,N591*(1-Змiст!$K$5),N591*(1-Змiст!$BH$55)),0)*I591</f>
        <v>27.086531999999998</v>
      </c>
      <c r="N591" s="169">
        <f t="shared" ref="N591:N596" si="51">IFERROR(VLOOKUP(H591,Price,2,FALSE)*1.2,0)</f>
        <v>27.086531999999998</v>
      </c>
      <c r="O591" s="645"/>
      <c r="P591" s="580"/>
    </row>
    <row r="592" spans="1:16" ht="12" customHeight="1">
      <c r="A592" s="130"/>
      <c r="B592" s="131"/>
      <c r="C592" s="132"/>
      <c r="D592" s="161"/>
      <c r="E592" s="162"/>
      <c r="F592" s="224"/>
      <c r="G592" s="580"/>
      <c r="H592" s="319" t="s">
        <v>4714</v>
      </c>
      <c r="I592" s="319">
        <v>1</v>
      </c>
      <c r="J592" s="584"/>
      <c r="K592" s="585"/>
      <c r="L592" s="586"/>
      <c r="M592" s="233">
        <f>IFERROR(IF(Змiст!$K$5&gt;Змiст!$BH$55,N592*(1-Змiст!$K$5),N592*(1-Змiст!$BH$55)),0)*I592</f>
        <v>41.410955999999999</v>
      </c>
      <c r="N592" s="169">
        <f t="shared" si="51"/>
        <v>41.410955999999999</v>
      </c>
      <c r="O592" s="645"/>
      <c r="P592" s="580"/>
    </row>
    <row r="593" spans="1:16" ht="12" customHeight="1">
      <c r="A593" s="130"/>
      <c r="B593" s="131"/>
      <c r="C593" s="132"/>
      <c r="D593" s="161"/>
      <c r="E593" s="162"/>
      <c r="F593" s="224"/>
      <c r="G593" s="580"/>
      <c r="H593" s="319" t="s">
        <v>4089</v>
      </c>
      <c r="I593" s="319">
        <v>2</v>
      </c>
      <c r="J593" s="584"/>
      <c r="K593" s="585"/>
      <c r="L593" s="586"/>
      <c r="M593" s="233">
        <f>IFERROR(IF(Змiст!$K$5&gt;Змiст!$BH$55,N593*(1-Змiст!$K$5),N593*(1-Змiст!$BH$55)),0)*I593</f>
        <v>58.067783999999996</v>
      </c>
      <c r="N593" s="169">
        <f t="shared" si="51"/>
        <v>29.033891999999998</v>
      </c>
      <c r="O593" s="645"/>
      <c r="P593" s="580"/>
    </row>
    <row r="594" spans="1:16" ht="12" customHeight="1">
      <c r="A594" s="130"/>
      <c r="B594" s="131"/>
      <c r="C594" s="132"/>
      <c r="D594" s="161"/>
      <c r="E594" s="162"/>
      <c r="F594" s="224"/>
      <c r="G594" s="580"/>
      <c r="H594" s="317" t="s">
        <v>7830</v>
      </c>
      <c r="I594" s="320">
        <v>1</v>
      </c>
      <c r="J594" s="584"/>
      <c r="K594" s="585"/>
      <c r="L594" s="586"/>
      <c r="M594" s="233">
        <f>IFERROR(IF(Змiст!$K$5&gt;Змiст!$BH$55,N594*(1-Змiст!$K$5),N594*(1-Змiст!$BH$55)),0)*I594</f>
        <v>5.5102080000000004</v>
      </c>
      <c r="N594" s="169">
        <f t="shared" si="51"/>
        <v>5.5102080000000004</v>
      </c>
      <c r="O594" s="645"/>
      <c r="P594" s="580"/>
    </row>
    <row r="595" spans="1:16" ht="12" customHeight="1">
      <c r="A595" s="130"/>
      <c r="B595" s="131"/>
      <c r="C595" s="132"/>
      <c r="D595" s="161"/>
      <c r="E595" s="162"/>
      <c r="F595" s="224"/>
      <c r="G595" s="580"/>
      <c r="H595" s="319" t="s">
        <v>4573</v>
      </c>
      <c r="I595" s="319">
        <v>1</v>
      </c>
      <c r="J595" s="584"/>
      <c r="K595" s="585"/>
      <c r="L595" s="586"/>
      <c r="M595" s="233">
        <f>IFERROR(IF(Змiст!$K$5&gt;Змiст!$BH$55,N595*(1-Змiст!$K$5),N595*(1-Змiст!$BH$55)),0)*I595</f>
        <v>53.392895999999993</v>
      </c>
      <c r="N595" s="169">
        <f t="shared" si="51"/>
        <v>53.392895999999993</v>
      </c>
      <c r="O595" s="645"/>
      <c r="P595" s="580"/>
    </row>
    <row r="596" spans="1:16" ht="12" customHeight="1">
      <c r="A596" s="130"/>
      <c r="B596" s="131"/>
      <c r="C596" s="132"/>
      <c r="D596" s="161"/>
      <c r="E596" s="162"/>
      <c r="F596" s="224"/>
      <c r="G596" s="580"/>
      <c r="H596" s="319"/>
      <c r="I596" s="319"/>
      <c r="J596" s="584"/>
      <c r="K596" s="585"/>
      <c r="L596" s="586"/>
      <c r="M596" s="233">
        <f>IFERROR(IF(Змiст!$K$5&gt;Змiст!$BH$55,N596*(1-Змiст!$K$5),N596*(1-Змiст!$BH$55)),0)*I596</f>
        <v>0</v>
      </c>
      <c r="N596" s="169">
        <f t="shared" si="51"/>
        <v>0</v>
      </c>
      <c r="O596" s="645"/>
      <c r="P596" s="580"/>
    </row>
    <row r="597" spans="1:16" ht="12" customHeight="1">
      <c r="A597" s="130"/>
      <c r="B597" s="131"/>
      <c r="C597" s="132"/>
      <c r="D597" s="161"/>
      <c r="E597" s="162"/>
      <c r="F597" s="225"/>
      <c r="G597" s="225"/>
      <c r="H597" s="226"/>
      <c r="I597" s="226"/>
      <c r="J597" s="225"/>
      <c r="K597" s="225"/>
      <c r="L597" s="225"/>
      <c r="M597" s="228"/>
      <c r="N597" s="228"/>
      <c r="O597" s="225"/>
      <c r="P597" s="225"/>
    </row>
    <row r="598" spans="1:16" ht="12" customHeight="1">
      <c r="A598" s="130"/>
      <c r="B598" s="131"/>
      <c r="C598" s="132"/>
      <c r="D598" s="161"/>
      <c r="E598" s="162"/>
      <c r="F598" s="224"/>
      <c r="G598" s="580" t="s">
        <v>7592</v>
      </c>
      <c r="H598" s="210" t="s">
        <v>7632</v>
      </c>
      <c r="I598" s="210">
        <v>2</v>
      </c>
      <c r="J598" s="584" t="s">
        <v>9161</v>
      </c>
      <c r="K598" s="585">
        <f>L598*курс</f>
        <v>8830.2251519999991</v>
      </c>
      <c r="L598" s="586">
        <f>SUM(M598:M604)</f>
        <v>280.32460799999996</v>
      </c>
      <c r="M598" s="233">
        <f>IFERROR(IF(Змiст!$K$5&gt;Змiст!$BH$55,N598*(1-Змiст!$K$5),N598*(1-Змiст!$BH$55)),0)*I598</f>
        <v>94.856231999999991</v>
      </c>
      <c r="N598" s="169">
        <f>IFERROR(VLOOKUP(H598,Price,2,FALSE)*1.2,0)</f>
        <v>47.428115999999996</v>
      </c>
      <c r="O598" s="580" t="s">
        <v>6574</v>
      </c>
      <c r="P598" s="580" t="s">
        <v>7002</v>
      </c>
    </row>
    <row r="599" spans="1:16" ht="12" customHeight="1">
      <c r="A599" s="130"/>
      <c r="B599" s="131"/>
      <c r="C599" s="132"/>
      <c r="D599" s="161"/>
      <c r="E599" s="162"/>
      <c r="F599" s="224"/>
      <c r="G599" s="580"/>
      <c r="H599" s="319" t="s">
        <v>4151</v>
      </c>
      <c r="I599" s="319">
        <v>1</v>
      </c>
      <c r="J599" s="584"/>
      <c r="K599" s="585"/>
      <c r="L599" s="586"/>
      <c r="M599" s="233">
        <f>IFERROR(IF(Змiст!$K$5&gt;Змiст!$BH$55,N599*(1-Змiст!$K$5),N599*(1-Змiст!$BH$55)),0)*I599</f>
        <v>27.086531999999998</v>
      </c>
      <c r="N599" s="169">
        <f t="shared" ref="N599:N604" si="52">IFERROR(VLOOKUP(H599,Price,2,FALSE)*1.2,0)</f>
        <v>27.086531999999998</v>
      </c>
      <c r="O599" s="580"/>
      <c r="P599" s="580"/>
    </row>
    <row r="600" spans="1:16" ht="12" customHeight="1">
      <c r="A600" s="130"/>
      <c r="B600" s="131"/>
      <c r="C600" s="132"/>
      <c r="D600" s="161"/>
      <c r="E600" s="162"/>
      <c r="F600" s="224"/>
      <c r="G600" s="580"/>
      <c r="H600" s="319" t="s">
        <v>4714</v>
      </c>
      <c r="I600" s="319">
        <v>1</v>
      </c>
      <c r="J600" s="584"/>
      <c r="K600" s="585"/>
      <c r="L600" s="586"/>
      <c r="M600" s="233">
        <f>IFERROR(IF(Змiст!$K$5&gt;Змiст!$BH$55,N600*(1-Змiст!$K$5),N600*(1-Змiст!$BH$55)),0)*I600</f>
        <v>41.410955999999999</v>
      </c>
      <c r="N600" s="169">
        <f t="shared" si="52"/>
        <v>41.410955999999999</v>
      </c>
      <c r="O600" s="580"/>
      <c r="P600" s="580"/>
    </row>
    <row r="601" spans="1:16" ht="12" customHeight="1">
      <c r="A601" s="130"/>
      <c r="B601" s="131"/>
      <c r="C601" s="132"/>
      <c r="D601" s="161"/>
      <c r="E601" s="162"/>
      <c r="F601" s="224"/>
      <c r="G601" s="580"/>
      <c r="H601" s="319" t="s">
        <v>4089</v>
      </c>
      <c r="I601" s="319">
        <v>2</v>
      </c>
      <c r="J601" s="584"/>
      <c r="K601" s="585"/>
      <c r="L601" s="586"/>
      <c r="M601" s="233">
        <f>IFERROR(IF(Змiст!$K$5&gt;Змiст!$BH$55,N601*(1-Змiст!$K$5),N601*(1-Змiст!$BH$55)),0)*I601</f>
        <v>58.067783999999996</v>
      </c>
      <c r="N601" s="169">
        <f t="shared" si="52"/>
        <v>29.033891999999998</v>
      </c>
      <c r="O601" s="580"/>
      <c r="P601" s="580"/>
    </row>
    <row r="602" spans="1:16" ht="12" customHeight="1">
      <c r="A602" s="130"/>
      <c r="B602" s="131"/>
      <c r="C602" s="132"/>
      <c r="D602" s="161"/>
      <c r="E602" s="162"/>
      <c r="F602" s="224"/>
      <c r="G602" s="580"/>
      <c r="H602" s="317" t="s">
        <v>7830</v>
      </c>
      <c r="I602" s="320">
        <v>1</v>
      </c>
      <c r="J602" s="584"/>
      <c r="K602" s="585"/>
      <c r="L602" s="586"/>
      <c r="M602" s="233">
        <f>IFERROR(IF(Змiст!$K$5&gt;Змiст!$BH$55,N602*(1-Змiст!$K$5),N602*(1-Змiст!$BH$55)),0)*I602</f>
        <v>5.5102080000000004</v>
      </c>
      <c r="N602" s="169">
        <f t="shared" si="52"/>
        <v>5.5102080000000004</v>
      </c>
      <c r="O602" s="580"/>
      <c r="P602" s="580"/>
    </row>
    <row r="603" spans="1:16" ht="12" customHeight="1">
      <c r="A603" s="130"/>
      <c r="B603" s="131"/>
      <c r="C603" s="132"/>
      <c r="D603" s="161"/>
      <c r="E603" s="162"/>
      <c r="F603" s="224"/>
      <c r="G603" s="580"/>
      <c r="H603" s="319" t="s">
        <v>4573</v>
      </c>
      <c r="I603" s="319">
        <v>1</v>
      </c>
      <c r="J603" s="584"/>
      <c r="K603" s="585"/>
      <c r="L603" s="586"/>
      <c r="M603" s="233">
        <f>IFERROR(IF(Змiст!$K$5&gt;Змiст!$BH$55,N603*(1-Змiст!$K$5),N603*(1-Змiст!$BH$55)),0)*I603</f>
        <v>53.392895999999993</v>
      </c>
      <c r="N603" s="169">
        <f t="shared" si="52"/>
        <v>53.392895999999993</v>
      </c>
      <c r="O603" s="580"/>
      <c r="P603" s="580"/>
    </row>
    <row r="604" spans="1:16" ht="12" customHeight="1">
      <c r="A604" s="130"/>
      <c r="B604" s="131"/>
      <c r="C604" s="132"/>
      <c r="D604" s="163"/>
      <c r="E604" s="229"/>
      <c r="F604" s="224"/>
      <c r="G604" s="580"/>
      <c r="H604" s="319"/>
      <c r="I604" s="319"/>
      <c r="J604" s="584"/>
      <c r="K604" s="585"/>
      <c r="L604" s="586"/>
      <c r="M604" s="233">
        <f>IFERROR(IF(Змiст!$K$5&gt;Змiст!$BH$55,N604*(1-Змiст!$K$5),N604*(1-Змiст!$BH$55)),0)*I604</f>
        <v>0</v>
      </c>
      <c r="N604" s="169">
        <f t="shared" si="52"/>
        <v>0</v>
      </c>
      <c r="O604" s="580"/>
      <c r="P604" s="580"/>
    </row>
    <row r="605" spans="1:16" ht="15" customHeight="1">
      <c r="A605" s="130"/>
      <c r="B605" s="131"/>
      <c r="C605" s="132"/>
      <c r="D605" s="244"/>
      <c r="E605" s="245"/>
      <c r="F605" s="245"/>
      <c r="G605" s="245"/>
      <c r="H605" s="245"/>
      <c r="I605" s="245"/>
      <c r="J605" s="245"/>
      <c r="K605" s="245"/>
      <c r="L605" s="245"/>
      <c r="M605" s="246"/>
      <c r="N605" s="246"/>
      <c r="O605" s="245"/>
      <c r="P605" s="247"/>
    </row>
    <row r="606" spans="1:16" ht="12.95" customHeight="1">
      <c r="A606" s="130"/>
      <c r="B606" s="131"/>
      <c r="C606" s="132"/>
      <c r="D606" s="566" t="s">
        <v>8858</v>
      </c>
      <c r="E606" s="576"/>
      <c r="F606" s="224"/>
      <c r="G606" s="580" t="s">
        <v>7593</v>
      </c>
      <c r="H606" s="210" t="s">
        <v>7542</v>
      </c>
      <c r="I606" s="210">
        <v>2</v>
      </c>
      <c r="J606" s="584" t="s">
        <v>8853</v>
      </c>
      <c r="K606" s="585">
        <f>L606*курс</f>
        <v>10246.160988</v>
      </c>
      <c r="L606" s="586">
        <f>SUM(M606:M614)</f>
        <v>325.27495199999998</v>
      </c>
      <c r="M606" s="233">
        <f>IFERROR(IF(Змiст!$K$5&gt;Змiст!$BH$55,N606*(1-Змiст!$K$5),N606*(1-Змiст!$BH$55)),0)*I606</f>
        <v>92.412071999999995</v>
      </c>
      <c r="N606" s="169">
        <f>IFERROR(VLOOKUP(H606,Price,2,FALSE)*1.2,0)</f>
        <v>46.206035999999997</v>
      </c>
      <c r="O606" s="580" t="s">
        <v>6574</v>
      </c>
      <c r="P606" s="580" t="s">
        <v>7002</v>
      </c>
    </row>
    <row r="607" spans="1:16" ht="12.95" customHeight="1">
      <c r="A607" s="130"/>
      <c r="B607" s="131"/>
      <c r="C607" s="132"/>
      <c r="D607" s="577"/>
      <c r="E607" s="547"/>
      <c r="F607" s="224"/>
      <c r="G607" s="580"/>
      <c r="H607" s="210" t="s">
        <v>4151</v>
      </c>
      <c r="I607" s="210">
        <v>2</v>
      </c>
      <c r="J607" s="584"/>
      <c r="K607" s="585"/>
      <c r="L607" s="586"/>
      <c r="M607" s="233">
        <f>IFERROR(IF(Змiст!$K$5&gt;Змiст!$BH$55,N607*(1-Змiст!$K$5),N607*(1-Змiст!$BH$55)),0)*I607</f>
        <v>54.173063999999997</v>
      </c>
      <c r="N607" s="169">
        <f t="shared" ref="N607:N614" si="53">IFERROR(VLOOKUP(H607,Price,2,FALSE)*1.2,0)</f>
        <v>27.086531999999998</v>
      </c>
      <c r="O607" s="580"/>
      <c r="P607" s="580"/>
    </row>
    <row r="608" spans="1:16" ht="12.95" customHeight="1">
      <c r="A608" s="130"/>
      <c r="B608" s="131"/>
      <c r="C608" s="132"/>
      <c r="D608" s="577"/>
      <c r="E608" s="547"/>
      <c r="F608" s="224"/>
      <c r="G608" s="580"/>
      <c r="H608" s="319" t="s">
        <v>4339</v>
      </c>
      <c r="I608" s="319">
        <v>1</v>
      </c>
      <c r="J608" s="584"/>
      <c r="K608" s="585"/>
      <c r="L608" s="586"/>
      <c r="M608" s="233">
        <f>IFERROR(IF(Змiст!$K$5&gt;Змiст!$BH$55,N608*(1-Змiст!$K$5),N608*(1-Змiст!$BH$55)),0)*I608</f>
        <v>6.2562720000000001</v>
      </c>
      <c r="N608" s="169">
        <f t="shared" si="53"/>
        <v>6.2562720000000001</v>
      </c>
      <c r="O608" s="580"/>
      <c r="P608" s="580"/>
    </row>
    <row r="609" spans="1:16" ht="12.95" customHeight="1">
      <c r="A609" s="130"/>
      <c r="B609" s="131"/>
      <c r="C609" s="132"/>
      <c r="D609" s="577"/>
      <c r="E609" s="547"/>
      <c r="F609" s="224"/>
      <c r="G609" s="580"/>
      <c r="H609" s="319" t="s">
        <v>4166</v>
      </c>
      <c r="I609" s="319">
        <v>4</v>
      </c>
      <c r="J609" s="584"/>
      <c r="K609" s="585"/>
      <c r="L609" s="586"/>
      <c r="M609" s="233">
        <f>IFERROR(IF(Змiст!$K$5&gt;Змiст!$BH$55,N609*(1-Змiст!$K$5),N609*(1-Змiст!$BH$55)),0)*I609</f>
        <v>22.379759999999997</v>
      </c>
      <c r="N609" s="169">
        <f t="shared" si="53"/>
        <v>5.5949399999999994</v>
      </c>
      <c r="O609" s="580"/>
      <c r="P609" s="580"/>
    </row>
    <row r="610" spans="1:16" ht="12.95" customHeight="1">
      <c r="A610" s="130"/>
      <c r="B610" s="131"/>
      <c r="C610" s="132"/>
      <c r="D610" s="578"/>
      <c r="E610" s="579"/>
      <c r="F610" s="224"/>
      <c r="G610" s="580"/>
      <c r="H610" s="319" t="s">
        <v>4165</v>
      </c>
      <c r="I610" s="319">
        <v>1</v>
      </c>
      <c r="J610" s="584"/>
      <c r="K610" s="585"/>
      <c r="L610" s="586"/>
      <c r="M610" s="233">
        <f>IFERROR(IF(Змiст!$K$5&gt;Змiст!$BH$55,N610*(1-Змiст!$K$5),N610*(1-Змiст!$BH$55)),0)*I610</f>
        <v>9.1640879999999996</v>
      </c>
      <c r="N610" s="169">
        <f t="shared" si="53"/>
        <v>9.1640879999999996</v>
      </c>
      <c r="O610" s="580"/>
      <c r="P610" s="580"/>
    </row>
    <row r="611" spans="1:16" ht="12.95" customHeight="1">
      <c r="A611" s="130"/>
      <c r="B611" s="131"/>
      <c r="C611" s="132"/>
      <c r="D611" s="591" t="s">
        <v>6573</v>
      </c>
      <c r="E611" s="592"/>
      <c r="F611" s="224"/>
      <c r="G611" s="580"/>
      <c r="H611" s="319" t="s">
        <v>4714</v>
      </c>
      <c r="I611" s="319">
        <v>2</v>
      </c>
      <c r="J611" s="584"/>
      <c r="K611" s="585"/>
      <c r="L611" s="586"/>
      <c r="M611" s="233">
        <f>IFERROR(IF(Змiст!$K$5&gt;Змiст!$BH$55,N611*(1-Змiст!$K$5),N611*(1-Змiст!$BH$55)),0)*I611</f>
        <v>82.821911999999998</v>
      </c>
      <c r="N611" s="169">
        <f t="shared" si="53"/>
        <v>41.410955999999999</v>
      </c>
      <c r="O611" s="580"/>
      <c r="P611" s="580"/>
    </row>
    <row r="612" spans="1:16" ht="12.75" customHeight="1">
      <c r="A612" s="130"/>
      <c r="B612" s="131"/>
      <c r="C612" s="132"/>
      <c r="D612" s="158" t="s">
        <v>6571</v>
      </c>
      <c r="E612" s="158" t="s">
        <v>6967</v>
      </c>
      <c r="F612" s="224"/>
      <c r="G612" s="580"/>
      <c r="H612" s="319" t="s">
        <v>4089</v>
      </c>
      <c r="I612" s="319">
        <v>2</v>
      </c>
      <c r="J612" s="584"/>
      <c r="K612" s="585"/>
      <c r="L612" s="586"/>
      <c r="M612" s="233">
        <f>IFERROR(IF(Змiст!$K$5&gt;Змiст!$BH$55,N612*(1-Змiст!$K$5),N612*(1-Змiст!$BH$55)),0)*I612</f>
        <v>58.067783999999996</v>
      </c>
      <c r="N612" s="169">
        <f t="shared" si="53"/>
        <v>29.033891999999998</v>
      </c>
      <c r="O612" s="580"/>
      <c r="P612" s="580"/>
    </row>
    <row r="613" spans="1:16" ht="12.95" customHeight="1">
      <c r="A613" s="130"/>
      <c r="B613" s="131"/>
      <c r="C613" s="132"/>
      <c r="D613" s="158" t="s">
        <v>6572</v>
      </c>
      <c r="E613" s="158" t="s">
        <v>7577</v>
      </c>
      <c r="F613" s="224"/>
      <c r="G613" s="580"/>
      <c r="H613" s="319"/>
      <c r="I613" s="319"/>
      <c r="J613" s="584"/>
      <c r="K613" s="585"/>
      <c r="L613" s="586"/>
      <c r="M613" s="233">
        <f>IFERROR(IF(Змiст!$K$5&gt;Змiст!$BH$55,N613*(1-Змiст!$K$5),N613*(1-Змiст!$BH$55)),0)*I613</f>
        <v>0</v>
      </c>
      <c r="N613" s="169">
        <f t="shared" si="53"/>
        <v>0</v>
      </c>
      <c r="O613" s="580"/>
      <c r="P613" s="580"/>
    </row>
    <row r="614" spans="1:16" ht="12.95" customHeight="1">
      <c r="A614" s="130"/>
      <c r="B614" s="131"/>
      <c r="C614" s="132"/>
      <c r="D614" s="158" t="s">
        <v>7904</v>
      </c>
      <c r="E614" s="158" t="s">
        <v>7892</v>
      </c>
      <c r="F614" s="224"/>
      <c r="G614" s="580"/>
      <c r="H614" s="210"/>
      <c r="I614" s="210"/>
      <c r="J614" s="584"/>
      <c r="K614" s="585"/>
      <c r="L614" s="586"/>
      <c r="M614" s="233">
        <f>IFERROR(IF(Змiст!$K$5&gt;Змiст!$BH$55,N614*(1-Змiст!$K$5),N614*(1-Змiст!$BH$55)),0)*I614</f>
        <v>0</v>
      </c>
      <c r="N614" s="169">
        <f t="shared" si="53"/>
        <v>0</v>
      </c>
      <c r="O614" s="580"/>
      <c r="P614" s="580"/>
    </row>
    <row r="615" spans="1:16" ht="12.95" customHeight="1">
      <c r="A615" s="130"/>
      <c r="B615" s="131"/>
      <c r="C615" s="132"/>
      <c r="D615" s="614"/>
      <c r="E615" s="615"/>
      <c r="F615" s="225"/>
      <c r="G615" s="225"/>
      <c r="H615" s="226"/>
      <c r="I615" s="226"/>
      <c r="J615" s="225"/>
      <c r="K615" s="225"/>
      <c r="L615" s="225"/>
      <c r="M615" s="228"/>
      <c r="N615" s="228"/>
      <c r="O615" s="225"/>
      <c r="P615" s="225"/>
    </row>
    <row r="616" spans="1:16" ht="12.95" customHeight="1">
      <c r="A616" s="130"/>
      <c r="B616" s="131"/>
      <c r="C616" s="132"/>
      <c r="D616" s="542"/>
      <c r="E616" s="616"/>
      <c r="F616" s="224"/>
      <c r="G616" s="580" t="s">
        <v>7594</v>
      </c>
      <c r="H616" s="360" t="s">
        <v>7632</v>
      </c>
      <c r="I616" s="319">
        <v>2</v>
      </c>
      <c r="J616" s="584" t="s">
        <v>8854</v>
      </c>
      <c r="K616" s="585">
        <f>L616*курс</f>
        <v>10323.152028</v>
      </c>
      <c r="L616" s="586">
        <f>SUM(M616:M624)</f>
        <v>327.719112</v>
      </c>
      <c r="M616" s="233">
        <f>IFERROR(IF(Змiст!$K$5&gt;Змiст!$BH$55,N616*(1-Змiст!$K$5),N616*(1-Змiст!$BH$55)),0)*I616</f>
        <v>94.856231999999991</v>
      </c>
      <c r="N616" s="169">
        <f>IFERROR(VLOOKUP(H616,Price,2,FALSE)*1.2,0)</f>
        <v>47.428115999999996</v>
      </c>
      <c r="O616" s="645" t="s">
        <v>6574</v>
      </c>
      <c r="P616" s="580" t="s">
        <v>7002</v>
      </c>
    </row>
    <row r="617" spans="1:16" ht="12.95" customHeight="1">
      <c r="A617" s="130"/>
      <c r="B617" s="131"/>
      <c r="C617" s="132"/>
      <c r="D617" s="542"/>
      <c r="E617" s="616"/>
      <c r="F617" s="224"/>
      <c r="G617" s="580"/>
      <c r="H617" s="319" t="s">
        <v>4151</v>
      </c>
      <c r="I617" s="319">
        <v>2</v>
      </c>
      <c r="J617" s="584"/>
      <c r="K617" s="585"/>
      <c r="L617" s="586"/>
      <c r="M617" s="233">
        <f>IFERROR(IF(Змiст!$K$5&gt;Змiст!$BH$55,N617*(1-Змiст!$K$5),N617*(1-Змiст!$BH$55)),0)*I617</f>
        <v>54.173063999999997</v>
      </c>
      <c r="N617" s="169">
        <f t="shared" ref="N617:N624" si="54">IFERROR(VLOOKUP(H617,Price,2,FALSE)*1.2,0)</f>
        <v>27.086531999999998</v>
      </c>
      <c r="O617" s="645"/>
      <c r="P617" s="580"/>
    </row>
    <row r="618" spans="1:16" ht="12.95" customHeight="1">
      <c r="A618" s="130"/>
      <c r="B618" s="131"/>
      <c r="C618" s="132"/>
      <c r="D618" s="542"/>
      <c r="E618" s="616"/>
      <c r="F618" s="224"/>
      <c r="G618" s="580"/>
      <c r="H618" s="319" t="s">
        <v>4339</v>
      </c>
      <c r="I618" s="319">
        <v>1</v>
      </c>
      <c r="J618" s="584"/>
      <c r="K618" s="585"/>
      <c r="L618" s="586"/>
      <c r="M618" s="233">
        <f>IFERROR(IF(Змiст!$K$5&gt;Змiст!$BH$55,N618*(1-Змiст!$K$5),N618*(1-Змiст!$BH$55)),0)*I618</f>
        <v>6.2562720000000001</v>
      </c>
      <c r="N618" s="169">
        <f t="shared" si="54"/>
        <v>6.2562720000000001</v>
      </c>
      <c r="O618" s="645"/>
      <c r="P618" s="580"/>
    </row>
    <row r="619" spans="1:16" ht="12.95" customHeight="1">
      <c r="A619" s="130"/>
      <c r="B619" s="131"/>
      <c r="C619" s="132"/>
      <c r="D619" s="542"/>
      <c r="E619" s="616"/>
      <c r="F619" s="224"/>
      <c r="G619" s="580"/>
      <c r="H619" s="319" t="s">
        <v>4166</v>
      </c>
      <c r="I619" s="319">
        <v>4</v>
      </c>
      <c r="J619" s="584"/>
      <c r="K619" s="585"/>
      <c r="L619" s="586"/>
      <c r="M619" s="233">
        <f>IFERROR(IF(Змiст!$K$5&gt;Змiст!$BH$55,N619*(1-Змiст!$K$5),N619*(1-Змiст!$BH$55)),0)*I619</f>
        <v>22.379759999999997</v>
      </c>
      <c r="N619" s="169">
        <f t="shared" si="54"/>
        <v>5.5949399999999994</v>
      </c>
      <c r="O619" s="645"/>
      <c r="P619" s="580"/>
    </row>
    <row r="620" spans="1:16" ht="12.95" customHeight="1">
      <c r="A620" s="130"/>
      <c r="B620" s="131"/>
      <c r="C620" s="132"/>
      <c r="D620" s="542"/>
      <c r="E620" s="616"/>
      <c r="F620" s="224"/>
      <c r="G620" s="580"/>
      <c r="H620" s="319" t="s">
        <v>4165</v>
      </c>
      <c r="I620" s="319">
        <v>1</v>
      </c>
      <c r="J620" s="584"/>
      <c r="K620" s="585"/>
      <c r="L620" s="586"/>
      <c r="M620" s="233">
        <f>IFERROR(IF(Змiст!$K$5&gt;Змiст!$BH$55,N620*(1-Змiст!$K$5),N620*(1-Змiст!$BH$55)),0)*I620</f>
        <v>9.1640879999999996</v>
      </c>
      <c r="N620" s="169">
        <f t="shared" si="54"/>
        <v>9.1640879999999996</v>
      </c>
      <c r="O620" s="645"/>
      <c r="P620" s="580"/>
    </row>
    <row r="621" spans="1:16" ht="12.95" customHeight="1">
      <c r="A621" s="130"/>
      <c r="B621" s="131"/>
      <c r="C621" s="132"/>
      <c r="D621" s="542"/>
      <c r="E621" s="616"/>
      <c r="F621" s="224"/>
      <c r="G621" s="580"/>
      <c r="H621" s="319" t="s">
        <v>4714</v>
      </c>
      <c r="I621" s="319">
        <v>2</v>
      </c>
      <c r="J621" s="584"/>
      <c r="K621" s="585"/>
      <c r="L621" s="586"/>
      <c r="M621" s="233">
        <f>IFERROR(IF(Змiст!$K$5&gt;Змiст!$BH$55,N621*(1-Змiст!$K$5),N621*(1-Змiст!$BH$55)),0)*I621</f>
        <v>82.821911999999998</v>
      </c>
      <c r="N621" s="169">
        <f t="shared" si="54"/>
        <v>41.410955999999999</v>
      </c>
      <c r="O621" s="645"/>
      <c r="P621" s="580"/>
    </row>
    <row r="622" spans="1:16" ht="12.95" customHeight="1">
      <c r="A622" s="130"/>
      <c r="B622" s="131"/>
      <c r="C622" s="132"/>
      <c r="D622" s="542"/>
      <c r="E622" s="616"/>
      <c r="F622" s="224"/>
      <c r="G622" s="580"/>
      <c r="H622" s="319" t="s">
        <v>4089</v>
      </c>
      <c r="I622" s="319">
        <v>2</v>
      </c>
      <c r="J622" s="584"/>
      <c r="K622" s="585"/>
      <c r="L622" s="586"/>
      <c r="M622" s="233">
        <f>IFERROR(IF(Змiст!$K$5&gt;Змiст!$BH$55,N622*(1-Змiст!$K$5),N622*(1-Змiст!$BH$55)),0)*I622</f>
        <v>58.067783999999996</v>
      </c>
      <c r="N622" s="169">
        <f t="shared" si="54"/>
        <v>29.033891999999998</v>
      </c>
      <c r="O622" s="645"/>
      <c r="P622" s="580"/>
    </row>
    <row r="623" spans="1:16" ht="12.95" customHeight="1">
      <c r="A623" s="130"/>
      <c r="B623" s="131"/>
      <c r="C623" s="132"/>
      <c r="D623" s="542"/>
      <c r="E623" s="616"/>
      <c r="F623" s="224"/>
      <c r="G623" s="580"/>
      <c r="H623" s="319"/>
      <c r="I623" s="319"/>
      <c r="J623" s="584"/>
      <c r="K623" s="585"/>
      <c r="L623" s="586"/>
      <c r="M623" s="233">
        <f>IFERROR(IF(Змiст!$K$5&gt;Змiст!$BH$55,N623*(1-Змiст!$K$5),N623*(1-Змiст!$BH$55)),0)*I623</f>
        <v>0</v>
      </c>
      <c r="N623" s="169">
        <f t="shared" si="54"/>
        <v>0</v>
      </c>
      <c r="O623" s="645"/>
      <c r="P623" s="580"/>
    </row>
    <row r="624" spans="1:16" ht="12.95" customHeight="1">
      <c r="A624" s="130"/>
      <c r="B624" s="131"/>
      <c r="C624" s="132"/>
      <c r="D624" s="542"/>
      <c r="E624" s="616"/>
      <c r="F624" s="224"/>
      <c r="G624" s="580"/>
      <c r="H624" s="319"/>
      <c r="I624" s="319"/>
      <c r="J624" s="584"/>
      <c r="K624" s="585"/>
      <c r="L624" s="586"/>
      <c r="M624" s="233">
        <f>IFERROR(IF(Змiст!$K$5&gt;Змiст!$BH$55,N624*(1-Змiст!$K$5),N624*(1-Змiст!$BH$55)),0)*I624</f>
        <v>0</v>
      </c>
      <c r="N624" s="169">
        <f t="shared" si="54"/>
        <v>0</v>
      </c>
      <c r="O624" s="645"/>
      <c r="P624" s="580"/>
    </row>
    <row r="625" spans="1:16" ht="12.95" customHeight="1">
      <c r="A625" s="130"/>
      <c r="B625" s="131"/>
      <c r="C625" s="132"/>
      <c r="D625" s="542"/>
      <c r="E625" s="616"/>
      <c r="F625" s="225"/>
      <c r="G625" s="225"/>
      <c r="H625" s="226"/>
      <c r="I625" s="226"/>
      <c r="J625" s="227"/>
      <c r="K625" s="225"/>
      <c r="L625" s="225"/>
      <c r="M625" s="228"/>
      <c r="N625" s="228"/>
      <c r="O625" s="225"/>
      <c r="P625" s="225"/>
    </row>
    <row r="626" spans="1:16" ht="12.95" customHeight="1">
      <c r="A626" s="130"/>
      <c r="B626" s="131"/>
      <c r="C626" s="132"/>
      <c r="D626" s="542"/>
      <c r="E626" s="616"/>
      <c r="F626" s="224"/>
      <c r="G626" s="580" t="s">
        <v>7595</v>
      </c>
      <c r="H626" s="210" t="s">
        <v>7542</v>
      </c>
      <c r="I626" s="210">
        <v>3</v>
      </c>
      <c r="J626" s="584" t="s">
        <v>8855</v>
      </c>
      <c r="K626" s="585">
        <f>L626*курс</f>
        <v>14110.59447</v>
      </c>
      <c r="L626" s="586">
        <f>SUM(M626:M634)</f>
        <v>447.95537999999999</v>
      </c>
      <c r="M626" s="233">
        <f>IFERROR(IF(Змiст!$K$5&gt;Змiст!$BH$55,N626*(1-Змiст!$K$5),N626*(1-Змiст!$BH$55)),0)*I626</f>
        <v>138.61810800000001</v>
      </c>
      <c r="N626" s="169">
        <f>IFERROR(VLOOKUP(H626,Price,2,FALSE)*1.2,0)</f>
        <v>46.206035999999997</v>
      </c>
      <c r="O626" s="580" t="s">
        <v>6574</v>
      </c>
      <c r="P626" s="580" t="s">
        <v>7002</v>
      </c>
    </row>
    <row r="627" spans="1:16" ht="12.95" customHeight="1">
      <c r="A627" s="130"/>
      <c r="B627" s="131"/>
      <c r="C627" s="132"/>
      <c r="D627" s="542"/>
      <c r="E627" s="616"/>
      <c r="F627" s="224"/>
      <c r="G627" s="580"/>
      <c r="H627" s="210" t="s">
        <v>4151</v>
      </c>
      <c r="I627" s="210">
        <v>3</v>
      </c>
      <c r="J627" s="584"/>
      <c r="K627" s="585"/>
      <c r="L627" s="586"/>
      <c r="M627" s="233">
        <f>IFERROR(IF(Змiст!$K$5&gt;Змiст!$BH$55,N627*(1-Змiст!$K$5),N627*(1-Змiст!$BH$55)),0)*I627</f>
        <v>81.259595999999988</v>
      </c>
      <c r="N627" s="169">
        <f t="shared" ref="N627:N634" si="55">IFERROR(VLOOKUP(H627,Price,2,FALSE)*1.2,0)</f>
        <v>27.086531999999998</v>
      </c>
      <c r="O627" s="580"/>
      <c r="P627" s="580"/>
    </row>
    <row r="628" spans="1:16" ht="12.95" customHeight="1">
      <c r="A628" s="130"/>
      <c r="B628" s="131"/>
      <c r="C628" s="132"/>
      <c r="D628" s="542"/>
      <c r="E628" s="616"/>
      <c r="F628" s="224"/>
      <c r="G628" s="580"/>
      <c r="H628" s="319" t="s">
        <v>4339</v>
      </c>
      <c r="I628" s="319">
        <v>1</v>
      </c>
      <c r="J628" s="584"/>
      <c r="K628" s="585"/>
      <c r="L628" s="586"/>
      <c r="M628" s="233">
        <f>IFERROR(IF(Змiст!$K$5&gt;Змiст!$BH$55,N628*(1-Змiст!$K$5),N628*(1-Змiст!$BH$55)),0)*I628</f>
        <v>6.2562720000000001</v>
      </c>
      <c r="N628" s="169">
        <f t="shared" si="55"/>
        <v>6.2562720000000001</v>
      </c>
      <c r="O628" s="580"/>
      <c r="P628" s="580"/>
    </row>
    <row r="629" spans="1:16" ht="12.95" customHeight="1">
      <c r="A629" s="130"/>
      <c r="B629" s="131"/>
      <c r="C629" s="132"/>
      <c r="D629" s="542"/>
      <c r="E629" s="616"/>
      <c r="F629" s="224"/>
      <c r="G629" s="580"/>
      <c r="H629" s="319" t="s">
        <v>4166</v>
      </c>
      <c r="I629" s="319">
        <v>6</v>
      </c>
      <c r="J629" s="584"/>
      <c r="K629" s="585"/>
      <c r="L629" s="586"/>
      <c r="M629" s="233">
        <f>IFERROR(IF(Змiст!$K$5&gt;Змiст!$BH$55,N629*(1-Змiст!$K$5),N629*(1-Змiст!$BH$55)),0)*I629</f>
        <v>33.569639999999993</v>
      </c>
      <c r="N629" s="169">
        <f t="shared" si="55"/>
        <v>5.5949399999999994</v>
      </c>
      <c r="O629" s="580"/>
      <c r="P629" s="580"/>
    </row>
    <row r="630" spans="1:16" ht="12.95" customHeight="1">
      <c r="A630" s="130"/>
      <c r="B630" s="131"/>
      <c r="C630" s="132"/>
      <c r="D630" s="542"/>
      <c r="E630" s="616"/>
      <c r="F630" s="224"/>
      <c r="G630" s="580"/>
      <c r="H630" s="319" t="s">
        <v>4165</v>
      </c>
      <c r="I630" s="319">
        <v>2</v>
      </c>
      <c r="J630" s="584"/>
      <c r="K630" s="585"/>
      <c r="L630" s="586"/>
      <c r="M630" s="233">
        <f>IFERROR(IF(Змiст!$K$5&gt;Змiст!$BH$55,N630*(1-Змiст!$K$5),N630*(1-Змiст!$BH$55)),0)*I630</f>
        <v>18.328175999999999</v>
      </c>
      <c r="N630" s="169">
        <f t="shared" si="55"/>
        <v>9.1640879999999996</v>
      </c>
      <c r="O630" s="580"/>
      <c r="P630" s="580"/>
    </row>
    <row r="631" spans="1:16" ht="12.95" customHeight="1">
      <c r="A631" s="130"/>
      <c r="B631" s="131"/>
      <c r="C631" s="132"/>
      <c r="D631" s="542"/>
      <c r="E631" s="616"/>
      <c r="F631" s="224"/>
      <c r="G631" s="580"/>
      <c r="H631" s="319" t="s">
        <v>4714</v>
      </c>
      <c r="I631" s="319">
        <v>2</v>
      </c>
      <c r="J631" s="584"/>
      <c r="K631" s="585"/>
      <c r="L631" s="586"/>
      <c r="M631" s="233">
        <f>IFERROR(IF(Змiст!$K$5&gt;Змiст!$BH$55,N631*(1-Змiст!$K$5),N631*(1-Змiст!$BH$55)),0)*I631</f>
        <v>82.821911999999998</v>
      </c>
      <c r="N631" s="169">
        <f t="shared" si="55"/>
        <v>41.410955999999999</v>
      </c>
      <c r="O631" s="580"/>
      <c r="P631" s="580"/>
    </row>
    <row r="632" spans="1:16" ht="12.95" customHeight="1">
      <c r="A632" s="130"/>
      <c r="B632" s="131"/>
      <c r="C632" s="132"/>
      <c r="D632" s="542"/>
      <c r="E632" s="616"/>
      <c r="F632" s="224"/>
      <c r="G632" s="580"/>
      <c r="H632" s="319" t="s">
        <v>4089</v>
      </c>
      <c r="I632" s="319">
        <v>3</v>
      </c>
      <c r="J632" s="584"/>
      <c r="K632" s="585"/>
      <c r="L632" s="586"/>
      <c r="M632" s="233">
        <f>IFERROR(IF(Змiст!$K$5&gt;Змiст!$BH$55,N632*(1-Змiст!$K$5),N632*(1-Змiст!$BH$55)),0)*I632</f>
        <v>87.101675999999998</v>
      </c>
      <c r="N632" s="169">
        <f t="shared" si="55"/>
        <v>29.033891999999998</v>
      </c>
      <c r="O632" s="580"/>
      <c r="P632" s="580"/>
    </row>
    <row r="633" spans="1:16" ht="12.95" customHeight="1">
      <c r="A633" s="130"/>
      <c r="B633" s="131"/>
      <c r="C633" s="132"/>
      <c r="D633" s="542"/>
      <c r="E633" s="616"/>
      <c r="F633" s="224"/>
      <c r="G633" s="580"/>
      <c r="H633" s="210"/>
      <c r="I633" s="210"/>
      <c r="J633" s="584"/>
      <c r="K633" s="585"/>
      <c r="L633" s="586"/>
      <c r="M633" s="233">
        <f>IFERROR(IF(Змiст!$K$5&gt;Змiст!$BH$55,N633*(1-Змiст!$K$5),N633*(1-Змiст!$BH$55)),0)*I633</f>
        <v>0</v>
      </c>
      <c r="N633" s="169">
        <f t="shared" si="55"/>
        <v>0</v>
      </c>
      <c r="O633" s="580"/>
      <c r="P633" s="580"/>
    </row>
    <row r="634" spans="1:16" ht="12.95" customHeight="1">
      <c r="A634" s="130"/>
      <c r="B634" s="131"/>
      <c r="C634" s="132"/>
      <c r="D634" s="542"/>
      <c r="E634" s="616"/>
      <c r="F634" s="224"/>
      <c r="G634" s="580"/>
      <c r="H634" s="210"/>
      <c r="I634" s="210"/>
      <c r="J634" s="584"/>
      <c r="K634" s="585"/>
      <c r="L634" s="586"/>
      <c r="M634" s="233">
        <f>IFERROR(IF(Змiст!$K$5&gt;Змiст!$BH$55,N634*(1-Змiст!$K$5),N634*(1-Змiст!$BH$55)),0)*I634</f>
        <v>0</v>
      </c>
      <c r="N634" s="169">
        <f t="shared" si="55"/>
        <v>0</v>
      </c>
      <c r="O634" s="580"/>
      <c r="P634" s="580"/>
    </row>
    <row r="635" spans="1:16" ht="12.95" customHeight="1">
      <c r="A635" s="130"/>
      <c r="B635" s="131"/>
      <c r="C635" s="132"/>
      <c r="D635" s="542"/>
      <c r="E635" s="616"/>
      <c r="F635" s="69"/>
      <c r="G635" s="67"/>
      <c r="H635" s="67"/>
      <c r="I635" s="67"/>
      <c r="J635" s="68"/>
      <c r="K635" s="67"/>
      <c r="L635" s="67"/>
      <c r="M635" s="102"/>
      <c r="N635" s="102"/>
      <c r="O635" s="67"/>
      <c r="P635" s="67"/>
    </row>
    <row r="636" spans="1:16" ht="12.95" customHeight="1">
      <c r="A636" s="130"/>
      <c r="B636" s="131"/>
      <c r="C636" s="132"/>
      <c r="D636" s="542"/>
      <c r="E636" s="616"/>
      <c r="F636" s="677"/>
      <c r="G636" s="580" t="s">
        <v>7596</v>
      </c>
      <c r="H636" s="210" t="s">
        <v>7632</v>
      </c>
      <c r="I636" s="210">
        <v>3</v>
      </c>
      <c r="J636" s="584" t="s">
        <v>8856</v>
      </c>
      <c r="K636" s="585">
        <f>L636*курс</f>
        <v>14226.081029999998</v>
      </c>
      <c r="L636" s="586">
        <f>SUM(M636:M644)</f>
        <v>451.62161999999995</v>
      </c>
      <c r="M636" s="233">
        <f>IFERROR(IF(Змiст!$K$5&gt;Змiст!$BH$55,N636*(1-Змiст!$K$5),N636*(1-Змiст!$BH$55)),0)*I636</f>
        <v>142.28434799999999</v>
      </c>
      <c r="N636" s="169">
        <f>IFERROR(VLOOKUP(H636,Price,2,FALSE)*1.2,0)</f>
        <v>47.428115999999996</v>
      </c>
      <c r="O636" s="645" t="s">
        <v>6574</v>
      </c>
      <c r="P636" s="580" t="s">
        <v>7002</v>
      </c>
    </row>
    <row r="637" spans="1:16" ht="12.95" customHeight="1">
      <c r="A637" s="130"/>
      <c r="B637" s="131"/>
      <c r="C637" s="132"/>
      <c r="D637" s="542"/>
      <c r="E637" s="616"/>
      <c r="F637" s="677"/>
      <c r="G637" s="580"/>
      <c r="H637" s="319" t="s">
        <v>4151</v>
      </c>
      <c r="I637" s="319">
        <v>3</v>
      </c>
      <c r="J637" s="584"/>
      <c r="K637" s="585"/>
      <c r="L637" s="586"/>
      <c r="M637" s="233">
        <f>IFERROR(IF(Змiст!$K$5&gt;Змiст!$BH$55,N637*(1-Змiст!$K$5),N637*(1-Змiст!$BH$55)),0)*I637</f>
        <v>81.259595999999988</v>
      </c>
      <c r="N637" s="169">
        <f t="shared" ref="N637:N663" si="56">IFERROR(VLOOKUP(H637,Price,2,FALSE)*1.2,0)</f>
        <v>27.086531999999998</v>
      </c>
      <c r="O637" s="645"/>
      <c r="P637" s="580"/>
    </row>
    <row r="638" spans="1:16" ht="12.95" customHeight="1">
      <c r="A638" s="130"/>
      <c r="B638" s="131"/>
      <c r="C638" s="132"/>
      <c r="D638" s="542"/>
      <c r="E638" s="616"/>
      <c r="F638" s="677"/>
      <c r="G638" s="580"/>
      <c r="H638" s="319" t="s">
        <v>4339</v>
      </c>
      <c r="I638" s="319">
        <v>1</v>
      </c>
      <c r="J638" s="584"/>
      <c r="K638" s="585"/>
      <c r="L638" s="586"/>
      <c r="M638" s="233">
        <f>IFERROR(IF(Змiст!$K$5&gt;Змiст!$BH$55,N638*(1-Змiст!$K$5),N638*(1-Змiст!$BH$55)),0)*I638</f>
        <v>6.2562720000000001</v>
      </c>
      <c r="N638" s="169">
        <f t="shared" si="56"/>
        <v>6.2562720000000001</v>
      </c>
      <c r="O638" s="645"/>
      <c r="P638" s="580"/>
    </row>
    <row r="639" spans="1:16" ht="12.95" customHeight="1">
      <c r="A639" s="130"/>
      <c r="B639" s="131"/>
      <c r="C639" s="132"/>
      <c r="D639" s="542"/>
      <c r="E639" s="616"/>
      <c r="F639" s="677"/>
      <c r="G639" s="580"/>
      <c r="H639" s="319" t="s">
        <v>4166</v>
      </c>
      <c r="I639" s="319">
        <v>6</v>
      </c>
      <c r="J639" s="584"/>
      <c r="K639" s="585"/>
      <c r="L639" s="586"/>
      <c r="M639" s="233">
        <f>IFERROR(IF(Змiст!$K$5&gt;Змiст!$BH$55,N639*(1-Змiст!$K$5),N639*(1-Змiст!$BH$55)),0)*I639</f>
        <v>33.569639999999993</v>
      </c>
      <c r="N639" s="169">
        <f t="shared" si="56"/>
        <v>5.5949399999999994</v>
      </c>
      <c r="O639" s="645"/>
      <c r="P639" s="580"/>
    </row>
    <row r="640" spans="1:16" ht="12.95" customHeight="1">
      <c r="A640" s="130"/>
      <c r="B640" s="131"/>
      <c r="C640" s="132"/>
      <c r="D640" s="542"/>
      <c r="E640" s="616"/>
      <c r="F640" s="677"/>
      <c r="G640" s="580"/>
      <c r="H640" s="319" t="s">
        <v>4165</v>
      </c>
      <c r="I640" s="319">
        <v>2</v>
      </c>
      <c r="J640" s="584"/>
      <c r="K640" s="585"/>
      <c r="L640" s="586"/>
      <c r="M640" s="233">
        <f>IFERROR(IF(Змiст!$K$5&gt;Змiст!$BH$55,N640*(1-Змiст!$K$5),N640*(1-Змiст!$BH$55)),0)*I640</f>
        <v>18.328175999999999</v>
      </c>
      <c r="N640" s="169">
        <f t="shared" si="56"/>
        <v>9.1640879999999996</v>
      </c>
      <c r="O640" s="645"/>
      <c r="P640" s="580"/>
    </row>
    <row r="641" spans="1:16" ht="12.95" customHeight="1">
      <c r="A641" s="130"/>
      <c r="B641" s="131"/>
      <c r="C641" s="132"/>
      <c r="D641" s="542"/>
      <c r="E641" s="616"/>
      <c r="F641" s="677"/>
      <c r="G641" s="580"/>
      <c r="H641" s="319" t="s">
        <v>4714</v>
      </c>
      <c r="I641" s="319">
        <v>2</v>
      </c>
      <c r="J641" s="584"/>
      <c r="K641" s="585"/>
      <c r="L641" s="586"/>
      <c r="M641" s="233">
        <f>IFERROR(IF(Змiст!$K$5&gt;Змiст!$BH$55,N641*(1-Змiст!$K$5),N641*(1-Змiст!$BH$55)),0)*I641</f>
        <v>82.821911999999998</v>
      </c>
      <c r="N641" s="169">
        <f t="shared" si="56"/>
        <v>41.410955999999999</v>
      </c>
      <c r="O641" s="645"/>
      <c r="P641" s="580"/>
    </row>
    <row r="642" spans="1:16" ht="12.95" customHeight="1">
      <c r="A642" s="130"/>
      <c r="B642" s="131"/>
      <c r="C642" s="132"/>
      <c r="D642" s="542"/>
      <c r="E642" s="616"/>
      <c r="F642" s="677"/>
      <c r="G642" s="580"/>
      <c r="H642" s="319" t="s">
        <v>4089</v>
      </c>
      <c r="I642" s="319">
        <v>3</v>
      </c>
      <c r="J642" s="584"/>
      <c r="K642" s="585"/>
      <c r="L642" s="586"/>
      <c r="M642" s="233">
        <f>IFERROR(IF(Змiст!$K$5&gt;Змiст!$BH$55,N642*(1-Змiст!$K$5),N642*(1-Змiст!$BH$55)),0)*I642</f>
        <v>87.101675999999998</v>
      </c>
      <c r="N642" s="169">
        <f t="shared" si="56"/>
        <v>29.033891999999998</v>
      </c>
      <c r="O642" s="645"/>
      <c r="P642" s="580"/>
    </row>
    <row r="643" spans="1:16" ht="12.95" customHeight="1">
      <c r="A643" s="130"/>
      <c r="B643" s="131"/>
      <c r="C643" s="132"/>
      <c r="D643" s="542"/>
      <c r="E643" s="616"/>
      <c r="F643" s="677"/>
      <c r="G643" s="580"/>
      <c r="H643" s="319"/>
      <c r="I643" s="319"/>
      <c r="J643" s="584"/>
      <c r="K643" s="585"/>
      <c r="L643" s="586"/>
      <c r="M643" s="233">
        <f>IFERROR(IF(Змiст!$K$5&gt;Змiст!$BH$55,N643*(1-Змiст!$K$5),N643*(1-Змiст!$BH$55)),0)*I643</f>
        <v>0</v>
      </c>
      <c r="N643" s="169">
        <f t="shared" si="56"/>
        <v>0</v>
      </c>
      <c r="O643" s="645"/>
      <c r="P643" s="580"/>
    </row>
    <row r="644" spans="1:16" ht="12.95" customHeight="1">
      <c r="A644" s="130"/>
      <c r="B644" s="131"/>
      <c r="C644" s="132"/>
      <c r="D644" s="588"/>
      <c r="E644" s="589"/>
      <c r="F644" s="677"/>
      <c r="G644" s="580"/>
      <c r="H644" s="319"/>
      <c r="I644" s="319"/>
      <c r="J644" s="584"/>
      <c r="K644" s="585"/>
      <c r="L644" s="586"/>
      <c r="M644" s="233">
        <f>IFERROR(IF(Змiст!$K$5&gt;Змiст!$BH$55,N644*(1-Змiст!$K$5),N644*(1-Змiст!$BH$55)),0)*I644</f>
        <v>0</v>
      </c>
      <c r="N644" s="169">
        <f t="shared" si="56"/>
        <v>0</v>
      </c>
      <c r="O644" s="645"/>
      <c r="P644" s="580"/>
    </row>
    <row r="645" spans="1:16" ht="15" customHeight="1">
      <c r="A645" s="130"/>
      <c r="B645" s="131"/>
      <c r="C645" s="132"/>
      <c r="D645" s="36"/>
      <c r="E645" s="69"/>
      <c r="F645" s="69"/>
      <c r="G645" s="69"/>
      <c r="H645" s="69"/>
      <c r="I645" s="69"/>
      <c r="J645" s="69"/>
      <c r="K645" s="69"/>
      <c r="L645" s="69"/>
      <c r="M645" s="103"/>
      <c r="N645" s="103"/>
      <c r="O645" s="69"/>
      <c r="P645" s="70"/>
    </row>
    <row r="646" spans="1:16" ht="12.95" customHeight="1">
      <c r="A646" s="130"/>
      <c r="B646" s="131"/>
      <c r="C646" s="132"/>
      <c r="D646" s="632" t="s">
        <v>9027</v>
      </c>
      <c r="E646" s="633"/>
      <c r="F646" s="617"/>
      <c r="G646" s="618"/>
      <c r="H646" s="590" t="s">
        <v>4148</v>
      </c>
      <c r="I646" s="564">
        <v>1</v>
      </c>
      <c r="J646" s="553" t="s">
        <v>9028</v>
      </c>
      <c r="K646" s="585">
        <f>L646*курс</f>
        <v>568.80041399999993</v>
      </c>
      <c r="L646" s="586">
        <f>M646</f>
        <v>18.057155999999999</v>
      </c>
      <c r="M646" s="642">
        <f>IFERROR(IF(Змiст!$K$5&gt;Змiст!$BH$55,N646*(1-Змiст!$K$5),N646*(1-Змiст!$BH$55)),0)*I646</f>
        <v>18.057155999999999</v>
      </c>
      <c r="N646" s="642">
        <f t="shared" si="56"/>
        <v>18.057155999999999</v>
      </c>
      <c r="O646" s="619" t="s">
        <v>3</v>
      </c>
      <c r="P646" s="619" t="s">
        <v>7002</v>
      </c>
    </row>
    <row r="647" spans="1:16" ht="12.95" customHeight="1">
      <c r="A647" s="130"/>
      <c r="B647" s="131"/>
      <c r="C647" s="132"/>
      <c r="D647" s="634"/>
      <c r="E647" s="635"/>
      <c r="F647" s="617"/>
      <c r="G647" s="618"/>
      <c r="H647" s="590"/>
      <c r="I647" s="565"/>
      <c r="J647" s="554"/>
      <c r="K647" s="585"/>
      <c r="L647" s="586"/>
      <c r="M647" s="643">
        <f>IFERROR(IF(Змiст!$K$5&gt;Змiст!$BH$55,N647*(1-Змiст!$K$5),N647*(1-Змiст!$BH$55)),0)*I647</f>
        <v>0</v>
      </c>
      <c r="N647" s="644">
        <f t="shared" si="56"/>
        <v>0</v>
      </c>
      <c r="O647" s="620"/>
      <c r="P647" s="620"/>
    </row>
    <row r="648" spans="1:16" ht="12.95" customHeight="1">
      <c r="A648" s="130"/>
      <c r="B648" s="131"/>
      <c r="C648" s="132"/>
      <c r="D648" s="634"/>
      <c r="E648" s="635"/>
      <c r="F648" s="617"/>
      <c r="G648" s="618"/>
      <c r="H648" s="590" t="s">
        <v>4151</v>
      </c>
      <c r="I648" s="564">
        <v>1</v>
      </c>
      <c r="J648" s="553" t="s">
        <v>9029</v>
      </c>
      <c r="K648" s="585">
        <f>L648*курс</f>
        <v>853.22575799999993</v>
      </c>
      <c r="L648" s="586">
        <f>M648</f>
        <v>27.086531999999998</v>
      </c>
      <c r="M648" s="642">
        <f>IFERROR(IF(Змiст!$K$5&gt;Змiст!$BH$55,N648*(1-Змiст!$K$5),N648*(1-Змiст!$BH$55)),0)*I648</f>
        <v>27.086531999999998</v>
      </c>
      <c r="N648" s="642">
        <f t="shared" si="56"/>
        <v>27.086531999999998</v>
      </c>
      <c r="O648" s="619" t="s">
        <v>3</v>
      </c>
      <c r="P648" s="619" t="s">
        <v>7002</v>
      </c>
    </row>
    <row r="649" spans="1:16" ht="12.95" customHeight="1">
      <c r="A649" s="130"/>
      <c r="B649" s="131"/>
      <c r="C649" s="132"/>
      <c r="D649" s="634"/>
      <c r="E649" s="635"/>
      <c r="F649" s="617"/>
      <c r="G649" s="618"/>
      <c r="H649" s="590"/>
      <c r="I649" s="565"/>
      <c r="J649" s="554"/>
      <c r="K649" s="585"/>
      <c r="L649" s="586"/>
      <c r="M649" s="643">
        <f>IFERROR(IF(Змiст!$K$5&gt;Змiст!$BH$55,N649*(1-Змiст!$K$5),N649*(1-Змiст!$BH$55)),0)*I649</f>
        <v>0</v>
      </c>
      <c r="N649" s="644">
        <f t="shared" si="56"/>
        <v>0</v>
      </c>
      <c r="O649" s="620"/>
      <c r="P649" s="620"/>
    </row>
    <row r="650" spans="1:16" ht="12.95" customHeight="1">
      <c r="A650" s="130"/>
      <c r="B650" s="131"/>
      <c r="C650" s="132"/>
      <c r="D650" s="634"/>
      <c r="E650" s="635"/>
      <c r="F650" s="617"/>
      <c r="G650" s="618"/>
      <c r="H650" s="590" t="s">
        <v>4154</v>
      </c>
      <c r="I650" s="564">
        <v>1</v>
      </c>
      <c r="J650" s="553" t="s">
        <v>9030</v>
      </c>
      <c r="K650" s="585">
        <f>L650*курс</f>
        <v>1706.431482</v>
      </c>
      <c r="L650" s="586">
        <f>M650</f>
        <v>54.172427999999996</v>
      </c>
      <c r="M650" s="642">
        <f>IFERROR(IF(Змiст!$K$5&gt;Змiст!$BH$55,N650*(1-Змiст!$K$5),N650*(1-Змiст!$BH$55)),0)*I650</f>
        <v>54.172427999999996</v>
      </c>
      <c r="N650" s="642">
        <f t="shared" si="56"/>
        <v>54.172427999999996</v>
      </c>
      <c r="O650" s="619" t="s">
        <v>3</v>
      </c>
      <c r="P650" s="619" t="s">
        <v>7002</v>
      </c>
    </row>
    <row r="651" spans="1:16" ht="12.95" customHeight="1">
      <c r="A651" s="130"/>
      <c r="B651" s="131"/>
      <c r="C651" s="132"/>
      <c r="D651" s="634"/>
      <c r="E651" s="635"/>
      <c r="F651" s="617"/>
      <c r="G651" s="618"/>
      <c r="H651" s="590"/>
      <c r="I651" s="565"/>
      <c r="J651" s="554"/>
      <c r="K651" s="585"/>
      <c r="L651" s="586"/>
      <c r="M651" s="643"/>
      <c r="N651" s="644">
        <f t="shared" si="56"/>
        <v>0</v>
      </c>
      <c r="O651" s="620"/>
      <c r="P651" s="620"/>
    </row>
    <row r="652" spans="1:16" ht="12.95" customHeight="1">
      <c r="A652" s="130"/>
      <c r="B652" s="131"/>
      <c r="C652" s="132"/>
      <c r="D652" s="634"/>
      <c r="E652" s="635"/>
      <c r="F652" s="617"/>
      <c r="G652" s="618"/>
      <c r="H652" s="590" t="s">
        <v>4713</v>
      </c>
      <c r="I652" s="564">
        <v>1</v>
      </c>
      <c r="J652" s="553" t="s">
        <v>9038</v>
      </c>
      <c r="K652" s="585">
        <f>L652*курс</f>
        <v>869.6268</v>
      </c>
      <c r="L652" s="586">
        <f>M652</f>
        <v>27.607199999999999</v>
      </c>
      <c r="M652" s="642">
        <f>IFERROR(IF(Змiст!$K$5&gt;Змiст!$BH$55,N652*(1-Змiст!$K$5),N652*(1-Змiст!$BH$55)),0)*I652</f>
        <v>27.607199999999999</v>
      </c>
      <c r="N652" s="642">
        <f t="shared" si="56"/>
        <v>27.607199999999999</v>
      </c>
      <c r="O652" s="619" t="s">
        <v>3</v>
      </c>
      <c r="P652" s="619" t="s">
        <v>7002</v>
      </c>
    </row>
    <row r="653" spans="1:16" ht="12.95" customHeight="1">
      <c r="A653" s="130"/>
      <c r="B653" s="131"/>
      <c r="C653" s="132"/>
      <c r="D653" s="634"/>
      <c r="E653" s="635"/>
      <c r="F653" s="617"/>
      <c r="G653" s="618"/>
      <c r="H653" s="590"/>
      <c r="I653" s="565"/>
      <c r="J653" s="554"/>
      <c r="K653" s="585"/>
      <c r="L653" s="586"/>
      <c r="M653" s="643">
        <f>IFERROR(IF(Змiст!$K$5&gt;Змiст!$BH$55,N653*(1-Змiст!$K$5),N653*(1-Змiст!$BH$55)),0)*I653</f>
        <v>0</v>
      </c>
      <c r="N653" s="644">
        <f t="shared" si="56"/>
        <v>0</v>
      </c>
      <c r="O653" s="620"/>
      <c r="P653" s="620"/>
    </row>
    <row r="654" spans="1:16" ht="12.95" customHeight="1">
      <c r="A654" s="130"/>
      <c r="B654" s="131"/>
      <c r="C654" s="132"/>
      <c r="D654" s="634"/>
      <c r="E654" s="635"/>
      <c r="F654" s="617"/>
      <c r="G654" s="618"/>
      <c r="H654" s="590" t="s">
        <v>4714</v>
      </c>
      <c r="I654" s="564">
        <v>1</v>
      </c>
      <c r="J654" s="553" t="s">
        <v>9037</v>
      </c>
      <c r="K654" s="585">
        <f>L654*курс</f>
        <v>1304.4451139999999</v>
      </c>
      <c r="L654" s="586">
        <f>M654</f>
        <v>41.410955999999999</v>
      </c>
      <c r="M654" s="642">
        <f>IFERROR(IF(Змiст!$K$5&gt;Змiст!$BH$55,N654*(1-Змiст!$K$5),N654*(1-Змiст!$BH$55)),0)*I654</f>
        <v>41.410955999999999</v>
      </c>
      <c r="N654" s="642">
        <f t="shared" si="56"/>
        <v>41.410955999999999</v>
      </c>
      <c r="O654" s="619" t="s">
        <v>3</v>
      </c>
      <c r="P654" s="619" t="s">
        <v>7002</v>
      </c>
    </row>
    <row r="655" spans="1:16" ht="12.95" customHeight="1">
      <c r="A655" s="130"/>
      <c r="B655" s="131"/>
      <c r="C655" s="132"/>
      <c r="D655" s="634"/>
      <c r="E655" s="635"/>
      <c r="F655" s="617"/>
      <c r="G655" s="618"/>
      <c r="H655" s="590"/>
      <c r="I655" s="565"/>
      <c r="J655" s="554"/>
      <c r="K655" s="585"/>
      <c r="L655" s="586"/>
      <c r="M655" s="643">
        <f>IFERROR(IF(Змiст!$K$5&gt;Змiст!$BH$55,N655*(1-Змiст!$K$5),N655*(1-Змiст!$BH$55)),0)*I655</f>
        <v>0</v>
      </c>
      <c r="N655" s="644">
        <f t="shared" si="56"/>
        <v>0</v>
      </c>
      <c r="O655" s="620"/>
      <c r="P655" s="620"/>
    </row>
    <row r="656" spans="1:16" ht="12.95" customHeight="1">
      <c r="A656" s="130"/>
      <c r="B656" s="131"/>
      <c r="C656" s="132"/>
      <c r="D656" s="634"/>
      <c r="E656" s="635"/>
      <c r="F656" s="617"/>
      <c r="G656" s="618"/>
      <c r="H656" s="590" t="s">
        <v>4715</v>
      </c>
      <c r="I656" s="564">
        <v>1</v>
      </c>
      <c r="J656" s="553" t="s">
        <v>9039</v>
      </c>
      <c r="K656" s="585">
        <f>L656*курс</f>
        <v>2608.8902279999998</v>
      </c>
      <c r="L656" s="586">
        <f>M656</f>
        <v>82.821911999999998</v>
      </c>
      <c r="M656" s="642">
        <f>IFERROR(IF(Змiст!$K$5&gt;Змiст!$BH$55,N656*(1-Змiст!$K$5),N656*(1-Змiст!$BH$55)),0)*I656</f>
        <v>82.821911999999998</v>
      </c>
      <c r="N656" s="642">
        <f t="shared" si="56"/>
        <v>82.821911999999998</v>
      </c>
      <c r="O656" s="619" t="s">
        <v>3</v>
      </c>
      <c r="P656" s="619" t="s">
        <v>7002</v>
      </c>
    </row>
    <row r="657" spans="1:16" ht="12.95" customHeight="1">
      <c r="A657" s="130"/>
      <c r="B657" s="131"/>
      <c r="C657" s="132"/>
      <c r="D657" s="634"/>
      <c r="E657" s="635"/>
      <c r="F657" s="617"/>
      <c r="G657" s="618"/>
      <c r="H657" s="590"/>
      <c r="I657" s="565"/>
      <c r="J657" s="554"/>
      <c r="K657" s="585"/>
      <c r="L657" s="586"/>
      <c r="M657" s="643">
        <f>IFERROR(IF(Змiст!$K$5&gt;Змiст!$BH$55,N657*(1-Змiст!$K$5),N657*(1-Змiст!$BH$55)),0)*I657</f>
        <v>0</v>
      </c>
      <c r="N657" s="644">
        <f t="shared" si="56"/>
        <v>0</v>
      </c>
      <c r="O657" s="620"/>
      <c r="P657" s="620"/>
    </row>
    <row r="658" spans="1:16" ht="12.95" customHeight="1">
      <c r="A658" s="130"/>
      <c r="B658" s="131"/>
      <c r="C658" s="132"/>
      <c r="D658" s="634"/>
      <c r="E658" s="635"/>
      <c r="F658" s="617"/>
      <c r="G658" s="618"/>
      <c r="H658" s="590" t="s">
        <v>8981</v>
      </c>
      <c r="I658" s="564">
        <v>1</v>
      </c>
      <c r="J658" s="553" t="s">
        <v>9040</v>
      </c>
      <c r="K658" s="585">
        <f>L658*курс</f>
        <v>2127.2018039999998</v>
      </c>
      <c r="L658" s="586">
        <f>M658</f>
        <v>67.530215999999996</v>
      </c>
      <c r="M658" s="642">
        <f>IFERROR(IF(Змiст!$K$5&gt;Змiст!$BH$55,N658*(1-Змiст!$K$5),N658*(1-Змiст!$BH$55)),0)*I658</f>
        <v>67.530215999999996</v>
      </c>
      <c r="N658" s="642">
        <f t="shared" si="56"/>
        <v>67.530215999999996</v>
      </c>
      <c r="O658" s="619" t="s">
        <v>3</v>
      </c>
      <c r="P658" s="619" t="s">
        <v>7002</v>
      </c>
    </row>
    <row r="659" spans="1:16" ht="12.95" customHeight="1">
      <c r="A659" s="130"/>
      <c r="B659" s="131"/>
      <c r="C659" s="132"/>
      <c r="D659" s="634"/>
      <c r="E659" s="635"/>
      <c r="F659" s="617"/>
      <c r="G659" s="618"/>
      <c r="H659" s="590"/>
      <c r="I659" s="565"/>
      <c r="J659" s="554"/>
      <c r="K659" s="585"/>
      <c r="L659" s="586"/>
      <c r="M659" s="643">
        <f>IFERROR(IF(Змiст!$K$5&gt;Змiст!$BH$55,N659*(1-Змiст!$K$5),N659*(1-Змiст!$BH$55)),0)*I659</f>
        <v>0</v>
      </c>
      <c r="N659" s="644">
        <f t="shared" si="56"/>
        <v>0</v>
      </c>
      <c r="O659" s="620"/>
      <c r="P659" s="620"/>
    </row>
    <row r="660" spans="1:16" ht="12.95" customHeight="1">
      <c r="A660" s="130"/>
      <c r="B660" s="131"/>
      <c r="C660" s="132"/>
      <c r="D660" s="634"/>
      <c r="E660" s="635"/>
      <c r="F660" s="617"/>
      <c r="G660" s="618"/>
      <c r="H660" s="594" t="s">
        <v>8982</v>
      </c>
      <c r="I660" s="564">
        <v>1</v>
      </c>
      <c r="J660" s="553" t="s">
        <v>9041</v>
      </c>
      <c r="K660" s="585">
        <f>L660*курс</f>
        <v>3191.5621080000001</v>
      </c>
      <c r="L660" s="559">
        <f>M660</f>
        <v>101.31943200000001</v>
      </c>
      <c r="M660" s="642">
        <f>IFERROR(IF(Змiст!$K$5&gt;Змiст!$BH$55,N660*(1-Змiст!$K$5),N660*(1-Змiст!$BH$55)),0)*I660</f>
        <v>101.31943200000001</v>
      </c>
      <c r="N660" s="642">
        <f t="shared" si="56"/>
        <v>101.31943200000001</v>
      </c>
      <c r="O660" s="619" t="s">
        <v>3</v>
      </c>
      <c r="P660" s="619" t="s">
        <v>7002</v>
      </c>
    </row>
    <row r="661" spans="1:16" ht="12.95" customHeight="1">
      <c r="A661" s="130"/>
      <c r="B661" s="131"/>
      <c r="C661" s="132"/>
      <c r="D661" s="634"/>
      <c r="E661" s="635"/>
      <c r="F661" s="617"/>
      <c r="G661" s="618"/>
      <c r="H661" s="595"/>
      <c r="I661" s="565"/>
      <c r="J661" s="555"/>
      <c r="K661" s="585"/>
      <c r="L661" s="561"/>
      <c r="M661" s="643">
        <f>IFERROR(IF(Змiст!$K$5&gt;Змiст!$BH$55,N661*(1-Змiст!$K$5),N661*(1-Змiст!$BH$55)),0)*I661</f>
        <v>0</v>
      </c>
      <c r="N661" s="644">
        <f t="shared" si="56"/>
        <v>0</v>
      </c>
      <c r="O661" s="621"/>
      <c r="P661" s="621"/>
    </row>
    <row r="662" spans="1:16" ht="12.95" customHeight="1">
      <c r="A662" s="130"/>
      <c r="B662" s="131"/>
      <c r="C662" s="132"/>
      <c r="D662" s="634"/>
      <c r="E662" s="635"/>
      <c r="F662" s="617"/>
      <c r="G662" s="618"/>
      <c r="H662" s="590" t="s">
        <v>8983</v>
      </c>
      <c r="I662" s="705">
        <v>1</v>
      </c>
      <c r="J662" s="584" t="s">
        <v>9042</v>
      </c>
      <c r="K662" s="585">
        <f>L662*курс</f>
        <v>6315.8375699999988</v>
      </c>
      <c r="L662" s="586">
        <f>M662</f>
        <v>200.50277999999997</v>
      </c>
      <c r="M662" s="660">
        <f>IFERROR(IF(Змiст!$K$5&gt;Змiст!$BH$55,N662*(1-Змiст!$K$5),N662*(1-Змiст!$BH$55)),0)*I662</f>
        <v>200.50277999999997</v>
      </c>
      <c r="N662" s="642">
        <f t="shared" si="56"/>
        <v>200.50277999999997</v>
      </c>
      <c r="O662" s="580" t="s">
        <v>3</v>
      </c>
      <c r="P662" s="580"/>
    </row>
    <row r="663" spans="1:16" ht="12.95" customHeight="1">
      <c r="A663" s="130"/>
      <c r="B663" s="131"/>
      <c r="C663" s="132"/>
      <c r="D663" s="678"/>
      <c r="E663" s="679"/>
      <c r="F663" s="617"/>
      <c r="G663" s="618"/>
      <c r="H663" s="590"/>
      <c r="I663" s="705"/>
      <c r="J663" s="584"/>
      <c r="K663" s="585"/>
      <c r="L663" s="586"/>
      <c r="M663" s="660">
        <f>IFERROR(IF(Змiст!$K$5&gt;Змiст!$BH$55,N663*(1-Змiст!$K$5),N663*(1-Змiст!$BH$55)),0)*I663</f>
        <v>0</v>
      </c>
      <c r="N663" s="644">
        <f t="shared" si="56"/>
        <v>0</v>
      </c>
      <c r="O663" s="580"/>
      <c r="P663" s="580"/>
    </row>
    <row r="664" spans="1:16" ht="15" customHeight="1">
      <c r="A664" s="130"/>
      <c r="B664" s="131"/>
      <c r="C664" s="132"/>
      <c r="D664" s="36"/>
      <c r="E664" s="69"/>
      <c r="F664" s="69"/>
      <c r="G664" s="69"/>
      <c r="H664" s="69"/>
      <c r="I664" s="69"/>
      <c r="J664" s="69"/>
      <c r="K664" s="69"/>
      <c r="L664" s="69"/>
      <c r="M664" s="103"/>
      <c r="N664" s="103"/>
      <c r="O664" s="69"/>
      <c r="P664" s="70"/>
    </row>
    <row r="665" spans="1:16" ht="15" customHeight="1">
      <c r="A665" s="130"/>
      <c r="B665" s="131"/>
      <c r="C665" s="132"/>
      <c r="D665" s="618" t="s">
        <v>9026</v>
      </c>
      <c r="E665" s="618"/>
      <c r="F665" s="224"/>
      <c r="G665" s="580" t="s">
        <v>7597</v>
      </c>
      <c r="H665" s="581" t="s">
        <v>6901</v>
      </c>
      <c r="I665" s="581">
        <v>1</v>
      </c>
      <c r="J665" s="580" t="s">
        <v>7649</v>
      </c>
      <c r="K665" s="556">
        <f>L665*курс</f>
        <v>6706.9273320000002</v>
      </c>
      <c r="L665" s="586">
        <f>SUM(M665:M670)</f>
        <v>212.918328</v>
      </c>
      <c r="M665" s="642">
        <f>IFERROR(IF(Змiст!$K$5&gt;Змiст!$BH$55,N665*(1-Змiст!$K$5),N665*(1-Змiст!$BH$55)),0)*I665</f>
        <v>124.59424799999999</v>
      </c>
      <c r="N665" s="646">
        <f t="shared" ref="N665:N670" si="57">IFERROR(VLOOKUP(H665,Price,2,FALSE)*1.2,0)</f>
        <v>124.59424799999999</v>
      </c>
      <c r="O665" s="619" t="s">
        <v>6574</v>
      </c>
      <c r="P665" s="619" t="s">
        <v>7002</v>
      </c>
    </row>
    <row r="666" spans="1:16" ht="15" customHeight="1">
      <c r="A666" s="130"/>
      <c r="B666" s="131"/>
      <c r="C666" s="132"/>
      <c r="D666" s="658"/>
      <c r="E666" s="658"/>
      <c r="F666" s="224"/>
      <c r="G666" s="580"/>
      <c r="H666" s="583"/>
      <c r="I666" s="583"/>
      <c r="J666" s="580"/>
      <c r="K666" s="557"/>
      <c r="L666" s="586"/>
      <c r="M666" s="643">
        <f>IFERROR(IF(Змiст!$K$5&gt;Змiст!$BH$55,N666*(1-Змiст!$K$5),N666*(1-Змiст!$BH$55)),0)*I666</f>
        <v>0</v>
      </c>
      <c r="N666" s="647">
        <f t="shared" si="57"/>
        <v>0</v>
      </c>
      <c r="O666" s="620"/>
      <c r="P666" s="620"/>
    </row>
    <row r="667" spans="1:16" ht="15" customHeight="1">
      <c r="A667" s="130"/>
      <c r="B667" s="131"/>
      <c r="C667" s="132"/>
      <c r="D667" s="618"/>
      <c r="E667" s="618"/>
      <c r="F667" s="224"/>
      <c r="G667" s="580"/>
      <c r="H667" s="581" t="s">
        <v>4374</v>
      </c>
      <c r="I667" s="581">
        <v>1</v>
      </c>
      <c r="J667" s="580"/>
      <c r="K667" s="557"/>
      <c r="L667" s="586"/>
      <c r="M667" s="642">
        <f>IFERROR(IF(Змiст!$K$5&gt;Змiст!$BH$55,N667*(1-Змiст!$K$5),N667*(1-Змiст!$BH$55)),0)*I667</f>
        <v>34.026575999999999</v>
      </c>
      <c r="N667" s="646">
        <f t="shared" si="57"/>
        <v>34.026575999999999</v>
      </c>
      <c r="O667" s="620"/>
      <c r="P667" s="620"/>
    </row>
    <row r="668" spans="1:16" ht="15" customHeight="1">
      <c r="A668" s="130"/>
      <c r="B668" s="131"/>
      <c r="C668" s="132"/>
      <c r="D668" s="591" t="s">
        <v>6573</v>
      </c>
      <c r="E668" s="592"/>
      <c r="F668" s="224"/>
      <c r="G668" s="580"/>
      <c r="H668" s="583"/>
      <c r="I668" s="583"/>
      <c r="J668" s="580"/>
      <c r="K668" s="557"/>
      <c r="L668" s="586"/>
      <c r="M668" s="643">
        <f>IFERROR(IF(Змiст!$K$5&gt;Змiст!$BH$55,N668*(1-Змiст!$K$5),N668*(1-Змiст!$BH$55)),0)*I668</f>
        <v>0</v>
      </c>
      <c r="N668" s="647">
        <f t="shared" si="57"/>
        <v>0</v>
      </c>
      <c r="O668" s="620"/>
      <c r="P668" s="620"/>
    </row>
    <row r="669" spans="1:16" ht="15" customHeight="1">
      <c r="A669" s="130"/>
      <c r="B669" s="131"/>
      <c r="C669" s="132"/>
      <c r="D669" s="158" t="s">
        <v>6571</v>
      </c>
      <c r="E669" s="158" t="s">
        <v>7893</v>
      </c>
      <c r="F669" s="224"/>
      <c r="G669" s="580"/>
      <c r="H669" s="581" t="s">
        <v>4378</v>
      </c>
      <c r="I669" s="581">
        <v>1</v>
      </c>
      <c r="J669" s="580"/>
      <c r="K669" s="557"/>
      <c r="L669" s="586"/>
      <c r="M669" s="642">
        <f>IFERROR(IF(Змiст!$K$5&gt;Змiст!$BH$55,N669*(1-Змiст!$K$5),N669*(1-Змiст!$BH$55)),0)*I669</f>
        <v>54.297503999999996</v>
      </c>
      <c r="N669" s="646">
        <f t="shared" si="57"/>
        <v>54.297503999999996</v>
      </c>
      <c r="O669" s="620"/>
      <c r="P669" s="620"/>
    </row>
    <row r="670" spans="1:16" ht="15" customHeight="1">
      <c r="A670" s="130"/>
      <c r="B670" s="131"/>
      <c r="C670" s="132"/>
      <c r="D670" s="158" t="s">
        <v>6572</v>
      </c>
      <c r="E670" s="158" t="s">
        <v>6985</v>
      </c>
      <c r="F670" s="224"/>
      <c r="G670" s="580"/>
      <c r="H670" s="583"/>
      <c r="I670" s="583"/>
      <c r="J670" s="580"/>
      <c r="K670" s="558"/>
      <c r="L670" s="586"/>
      <c r="M670" s="643">
        <f>IFERROR(IF(Змiст!$K$5&gt;Змiст!$BH$55,N670*(1-Змiст!$K$5),N670*(1-Змiст!$BH$55)),0)*I670</f>
        <v>0</v>
      </c>
      <c r="N670" s="647">
        <f t="shared" si="57"/>
        <v>0</v>
      </c>
      <c r="O670" s="621"/>
      <c r="P670" s="621"/>
    </row>
    <row r="671" spans="1:16" ht="15" customHeight="1">
      <c r="A671" s="130"/>
      <c r="B671" s="131"/>
      <c r="C671" s="132"/>
      <c r="D671" s="158" t="s">
        <v>7904</v>
      </c>
      <c r="E671" s="158" t="s">
        <v>7894</v>
      </c>
      <c r="F671" s="225"/>
      <c r="G671" s="225"/>
      <c r="H671" s="226"/>
      <c r="I671" s="226"/>
      <c r="J671" s="225"/>
      <c r="K671" s="225"/>
      <c r="L671" s="225"/>
      <c r="M671" s="228"/>
      <c r="N671" s="228"/>
      <c r="O671" s="225"/>
      <c r="P671" s="225"/>
    </row>
    <row r="672" spans="1:16" ht="15" customHeight="1">
      <c r="A672" s="130"/>
      <c r="B672" s="131"/>
      <c r="C672" s="132"/>
      <c r="D672" s="161"/>
      <c r="E672" s="162"/>
      <c r="F672" s="224"/>
      <c r="G672" s="611" t="s">
        <v>7598</v>
      </c>
      <c r="H672" s="648" t="s">
        <v>4372</v>
      </c>
      <c r="I672" s="648">
        <v>1</v>
      </c>
      <c r="J672" s="611" t="s">
        <v>7650</v>
      </c>
      <c r="K672" s="654">
        <f>L672*курс</f>
        <v>5101.5125699999999</v>
      </c>
      <c r="L672" s="657">
        <f>SUM(M672:M677)</f>
        <v>161.95277999999999</v>
      </c>
      <c r="M672" s="646">
        <f>IFERROR(IF(Змiст!$K$5&gt;Змiст!$BH$55,N672*(1-Змiст!$K$5),N672*(1-Змiст!$BH$55)),0)*I672</f>
        <v>73.628699999999995</v>
      </c>
      <c r="N672" s="646">
        <f t="shared" ref="N672:N677" si="58">IFERROR(VLOOKUP(H672,Price,2,FALSE)*1.2,0)</f>
        <v>73.628699999999995</v>
      </c>
      <c r="O672" s="646" t="s">
        <v>6574</v>
      </c>
      <c r="P672" s="608"/>
    </row>
    <row r="673" spans="1:16" ht="15" customHeight="1">
      <c r="A673" s="130"/>
      <c r="B673" s="131"/>
      <c r="C673" s="132"/>
      <c r="D673" s="161"/>
      <c r="E673" s="162"/>
      <c r="F673" s="224"/>
      <c r="G673" s="611"/>
      <c r="H673" s="650"/>
      <c r="I673" s="650"/>
      <c r="J673" s="611"/>
      <c r="K673" s="655"/>
      <c r="L673" s="657"/>
      <c r="M673" s="647">
        <f>IFERROR(IF(Змiст!$K$5&gt;Змiст!$BH$55,N673*(1-Змiст!$K$5),N673*(1-Змiст!$BH$55)),0)*I673</f>
        <v>0</v>
      </c>
      <c r="N673" s="647">
        <f t="shared" si="58"/>
        <v>0</v>
      </c>
      <c r="O673" s="659"/>
      <c r="P673" s="609"/>
    </row>
    <row r="674" spans="1:16" ht="15" customHeight="1">
      <c r="A674" s="130"/>
      <c r="B674" s="131"/>
      <c r="C674" s="132"/>
      <c r="D674" s="161"/>
      <c r="E674" s="162"/>
      <c r="F674" s="224"/>
      <c r="G674" s="611"/>
      <c r="H674" s="648" t="s">
        <v>4374</v>
      </c>
      <c r="I674" s="648">
        <v>1</v>
      </c>
      <c r="J674" s="611"/>
      <c r="K674" s="655"/>
      <c r="L674" s="657"/>
      <c r="M674" s="646">
        <f>IFERROR(IF(Змiст!$K$5&gt;Змiст!$BH$55,N674*(1-Змiст!$K$5),N674*(1-Змiст!$BH$55)),0)*I674</f>
        <v>34.026575999999999</v>
      </c>
      <c r="N674" s="646">
        <f t="shared" si="58"/>
        <v>34.026575999999999</v>
      </c>
      <c r="O674" s="659"/>
      <c r="P674" s="609"/>
    </row>
    <row r="675" spans="1:16" ht="15" customHeight="1">
      <c r="A675" s="130"/>
      <c r="B675" s="131"/>
      <c r="C675" s="132"/>
      <c r="D675" s="161"/>
      <c r="E675" s="162"/>
      <c r="F675" s="224"/>
      <c r="G675" s="611"/>
      <c r="H675" s="650"/>
      <c r="I675" s="650"/>
      <c r="J675" s="611"/>
      <c r="K675" s="655"/>
      <c r="L675" s="657"/>
      <c r="M675" s="647">
        <f>IFERROR(IF(Змiст!$K$5&gt;Змiст!$BH$55,N675*(1-Змiст!$K$5),N675*(1-Змiст!$BH$55)),0)*I675</f>
        <v>0</v>
      </c>
      <c r="N675" s="647">
        <f t="shared" si="58"/>
        <v>0</v>
      </c>
      <c r="O675" s="659"/>
      <c r="P675" s="609"/>
    </row>
    <row r="676" spans="1:16" ht="15" customHeight="1">
      <c r="A676" s="130"/>
      <c r="B676" s="131"/>
      <c r="C676" s="132"/>
      <c r="D676" s="161"/>
      <c r="E676" s="162"/>
      <c r="F676" s="224"/>
      <c r="G676" s="611"/>
      <c r="H676" s="648" t="s">
        <v>4378</v>
      </c>
      <c r="I676" s="648">
        <v>1</v>
      </c>
      <c r="J676" s="611"/>
      <c r="K676" s="655"/>
      <c r="L676" s="657"/>
      <c r="M676" s="646">
        <f>IFERROR(IF(Змiст!$K$5&gt;Змiст!$BH$55,N676*(1-Змiст!$K$5),N676*(1-Змiст!$BH$55)),0)*I676</f>
        <v>54.297503999999996</v>
      </c>
      <c r="N676" s="646">
        <f t="shared" si="58"/>
        <v>54.297503999999996</v>
      </c>
      <c r="O676" s="659"/>
      <c r="P676" s="609"/>
    </row>
    <row r="677" spans="1:16" ht="15" customHeight="1">
      <c r="A677" s="130"/>
      <c r="B677" s="131"/>
      <c r="C677" s="132"/>
      <c r="D677" s="161"/>
      <c r="E677" s="162"/>
      <c r="F677" s="224"/>
      <c r="G677" s="611"/>
      <c r="H677" s="650"/>
      <c r="I677" s="650"/>
      <c r="J677" s="611"/>
      <c r="K677" s="656"/>
      <c r="L677" s="657"/>
      <c r="M677" s="647">
        <f>IFERROR(IF(Змiст!$K$5&gt;Змiст!$BH$55,N677*(1-Змiст!$K$5),N677*(1-Змiст!$BH$55)),0)*I677</f>
        <v>0</v>
      </c>
      <c r="N677" s="647">
        <f t="shared" si="58"/>
        <v>0</v>
      </c>
      <c r="O677" s="647"/>
      <c r="P677" s="610"/>
    </row>
    <row r="678" spans="1:16" ht="15" customHeight="1">
      <c r="A678" s="130"/>
      <c r="B678" s="131"/>
      <c r="C678" s="132"/>
      <c r="D678" s="161"/>
      <c r="E678" s="162"/>
      <c r="F678" s="225"/>
      <c r="G678" s="225"/>
      <c r="H678" s="226"/>
      <c r="I678" s="226"/>
      <c r="J678" s="225"/>
      <c r="K678" s="225"/>
      <c r="L678" s="225"/>
      <c r="M678" s="228"/>
      <c r="N678" s="228"/>
      <c r="O678" s="225"/>
      <c r="P678" s="225"/>
    </row>
    <row r="679" spans="1:16" ht="15" customHeight="1">
      <c r="A679" s="130"/>
      <c r="B679" s="131"/>
      <c r="C679" s="132"/>
      <c r="D679" s="161"/>
      <c r="E679" s="162"/>
      <c r="F679" s="224"/>
      <c r="G679" s="580" t="s">
        <v>7642</v>
      </c>
      <c r="H679" s="581" t="s">
        <v>6925</v>
      </c>
      <c r="I679" s="581">
        <v>1</v>
      </c>
      <c r="J679" s="580" t="s">
        <v>7651</v>
      </c>
      <c r="K679" s="556">
        <f>L679*курс</f>
        <v>6874.9906679999995</v>
      </c>
      <c r="L679" s="586">
        <f>SUM(M679:M684)</f>
        <v>218.25367199999999</v>
      </c>
      <c r="M679" s="646">
        <f>IFERROR(IF(Змiст!$K$5&gt;Змiст!$BH$55,N679*(1-Змiст!$K$5),N679*(1-Змiст!$BH$55)),0)*I679</f>
        <v>129.92959199999999</v>
      </c>
      <c r="N679" s="646">
        <f t="shared" ref="N679:N684" si="59">IFERROR(VLOOKUP(H679,Price,2,FALSE)*1.2,0)</f>
        <v>129.92959199999999</v>
      </c>
      <c r="O679" s="619" t="s">
        <v>6574</v>
      </c>
      <c r="P679" s="619" t="s">
        <v>7002</v>
      </c>
    </row>
    <row r="680" spans="1:16" ht="15" customHeight="1">
      <c r="A680" s="130"/>
      <c r="B680" s="131"/>
      <c r="C680" s="132"/>
      <c r="D680" s="161"/>
      <c r="E680" s="162"/>
      <c r="F680" s="224"/>
      <c r="G680" s="580"/>
      <c r="H680" s="583"/>
      <c r="I680" s="583"/>
      <c r="J680" s="580"/>
      <c r="K680" s="557"/>
      <c r="L680" s="586"/>
      <c r="M680" s="647">
        <f>IFERROR(IF(Змiст!$K$5&gt;Змiст!$BH$55,N680*(1-Змiст!$K$5),N680*(1-Змiст!$BH$55)),0)*I680</f>
        <v>0</v>
      </c>
      <c r="N680" s="647">
        <f t="shared" si="59"/>
        <v>0</v>
      </c>
      <c r="O680" s="620"/>
      <c r="P680" s="620"/>
    </row>
    <row r="681" spans="1:16" ht="15" customHeight="1">
      <c r="A681" s="130"/>
      <c r="B681" s="131"/>
      <c r="C681" s="132"/>
      <c r="D681" s="161"/>
      <c r="E681" s="162"/>
      <c r="F681" s="224"/>
      <c r="G681" s="580"/>
      <c r="H681" s="581" t="s">
        <v>4374</v>
      </c>
      <c r="I681" s="581">
        <v>1</v>
      </c>
      <c r="J681" s="580"/>
      <c r="K681" s="557"/>
      <c r="L681" s="586"/>
      <c r="M681" s="646">
        <f>IFERROR(IF(Змiст!$K$5&gt;Змiст!$BH$55,N681*(1-Змiст!$K$5),N681*(1-Змiст!$BH$55)),0)*I681</f>
        <v>34.026575999999999</v>
      </c>
      <c r="N681" s="646">
        <f t="shared" si="59"/>
        <v>34.026575999999999</v>
      </c>
      <c r="O681" s="620"/>
      <c r="P681" s="620"/>
    </row>
    <row r="682" spans="1:16" ht="15" customHeight="1">
      <c r="A682" s="130"/>
      <c r="B682" s="131"/>
      <c r="C682" s="132"/>
      <c r="D682" s="161"/>
      <c r="E682" s="162"/>
      <c r="F682" s="224"/>
      <c r="G682" s="580"/>
      <c r="H682" s="583"/>
      <c r="I682" s="583"/>
      <c r="J682" s="580"/>
      <c r="K682" s="557"/>
      <c r="L682" s="586"/>
      <c r="M682" s="647">
        <f>IFERROR(IF(Змiст!$K$5&gt;Змiст!$BH$55,N682*(1-Змiст!$K$5),N682*(1-Змiст!$BH$55)),0)*I682</f>
        <v>0</v>
      </c>
      <c r="N682" s="647">
        <f t="shared" si="59"/>
        <v>0</v>
      </c>
      <c r="O682" s="620"/>
      <c r="P682" s="620"/>
    </row>
    <row r="683" spans="1:16" ht="15" customHeight="1">
      <c r="A683" s="130"/>
      <c r="B683" s="131"/>
      <c r="C683" s="132"/>
      <c r="D683" s="161"/>
      <c r="E683" s="162"/>
      <c r="F683" s="224"/>
      <c r="G683" s="580"/>
      <c r="H683" s="581" t="s">
        <v>4378</v>
      </c>
      <c r="I683" s="581">
        <v>1</v>
      </c>
      <c r="J683" s="580"/>
      <c r="K683" s="557"/>
      <c r="L683" s="586"/>
      <c r="M683" s="646">
        <f>IFERROR(IF(Змiст!$K$5&gt;Змiст!$BH$55,N683*(1-Змiст!$K$5),N683*(1-Змiст!$BH$55)),0)*I683</f>
        <v>54.297503999999996</v>
      </c>
      <c r="N683" s="646">
        <f t="shared" si="59"/>
        <v>54.297503999999996</v>
      </c>
      <c r="O683" s="620"/>
      <c r="P683" s="620"/>
    </row>
    <row r="684" spans="1:16" ht="15" customHeight="1">
      <c r="A684" s="130"/>
      <c r="B684" s="131"/>
      <c r="C684" s="132"/>
      <c r="D684" s="163"/>
      <c r="E684" s="229"/>
      <c r="F684" s="224"/>
      <c r="G684" s="580"/>
      <c r="H684" s="583"/>
      <c r="I684" s="583"/>
      <c r="J684" s="580"/>
      <c r="K684" s="558"/>
      <c r="L684" s="586"/>
      <c r="M684" s="647">
        <f>IFERROR(IF(Змiст!$K$5&gt;Змiст!$BH$55,N684*(1-Змiст!$K$5),N684*(1-Змiст!$BH$55)),0)*I684</f>
        <v>0</v>
      </c>
      <c r="N684" s="647">
        <f t="shared" si="59"/>
        <v>0</v>
      </c>
      <c r="O684" s="621"/>
      <c r="P684" s="621"/>
    </row>
    <row r="685" spans="1:16" ht="15" customHeight="1">
      <c r="A685" s="130"/>
      <c r="B685" s="131"/>
      <c r="C685" s="132"/>
      <c r="D685" s="36"/>
      <c r="E685" s="684"/>
      <c r="F685" s="684"/>
      <c r="G685" s="684"/>
      <c r="H685" s="684"/>
      <c r="I685" s="684"/>
      <c r="J685" s="684"/>
      <c r="K685" s="684"/>
      <c r="L685" s="684"/>
      <c r="M685" s="684"/>
      <c r="N685" s="684"/>
      <c r="O685" s="684"/>
      <c r="P685" s="677"/>
    </row>
    <row r="686" spans="1:16" ht="15" customHeight="1">
      <c r="A686" s="130"/>
      <c r="B686" s="131"/>
      <c r="C686" s="132"/>
      <c r="D686" s="639" t="s">
        <v>6578</v>
      </c>
      <c r="E686" s="618"/>
      <c r="F686" s="224"/>
      <c r="G686" s="580" t="s">
        <v>4200</v>
      </c>
      <c r="H686" s="581" t="s">
        <v>4200</v>
      </c>
      <c r="I686" s="581">
        <v>1</v>
      </c>
      <c r="J686" s="580" t="s">
        <v>9246</v>
      </c>
      <c r="K686" s="556">
        <f>L686*курс</f>
        <v>10998.861047999999</v>
      </c>
      <c r="L686" s="586">
        <f>SUM(M686:M691)</f>
        <v>349.17019199999999</v>
      </c>
      <c r="M686" s="233">
        <f>IFERROR(IF(Змiст!$K$5&gt;Змiст!$BH$55,N686*(1-Змiст!$K$5),N686*(1-Змiст!$BH$55)),0)*I686</f>
        <v>349.17019199999999</v>
      </c>
      <c r="N686" s="169">
        <f t="shared" ref="N686:N691" si="60">IFERROR(VLOOKUP(H686,Price,2,FALSE)*1.2,0)</f>
        <v>349.17019199999999</v>
      </c>
      <c r="O686" s="619" t="s">
        <v>6574</v>
      </c>
      <c r="P686" s="619" t="s">
        <v>7002</v>
      </c>
    </row>
    <row r="687" spans="1:16" ht="15" customHeight="1">
      <c r="A687" s="130"/>
      <c r="B687" s="131"/>
      <c r="C687" s="132"/>
      <c r="D687" s="658"/>
      <c r="E687" s="658"/>
      <c r="F687" s="224"/>
      <c r="G687" s="580"/>
      <c r="H687" s="582"/>
      <c r="I687" s="582"/>
      <c r="J687" s="580"/>
      <c r="K687" s="557"/>
      <c r="L687" s="586"/>
      <c r="M687" s="233">
        <f>IFERROR(IF(Змiст!$K$5&gt;Змiст!$BH$55,N687*(1-Змiст!$K$5),N687*(1-Змiст!$BH$55)),0)*I687</f>
        <v>0</v>
      </c>
      <c r="N687" s="169">
        <f t="shared" si="60"/>
        <v>0</v>
      </c>
      <c r="O687" s="620"/>
      <c r="P687" s="620"/>
    </row>
    <row r="688" spans="1:16" ht="15" customHeight="1">
      <c r="A688" s="130"/>
      <c r="B688" s="131"/>
      <c r="C688" s="132"/>
      <c r="D688" s="618"/>
      <c r="E688" s="618"/>
      <c r="F688" s="224"/>
      <c r="G688" s="580"/>
      <c r="H688" s="582"/>
      <c r="I688" s="582"/>
      <c r="J688" s="580"/>
      <c r="K688" s="557"/>
      <c r="L688" s="586"/>
      <c r="M688" s="233">
        <f>IFERROR(IF(Змiст!$K$5&gt;Змiст!$BH$55,N688*(1-Змiст!$K$5),N688*(1-Змiст!$BH$55)),0)*I688</f>
        <v>0</v>
      </c>
      <c r="N688" s="169">
        <f t="shared" si="60"/>
        <v>0</v>
      </c>
      <c r="O688" s="620"/>
      <c r="P688" s="620"/>
    </row>
    <row r="689" spans="1:16" ht="15" customHeight="1">
      <c r="A689" s="130"/>
      <c r="B689" s="131"/>
      <c r="C689" s="132"/>
      <c r="D689" s="613" t="s">
        <v>6573</v>
      </c>
      <c r="E689" s="613"/>
      <c r="F689" s="224"/>
      <c r="G689" s="580"/>
      <c r="H689" s="582"/>
      <c r="I689" s="582"/>
      <c r="J689" s="580"/>
      <c r="K689" s="557"/>
      <c r="L689" s="586"/>
      <c r="M689" s="233">
        <f>IFERROR(IF(Змiст!$K$5&gt;Змiст!$BH$55,N689*(1-Змiст!$K$5),N689*(1-Змiст!$BH$55)),0)*I689</f>
        <v>0</v>
      </c>
      <c r="N689" s="169">
        <f t="shared" si="60"/>
        <v>0</v>
      </c>
      <c r="O689" s="620"/>
      <c r="P689" s="620"/>
    </row>
    <row r="690" spans="1:16" ht="15" customHeight="1">
      <c r="A690" s="130"/>
      <c r="B690" s="131"/>
      <c r="C690" s="132"/>
      <c r="D690" s="158" t="s">
        <v>6571</v>
      </c>
      <c r="E690" s="158" t="s">
        <v>7893</v>
      </c>
      <c r="F690" s="224"/>
      <c r="G690" s="580"/>
      <c r="H690" s="582"/>
      <c r="I690" s="582"/>
      <c r="J690" s="580"/>
      <c r="K690" s="557"/>
      <c r="L690" s="586"/>
      <c r="M690" s="233">
        <f>IFERROR(IF(Змiст!$K$5&gt;Змiст!$BH$55,N690*(1-Змiст!$K$5),N690*(1-Змiст!$BH$55)),0)*I690</f>
        <v>0</v>
      </c>
      <c r="N690" s="169">
        <f t="shared" si="60"/>
        <v>0</v>
      </c>
      <c r="O690" s="620"/>
      <c r="P690" s="620"/>
    </row>
    <row r="691" spans="1:16" ht="15" customHeight="1">
      <c r="A691" s="130"/>
      <c r="B691" s="131"/>
      <c r="C691" s="132"/>
      <c r="D691" s="158" t="s">
        <v>6572</v>
      </c>
      <c r="E691" s="158" t="s">
        <v>7577</v>
      </c>
      <c r="F691" s="224"/>
      <c r="G691" s="580"/>
      <c r="H691" s="583"/>
      <c r="I691" s="583"/>
      <c r="J691" s="580"/>
      <c r="K691" s="558"/>
      <c r="L691" s="586"/>
      <c r="M691" s="233">
        <f>IFERROR(IF(Змiст!$K$5&gt;Змiст!$BH$55,N691*(1-Змiст!$K$5),N691*(1-Змiст!$BH$55)),0)*I691</f>
        <v>0</v>
      </c>
      <c r="N691" s="169">
        <f t="shared" si="60"/>
        <v>0</v>
      </c>
      <c r="O691" s="621"/>
      <c r="P691" s="621"/>
    </row>
    <row r="692" spans="1:16" ht="15" customHeight="1">
      <c r="A692" s="130"/>
      <c r="B692" s="131"/>
      <c r="C692" s="132"/>
      <c r="D692" s="158" t="s">
        <v>7904</v>
      </c>
      <c r="E692" s="158" t="s">
        <v>7899</v>
      </c>
      <c r="F692" s="225"/>
      <c r="G692" s="225"/>
      <c r="H692" s="226"/>
      <c r="I692" s="226"/>
      <c r="J692" s="225"/>
      <c r="K692" s="225"/>
      <c r="L692" s="225"/>
      <c r="M692" s="228"/>
      <c r="N692" s="228"/>
      <c r="O692" s="225"/>
      <c r="P692" s="225"/>
    </row>
    <row r="693" spans="1:16" ht="15" customHeight="1">
      <c r="A693" s="130"/>
      <c r="B693" s="131"/>
      <c r="C693" s="132"/>
      <c r="D693" s="161"/>
      <c r="E693" s="162"/>
      <c r="F693" s="224"/>
      <c r="G693" s="611" t="s">
        <v>4202</v>
      </c>
      <c r="H693" s="648" t="s">
        <v>4202</v>
      </c>
      <c r="I693" s="648">
        <v>1</v>
      </c>
      <c r="J693" s="611" t="s">
        <v>7878</v>
      </c>
      <c r="K693" s="654">
        <f>L693*курс</f>
        <v>11007.161928</v>
      </c>
      <c r="L693" s="657">
        <f>SUM(M693:M698)</f>
        <v>349.43371199999996</v>
      </c>
      <c r="M693" s="233">
        <f>IFERROR(IF(Змiст!$K$5&gt;Змiст!$BH$55,N693*(1-Змiст!$K$5),N693*(1-Змiст!$BH$55)),0)*I693</f>
        <v>349.43371199999996</v>
      </c>
      <c r="N693" s="169">
        <f t="shared" ref="N693:N698" si="61">IFERROR(VLOOKUP(H693,Price,2,FALSE)*1.2,0)</f>
        <v>349.43371199999996</v>
      </c>
      <c r="O693" s="608" t="s">
        <v>6574</v>
      </c>
      <c r="P693" s="608" t="s">
        <v>7002</v>
      </c>
    </row>
    <row r="694" spans="1:16" ht="15" customHeight="1">
      <c r="A694" s="130"/>
      <c r="B694" s="131"/>
      <c r="C694" s="132"/>
      <c r="D694" s="161"/>
      <c r="E694" s="162"/>
      <c r="F694" s="224"/>
      <c r="G694" s="611"/>
      <c r="H694" s="649"/>
      <c r="I694" s="649"/>
      <c r="J694" s="611"/>
      <c r="K694" s="655"/>
      <c r="L694" s="657"/>
      <c r="M694" s="233">
        <f>IFERROR(IF(Змiст!$K$5&gt;Змiст!$BH$55,N694*(1-Змiст!$K$5),N694*(1-Змiст!$BH$55)),0)*I694</f>
        <v>0</v>
      </c>
      <c r="N694" s="169">
        <f t="shared" si="61"/>
        <v>0</v>
      </c>
      <c r="O694" s="609"/>
      <c r="P694" s="609"/>
    </row>
    <row r="695" spans="1:16" ht="15" customHeight="1">
      <c r="A695" s="130"/>
      <c r="B695" s="131"/>
      <c r="C695" s="132"/>
      <c r="D695" s="161"/>
      <c r="E695" s="162"/>
      <c r="F695" s="224"/>
      <c r="G695" s="611"/>
      <c r="H695" s="649"/>
      <c r="I695" s="649"/>
      <c r="J695" s="611"/>
      <c r="K695" s="655"/>
      <c r="L695" s="657"/>
      <c r="M695" s="233">
        <f>IFERROR(IF(Змiст!$K$5&gt;Змiст!$BH$55,N695*(1-Змiст!$K$5),N695*(1-Змiст!$BH$55)),0)*I695</f>
        <v>0</v>
      </c>
      <c r="N695" s="169">
        <f t="shared" si="61"/>
        <v>0</v>
      </c>
      <c r="O695" s="609"/>
      <c r="P695" s="609"/>
    </row>
    <row r="696" spans="1:16" ht="15" customHeight="1">
      <c r="A696" s="130"/>
      <c r="B696" s="131"/>
      <c r="C696" s="132"/>
      <c r="D696" s="161"/>
      <c r="E696" s="162"/>
      <c r="F696" s="224"/>
      <c r="G696" s="611"/>
      <c r="H696" s="649"/>
      <c r="I696" s="649"/>
      <c r="J696" s="611"/>
      <c r="K696" s="655"/>
      <c r="L696" s="657"/>
      <c r="M696" s="233">
        <f>IFERROR(IF(Змiст!$K$5&gt;Змiст!$BH$55,N696*(1-Змiст!$K$5),N696*(1-Змiст!$BH$55)),0)*I696</f>
        <v>0</v>
      </c>
      <c r="N696" s="169">
        <f t="shared" si="61"/>
        <v>0</v>
      </c>
      <c r="O696" s="609"/>
      <c r="P696" s="609"/>
    </row>
    <row r="697" spans="1:16" ht="15" customHeight="1">
      <c r="A697" s="130"/>
      <c r="B697" s="131"/>
      <c r="C697" s="132"/>
      <c r="D697" s="161"/>
      <c r="E697" s="162"/>
      <c r="F697" s="224"/>
      <c r="G697" s="611"/>
      <c r="H697" s="649"/>
      <c r="I697" s="649"/>
      <c r="J697" s="611"/>
      <c r="K697" s="655"/>
      <c r="L697" s="657"/>
      <c r="M697" s="233">
        <f>IFERROR(IF(Змiст!$K$5&gt;Змiст!$BH$55,N697*(1-Змiст!$K$5),N697*(1-Змiст!$BH$55)),0)*I697</f>
        <v>0</v>
      </c>
      <c r="N697" s="169">
        <f t="shared" si="61"/>
        <v>0</v>
      </c>
      <c r="O697" s="609"/>
      <c r="P697" s="609"/>
    </row>
    <row r="698" spans="1:16" ht="15" customHeight="1">
      <c r="A698" s="130"/>
      <c r="B698" s="131"/>
      <c r="C698" s="132"/>
      <c r="D698" s="161"/>
      <c r="E698" s="162"/>
      <c r="F698" s="224"/>
      <c r="G698" s="611"/>
      <c r="H698" s="650"/>
      <c r="I698" s="650"/>
      <c r="J698" s="611"/>
      <c r="K698" s="656"/>
      <c r="L698" s="657"/>
      <c r="M698" s="233">
        <f>IFERROR(IF(Змiст!$K$5&gt;Змiст!$BH$55,N698*(1-Змiст!$K$5),N698*(1-Змiст!$BH$55)),0)*I698</f>
        <v>0</v>
      </c>
      <c r="N698" s="169">
        <f t="shared" si="61"/>
        <v>0</v>
      </c>
      <c r="O698" s="610"/>
      <c r="P698" s="610"/>
    </row>
    <row r="699" spans="1:16" ht="15" customHeight="1">
      <c r="A699" s="130"/>
      <c r="B699" s="131"/>
      <c r="C699" s="132"/>
      <c r="D699" s="161"/>
      <c r="E699" s="162"/>
      <c r="F699" s="225"/>
      <c r="G699" s="225"/>
      <c r="H699" s="226"/>
      <c r="I699" s="226"/>
      <c r="J699" s="225"/>
      <c r="K699" s="225"/>
      <c r="L699" s="225"/>
      <c r="M699" s="228"/>
      <c r="N699" s="228"/>
      <c r="O699" s="225"/>
      <c r="P699" s="225"/>
    </row>
    <row r="700" spans="1:16" ht="15" customHeight="1">
      <c r="A700" s="130"/>
      <c r="B700" s="131"/>
      <c r="C700" s="132"/>
      <c r="D700" s="161"/>
      <c r="E700" s="162"/>
      <c r="F700" s="224"/>
      <c r="G700" s="580" t="s">
        <v>7599</v>
      </c>
      <c r="H700" s="602" t="s">
        <v>4200</v>
      </c>
      <c r="I700" s="581">
        <v>1</v>
      </c>
      <c r="J700" s="580" t="s">
        <v>9244</v>
      </c>
      <c r="K700" s="556">
        <f>L700*курс</f>
        <v>11824.578611999999</v>
      </c>
      <c r="L700" s="586">
        <f>SUM(M700:M705)</f>
        <v>375.38344799999999</v>
      </c>
      <c r="M700" s="233">
        <f>IFERROR(IF(Змiст!$K$5&gt;Змiст!$BH$55,N700*(1-Змiст!$K$5),N700*(1-Змiст!$BH$55)),0)*I700</f>
        <v>349.17019199999999</v>
      </c>
      <c r="N700" s="169">
        <f t="shared" ref="N700:N705" si="62">IFERROR(VLOOKUP(H700,Price,2,FALSE)*1.2,0)</f>
        <v>349.17019199999999</v>
      </c>
      <c r="O700" s="619" t="s">
        <v>6574</v>
      </c>
      <c r="P700" s="619" t="s">
        <v>7002</v>
      </c>
    </row>
    <row r="701" spans="1:16" ht="15" customHeight="1">
      <c r="A701" s="130"/>
      <c r="B701" s="131"/>
      <c r="C701" s="132"/>
      <c r="D701" s="161"/>
      <c r="E701" s="162"/>
      <c r="F701" s="224"/>
      <c r="G701" s="580"/>
      <c r="H701" s="602"/>
      <c r="I701" s="582"/>
      <c r="J701" s="580"/>
      <c r="K701" s="557"/>
      <c r="L701" s="586"/>
      <c r="M701" s="233">
        <f>IFERROR(IF(Змiст!$K$5&gt;Змiст!$BH$55,N701*(1-Змiст!$K$5),N701*(1-Змiст!$BH$55)),0)*I701</f>
        <v>0</v>
      </c>
      <c r="N701" s="169">
        <f t="shared" si="62"/>
        <v>0</v>
      </c>
      <c r="O701" s="620"/>
      <c r="P701" s="620"/>
    </row>
    <row r="702" spans="1:16" ht="15" customHeight="1">
      <c r="A702" s="130"/>
      <c r="B702" s="131"/>
      <c r="C702" s="132"/>
      <c r="D702" s="161"/>
      <c r="E702" s="162"/>
      <c r="F702" s="224"/>
      <c r="G702" s="580"/>
      <c r="H702" s="602"/>
      <c r="I702" s="583"/>
      <c r="J702" s="580"/>
      <c r="K702" s="557"/>
      <c r="L702" s="586"/>
      <c r="M702" s="233">
        <f>IFERROR(IF(Змiст!$K$5&gt;Змiст!$BH$55,N702*(1-Змiст!$K$5),N702*(1-Змiст!$BH$55)),0)*I702</f>
        <v>0</v>
      </c>
      <c r="N702" s="169">
        <f t="shared" si="62"/>
        <v>0</v>
      </c>
      <c r="O702" s="620"/>
      <c r="P702" s="620"/>
    </row>
    <row r="703" spans="1:16" ht="15" customHeight="1">
      <c r="A703" s="130"/>
      <c r="B703" s="131"/>
      <c r="C703" s="132"/>
      <c r="D703" s="161"/>
      <c r="E703" s="162"/>
      <c r="F703" s="224"/>
      <c r="G703" s="580"/>
      <c r="H703" s="602" t="s">
        <v>4203</v>
      </c>
      <c r="I703" s="581">
        <v>1</v>
      </c>
      <c r="J703" s="580"/>
      <c r="K703" s="557"/>
      <c r="L703" s="586"/>
      <c r="M703" s="233">
        <f>IFERROR(IF(Змiст!$K$5&gt;Змiст!$BH$55,N703*(1-Змiст!$K$5),N703*(1-Змiст!$BH$55)),0)*I703</f>
        <v>26.213256000000001</v>
      </c>
      <c r="N703" s="169">
        <f t="shared" si="62"/>
        <v>26.213256000000001</v>
      </c>
      <c r="O703" s="620"/>
      <c r="P703" s="620"/>
    </row>
    <row r="704" spans="1:16" ht="15" customHeight="1">
      <c r="A704" s="130"/>
      <c r="B704" s="131"/>
      <c r="C704" s="132"/>
      <c r="D704" s="161"/>
      <c r="E704" s="162"/>
      <c r="F704" s="224"/>
      <c r="G704" s="580"/>
      <c r="H704" s="602"/>
      <c r="I704" s="582"/>
      <c r="J704" s="580"/>
      <c r="K704" s="557"/>
      <c r="L704" s="586"/>
      <c r="M704" s="233">
        <f>IFERROR(IF(Змiст!$K$5&gt;Змiст!$BH$55,N704*(1-Змiст!$K$5),N704*(1-Змiст!$BH$55)),0)*I704</f>
        <v>0</v>
      </c>
      <c r="N704" s="169">
        <f t="shared" si="62"/>
        <v>0</v>
      </c>
      <c r="O704" s="620"/>
      <c r="P704" s="620"/>
    </row>
    <row r="705" spans="1:16" ht="15" customHeight="1">
      <c r="A705" s="130"/>
      <c r="B705" s="131"/>
      <c r="C705" s="132"/>
      <c r="D705" s="163"/>
      <c r="E705" s="229"/>
      <c r="F705" s="224"/>
      <c r="G705" s="580"/>
      <c r="H705" s="602"/>
      <c r="I705" s="583"/>
      <c r="J705" s="580"/>
      <c r="K705" s="558"/>
      <c r="L705" s="586"/>
      <c r="M705" s="233">
        <f>IFERROR(IF(Змiст!$K$5&gt;Змiст!$BH$55,N705*(1-Змiст!$K$5),N705*(1-Змiст!$BH$55)),0)*I705</f>
        <v>0</v>
      </c>
      <c r="N705" s="169">
        <f t="shared" si="62"/>
        <v>0</v>
      </c>
      <c r="O705" s="621"/>
      <c r="P705" s="621"/>
    </row>
    <row r="706" spans="1:16" ht="15" customHeight="1">
      <c r="A706" s="130"/>
      <c r="B706" s="131"/>
      <c r="C706" s="132"/>
      <c r="D706" s="36"/>
      <c r="E706" s="684"/>
      <c r="F706" s="684"/>
      <c r="G706" s="684"/>
      <c r="H706" s="684"/>
      <c r="I706" s="684"/>
      <c r="J706" s="684"/>
      <c r="K706" s="684"/>
      <c r="L706" s="684"/>
      <c r="M706" s="684"/>
      <c r="N706" s="684"/>
      <c r="O706" s="684"/>
      <c r="P706" s="677"/>
    </row>
    <row r="707" spans="1:16" ht="15" customHeight="1">
      <c r="A707" s="130"/>
      <c r="B707" s="131"/>
      <c r="C707" s="132"/>
      <c r="D707" s="639" t="s">
        <v>7601</v>
      </c>
      <c r="E707" s="618"/>
      <c r="F707" s="248"/>
      <c r="G707" s="611" t="s">
        <v>7606</v>
      </c>
      <c r="H707" s="640" t="s">
        <v>4414</v>
      </c>
      <c r="I707" s="648">
        <v>1</v>
      </c>
      <c r="J707" s="611" t="s">
        <v>7897</v>
      </c>
      <c r="K707" s="674">
        <f>L707*курс</f>
        <v>20782.419966000001</v>
      </c>
      <c r="L707" s="651">
        <f>SUM(M707:M715)</f>
        <v>659.75936400000001</v>
      </c>
      <c r="M707" s="233">
        <f>IFERROR(IF(Змiст!$K$5&gt;Змiст!$BH$55,N707*(1-Змiст!$K$5),N707*(1-Змiст!$BH$55)),0)*I707</f>
        <v>337.001172</v>
      </c>
      <c r="N707" s="169">
        <f>IFERROR(VLOOKUP(H707,Price,2,FALSE)*1.2,0)</f>
        <v>337.001172</v>
      </c>
      <c r="O707" s="611" t="s">
        <v>6574</v>
      </c>
      <c r="P707" s="611"/>
    </row>
    <row r="708" spans="1:16" ht="15" customHeight="1">
      <c r="A708" s="130"/>
      <c r="B708" s="131"/>
      <c r="C708" s="132"/>
      <c r="D708" s="618"/>
      <c r="E708" s="618"/>
      <c r="F708" s="248"/>
      <c r="G708" s="611"/>
      <c r="H708" s="640"/>
      <c r="I708" s="649"/>
      <c r="J708" s="611"/>
      <c r="K708" s="674"/>
      <c r="L708" s="652"/>
      <c r="M708" s="233">
        <f>IFERROR(IF(Змiст!$K$5&gt;Змiст!$BH$55,N708*(1-Змiст!$K$5),N708*(1-Змiст!$BH$55)),0)*I708</f>
        <v>0</v>
      </c>
      <c r="N708" s="169">
        <f t="shared" ref="N708:N715" si="63">IFERROR(VLOOKUP(H708,Price,2,FALSE)*1.2,0)</f>
        <v>0</v>
      </c>
      <c r="O708" s="611"/>
      <c r="P708" s="611"/>
    </row>
    <row r="709" spans="1:16" ht="15" customHeight="1">
      <c r="A709" s="130"/>
      <c r="B709" s="131"/>
      <c r="C709" s="132"/>
      <c r="D709" s="613" t="s">
        <v>6573</v>
      </c>
      <c r="E709" s="613"/>
      <c r="F709" s="248"/>
      <c r="G709" s="611"/>
      <c r="H709" s="640"/>
      <c r="I709" s="650"/>
      <c r="J709" s="611"/>
      <c r="K709" s="674"/>
      <c r="L709" s="652"/>
      <c r="M709" s="233">
        <f>IFERROR(IF(Змiст!$K$5&gt;Змiст!$BH$55,N709*(1-Змiст!$K$5),N709*(1-Змiст!$BH$55)),0)*I709</f>
        <v>0</v>
      </c>
      <c r="N709" s="169">
        <f t="shared" si="63"/>
        <v>0</v>
      </c>
      <c r="O709" s="611"/>
      <c r="P709" s="611"/>
    </row>
    <row r="710" spans="1:16" ht="15" customHeight="1">
      <c r="A710" s="130"/>
      <c r="B710" s="131"/>
      <c r="C710" s="132"/>
      <c r="D710" s="158" t="s">
        <v>6571</v>
      </c>
      <c r="E710" s="158" t="s">
        <v>7880</v>
      </c>
      <c r="F710" s="248"/>
      <c r="G710" s="611"/>
      <c r="H710" s="640" t="s">
        <v>4415</v>
      </c>
      <c r="I710" s="648">
        <v>1</v>
      </c>
      <c r="J710" s="611"/>
      <c r="K710" s="674"/>
      <c r="L710" s="652"/>
      <c r="M710" s="233">
        <f>IFERROR(IF(Змiст!$K$5&gt;Змiст!$BH$55,N710*(1-Змiст!$K$5),N710*(1-Змiст!$BH$55)),0)*I710</f>
        <v>151.13754</v>
      </c>
      <c r="N710" s="169">
        <f t="shared" si="63"/>
        <v>151.13754</v>
      </c>
      <c r="O710" s="611"/>
      <c r="P710" s="611"/>
    </row>
    <row r="711" spans="1:16" ht="15" customHeight="1">
      <c r="A711" s="130"/>
      <c r="B711" s="131"/>
      <c r="C711" s="132"/>
      <c r="D711" s="158" t="s">
        <v>6572</v>
      </c>
      <c r="E711" s="158" t="s">
        <v>7602</v>
      </c>
      <c r="F711" s="248"/>
      <c r="G711" s="611"/>
      <c r="H711" s="640"/>
      <c r="I711" s="649"/>
      <c r="J711" s="611"/>
      <c r="K711" s="674"/>
      <c r="L711" s="652"/>
      <c r="M711" s="233">
        <f>IFERROR(IF(Змiст!$K$5&gt;Змiст!$BH$55,N711*(1-Змiст!$K$5),N711*(1-Змiст!$BH$55)),0)*I711</f>
        <v>0</v>
      </c>
      <c r="N711" s="169">
        <f t="shared" si="63"/>
        <v>0</v>
      </c>
      <c r="O711" s="611"/>
      <c r="P711" s="611"/>
    </row>
    <row r="712" spans="1:16" ht="15" customHeight="1">
      <c r="A712" s="130"/>
      <c r="B712" s="131"/>
      <c r="C712" s="132"/>
      <c r="D712" s="158" t="s">
        <v>7904</v>
      </c>
      <c r="E712" s="158" t="s">
        <v>7896</v>
      </c>
      <c r="F712" s="225"/>
      <c r="G712" s="611"/>
      <c r="H712" s="640"/>
      <c r="I712" s="650"/>
      <c r="J712" s="611"/>
      <c r="K712" s="674"/>
      <c r="L712" s="652"/>
      <c r="M712" s="233">
        <f>IFERROR(IF(Змiст!$K$5&gt;Змiст!$BH$55,N712*(1-Змiст!$K$5),N712*(1-Змiст!$BH$55)),0)*I712</f>
        <v>0</v>
      </c>
      <c r="N712" s="169">
        <f t="shared" si="63"/>
        <v>0</v>
      </c>
      <c r="O712" s="611"/>
      <c r="P712" s="611"/>
    </row>
    <row r="713" spans="1:16" ht="15" customHeight="1">
      <c r="A713" s="130"/>
      <c r="B713" s="131"/>
      <c r="C713" s="132"/>
      <c r="D713" s="161"/>
      <c r="E713" s="162"/>
      <c r="F713" s="248"/>
      <c r="G713" s="611"/>
      <c r="H713" s="640" t="s">
        <v>7604</v>
      </c>
      <c r="I713" s="648">
        <v>1</v>
      </c>
      <c r="J713" s="611"/>
      <c r="K713" s="674"/>
      <c r="L713" s="652"/>
      <c r="M713" s="233">
        <f>IFERROR(IF(Змiст!$K$5&gt;Змiст!$BH$55,N713*(1-Змiст!$K$5),N713*(1-Змiст!$BH$55)),0)*I713</f>
        <v>171.62065200000001</v>
      </c>
      <c r="N713" s="169">
        <f t="shared" si="63"/>
        <v>171.62065200000001</v>
      </c>
      <c r="O713" s="611"/>
      <c r="P713" s="611"/>
    </row>
    <row r="714" spans="1:16" ht="15" customHeight="1">
      <c r="A714" s="130"/>
      <c r="B714" s="131"/>
      <c r="C714" s="132"/>
      <c r="D714" s="161"/>
      <c r="E714" s="162"/>
      <c r="F714" s="225"/>
      <c r="G714" s="611"/>
      <c r="H714" s="640"/>
      <c r="I714" s="649"/>
      <c r="J714" s="611"/>
      <c r="K714" s="674"/>
      <c r="L714" s="652"/>
      <c r="M714" s="233">
        <f>IFERROR(IF(Змiст!$K$5&gt;Змiст!$BH$55,N714*(1-Змiст!$K$5),N714*(1-Змiст!$BH$55)),0)*I714</f>
        <v>0</v>
      </c>
      <c r="N714" s="169">
        <f t="shared" si="63"/>
        <v>0</v>
      </c>
      <c r="O714" s="611"/>
      <c r="P714" s="611"/>
    </row>
    <row r="715" spans="1:16" ht="15" customHeight="1">
      <c r="A715" s="130"/>
      <c r="B715" s="131"/>
      <c r="C715" s="132"/>
      <c r="D715" s="161"/>
      <c r="E715" s="162"/>
      <c r="F715" s="248"/>
      <c r="G715" s="611"/>
      <c r="H715" s="640"/>
      <c r="I715" s="650"/>
      <c r="J715" s="611"/>
      <c r="K715" s="674"/>
      <c r="L715" s="653"/>
      <c r="M715" s="233">
        <f>IFERROR(IF(Змiст!$K$5&gt;Змiст!$BH$55,N715*(1-Змiст!$K$5),N715*(1-Змiст!$BH$55)),0)*I715</f>
        <v>0</v>
      </c>
      <c r="N715" s="169">
        <f t="shared" si="63"/>
        <v>0</v>
      </c>
      <c r="O715" s="611"/>
      <c r="P715" s="611"/>
    </row>
    <row r="716" spans="1:16" ht="15" customHeight="1">
      <c r="A716" s="130"/>
      <c r="B716" s="131"/>
      <c r="C716" s="132"/>
      <c r="D716" s="161"/>
      <c r="E716" s="162"/>
      <c r="F716" s="225"/>
      <c r="G716" s="225"/>
      <c r="H716" s="226"/>
      <c r="I716" s="226"/>
      <c r="J716" s="225"/>
      <c r="K716" s="225"/>
      <c r="L716" s="225"/>
      <c r="M716" s="228"/>
      <c r="N716" s="228"/>
      <c r="O716" s="225"/>
      <c r="P716" s="225"/>
    </row>
    <row r="717" spans="1:16" ht="15" customHeight="1">
      <c r="A717" s="130"/>
      <c r="B717" s="131"/>
      <c r="C717" s="132"/>
      <c r="D717" s="161"/>
      <c r="E717" s="162"/>
      <c r="F717" s="224"/>
      <c r="G717" s="611" t="s">
        <v>7607</v>
      </c>
      <c r="H717" s="640" t="s">
        <v>4414</v>
      </c>
      <c r="I717" s="648">
        <v>1</v>
      </c>
      <c r="J717" s="611" t="s">
        <v>7898</v>
      </c>
      <c r="K717" s="674">
        <f>L717*курс</f>
        <v>22805.844138</v>
      </c>
      <c r="L717" s="651">
        <f>SUM(M717:M725)</f>
        <v>723.99505199999999</v>
      </c>
      <c r="M717" s="233">
        <f>IFERROR(IF(Змiст!$K$5&gt;Змiст!$BH$55,N717*(1-Змiст!$K$5),N717*(1-Змiст!$BH$55)),0)*I717</f>
        <v>337.001172</v>
      </c>
      <c r="N717" s="169">
        <f>IFERROR(VLOOKUP(H717,Price,2,FALSE)*1.2,0)</f>
        <v>337.001172</v>
      </c>
      <c r="O717" s="611" t="s">
        <v>6574</v>
      </c>
      <c r="P717" s="611"/>
    </row>
    <row r="718" spans="1:16" ht="15" customHeight="1">
      <c r="A718" s="130"/>
      <c r="B718" s="131"/>
      <c r="C718" s="132"/>
      <c r="D718" s="161"/>
      <c r="E718" s="162"/>
      <c r="F718" s="224"/>
      <c r="G718" s="611"/>
      <c r="H718" s="640"/>
      <c r="I718" s="649"/>
      <c r="J718" s="611"/>
      <c r="K718" s="674"/>
      <c r="L718" s="652"/>
      <c r="M718" s="233">
        <f>IFERROR(IF(Змiст!$K$5&gt;Змiст!$BH$55,N718*(1-Змiст!$K$5),N718*(1-Змiст!$BH$55)),0)*I718</f>
        <v>0</v>
      </c>
      <c r="N718" s="169">
        <f t="shared" ref="N718:N725" si="64">IFERROR(VLOOKUP(H718,Price,2,FALSE)*1.2,0)</f>
        <v>0</v>
      </c>
      <c r="O718" s="611"/>
      <c r="P718" s="611"/>
    </row>
    <row r="719" spans="1:16" ht="15" customHeight="1">
      <c r="A719" s="130"/>
      <c r="B719" s="131"/>
      <c r="C719" s="132"/>
      <c r="D719" s="161"/>
      <c r="E719" s="162"/>
      <c r="F719" s="225"/>
      <c r="G719" s="611"/>
      <c r="H719" s="640"/>
      <c r="I719" s="650"/>
      <c r="J719" s="611"/>
      <c r="K719" s="674"/>
      <c r="L719" s="652"/>
      <c r="M719" s="233">
        <f>IFERROR(IF(Змiст!$K$5&gt;Змiст!$BH$55,N719*(1-Змiст!$K$5),N719*(1-Змiст!$BH$55)),0)*I719</f>
        <v>0</v>
      </c>
      <c r="N719" s="169">
        <f t="shared" si="64"/>
        <v>0</v>
      </c>
      <c r="O719" s="611"/>
      <c r="P719" s="611"/>
    </row>
    <row r="720" spans="1:16" ht="15" customHeight="1">
      <c r="A720" s="130"/>
      <c r="B720" s="131"/>
      <c r="C720" s="132"/>
      <c r="D720" s="161"/>
      <c r="E720" s="162"/>
      <c r="F720" s="224"/>
      <c r="G720" s="611"/>
      <c r="H720" s="640" t="s">
        <v>7603</v>
      </c>
      <c r="I720" s="648">
        <v>1</v>
      </c>
      <c r="J720" s="611"/>
      <c r="K720" s="674"/>
      <c r="L720" s="652"/>
      <c r="M720" s="233">
        <f>IFERROR(IF(Змiст!$K$5&gt;Змiст!$BH$55,N720*(1-Змiст!$K$5),N720*(1-Змiст!$BH$55)),0)*I720</f>
        <v>173.938008</v>
      </c>
      <c r="N720" s="169">
        <f t="shared" si="64"/>
        <v>173.938008</v>
      </c>
      <c r="O720" s="611"/>
      <c r="P720" s="611"/>
    </row>
    <row r="721" spans="1:16" ht="15" customHeight="1">
      <c r="A721" s="130"/>
      <c r="B721" s="131"/>
      <c r="C721" s="132"/>
      <c r="D721" s="161"/>
      <c r="E721" s="162"/>
      <c r="F721" s="224"/>
      <c r="G721" s="611"/>
      <c r="H721" s="640"/>
      <c r="I721" s="649"/>
      <c r="J721" s="611"/>
      <c r="K721" s="674"/>
      <c r="L721" s="652"/>
      <c r="M721" s="233">
        <f>IFERROR(IF(Змiст!$K$5&gt;Змiст!$BH$55,N721*(1-Змiст!$K$5),N721*(1-Змiст!$BH$55)),0)*I721</f>
        <v>0</v>
      </c>
      <c r="N721" s="169">
        <f t="shared" si="64"/>
        <v>0</v>
      </c>
      <c r="O721" s="611"/>
      <c r="P721" s="611"/>
    </row>
    <row r="722" spans="1:16" ht="15" customHeight="1">
      <c r="A722" s="130"/>
      <c r="B722" s="131"/>
      <c r="C722" s="132"/>
      <c r="D722" s="161"/>
      <c r="E722" s="162"/>
      <c r="F722" s="224"/>
      <c r="G722" s="611"/>
      <c r="H722" s="640"/>
      <c r="I722" s="650"/>
      <c r="J722" s="611"/>
      <c r="K722" s="674"/>
      <c r="L722" s="652"/>
      <c r="M722" s="233">
        <f>IFERROR(IF(Змiст!$K$5&gt;Змiст!$BH$55,N722*(1-Змiст!$K$5),N722*(1-Змiст!$BH$55)),0)*I722</f>
        <v>0</v>
      </c>
      <c r="N722" s="169">
        <f t="shared" si="64"/>
        <v>0</v>
      </c>
      <c r="O722" s="611"/>
      <c r="P722" s="611"/>
    </row>
    <row r="723" spans="1:16" ht="15" customHeight="1">
      <c r="A723" s="130"/>
      <c r="B723" s="131"/>
      <c r="C723" s="132"/>
      <c r="D723" s="161"/>
      <c r="E723" s="162"/>
      <c r="F723" s="224"/>
      <c r="G723" s="611"/>
      <c r="H723" s="640" t="s">
        <v>7605</v>
      </c>
      <c r="I723" s="648">
        <v>1</v>
      </c>
      <c r="J723" s="611"/>
      <c r="K723" s="674"/>
      <c r="L723" s="652"/>
      <c r="M723" s="233">
        <f>IFERROR(IF(Змiст!$K$5&gt;Змiст!$BH$55,N723*(1-Змiст!$K$5),N723*(1-Змiст!$BH$55)),0)*I723</f>
        <v>213.05587199999999</v>
      </c>
      <c r="N723" s="169">
        <f t="shared" si="64"/>
        <v>213.05587199999999</v>
      </c>
      <c r="O723" s="611"/>
      <c r="P723" s="611"/>
    </row>
    <row r="724" spans="1:16" ht="15" customHeight="1">
      <c r="A724" s="130"/>
      <c r="B724" s="131"/>
      <c r="C724" s="132"/>
      <c r="D724" s="161"/>
      <c r="E724" s="162"/>
      <c r="F724" s="224"/>
      <c r="G724" s="611"/>
      <c r="H724" s="640"/>
      <c r="I724" s="649"/>
      <c r="J724" s="611"/>
      <c r="K724" s="674"/>
      <c r="L724" s="652"/>
      <c r="M724" s="233">
        <f>IFERROR(IF(Змiст!$K$5&gt;Змiст!$BH$55,N724*(1-Змiст!$K$5),N724*(1-Змiст!$BH$55)),0)*I724</f>
        <v>0</v>
      </c>
      <c r="N724" s="169">
        <f t="shared" si="64"/>
        <v>0</v>
      </c>
      <c r="O724" s="611"/>
      <c r="P724" s="611"/>
    </row>
    <row r="725" spans="1:16" ht="15" customHeight="1">
      <c r="A725" s="130"/>
      <c r="B725" s="131"/>
      <c r="C725" s="132"/>
      <c r="D725" s="163"/>
      <c r="E725" s="229"/>
      <c r="F725" s="224"/>
      <c r="G725" s="611"/>
      <c r="H725" s="640"/>
      <c r="I725" s="650"/>
      <c r="J725" s="611"/>
      <c r="K725" s="674"/>
      <c r="L725" s="653"/>
      <c r="M725" s="233">
        <f>IFERROR(IF(Змiст!$K$5&gt;Змiст!$BH$55,N725*(1-Змiст!$K$5),N725*(1-Змiст!$BH$55)),0)*I725</f>
        <v>0</v>
      </c>
      <c r="N725" s="169">
        <f t="shared" si="64"/>
        <v>0</v>
      </c>
      <c r="O725" s="611"/>
      <c r="P725" s="611"/>
    </row>
    <row r="726" spans="1:16" ht="15" customHeight="1">
      <c r="A726" s="130"/>
      <c r="B726" s="131"/>
      <c r="C726" s="132"/>
      <c r="D726" s="681"/>
      <c r="E726" s="681"/>
      <c r="F726" s="681"/>
      <c r="G726" s="681"/>
      <c r="H726" s="681"/>
      <c r="I726" s="681"/>
      <c r="J726" s="681"/>
      <c r="K726" s="681"/>
      <c r="L726" s="681"/>
      <c r="M726" s="681"/>
      <c r="N726" s="681"/>
      <c r="O726" s="681"/>
      <c r="P726" s="685"/>
    </row>
    <row r="727" spans="1:16" ht="15" customHeight="1">
      <c r="A727" s="130"/>
      <c r="B727" s="131"/>
      <c r="C727" s="132"/>
      <c r="D727" s="639" t="s">
        <v>6982</v>
      </c>
      <c r="E727" s="618"/>
      <c r="F727" s="693"/>
      <c r="G727" s="608" t="s">
        <v>7609</v>
      </c>
      <c r="H727" s="648" t="s">
        <v>4237</v>
      </c>
      <c r="I727" s="648">
        <v>1</v>
      </c>
      <c r="J727" s="608" t="s">
        <v>7655</v>
      </c>
      <c r="K727" s="674">
        <f>L727*курс</f>
        <v>20050.585128000002</v>
      </c>
      <c r="L727" s="651">
        <f>SUM(M727:M735)</f>
        <v>636.52651200000003</v>
      </c>
      <c r="M727" s="233">
        <f>IFERROR(IF(Змiст!$K$5&gt;Змiст!$BH$55,N727*(1-Змiст!$K$5),N727*(1-Змiст!$BH$55)),0)*I727</f>
        <v>377.73189600000001</v>
      </c>
      <c r="N727" s="169">
        <f>IFERROR(VLOOKUP(H727,Price,2,FALSE)*1.2,0)</f>
        <v>377.73189600000001</v>
      </c>
      <c r="O727" s="608" t="s">
        <v>6574</v>
      </c>
      <c r="P727" s="611"/>
    </row>
    <row r="728" spans="1:16" ht="15" customHeight="1">
      <c r="A728" s="130"/>
      <c r="B728" s="131"/>
      <c r="C728" s="132"/>
      <c r="D728" s="618"/>
      <c r="E728" s="618"/>
      <c r="F728" s="694"/>
      <c r="G728" s="609"/>
      <c r="H728" s="649"/>
      <c r="I728" s="649"/>
      <c r="J728" s="609"/>
      <c r="K728" s="674"/>
      <c r="L728" s="652"/>
      <c r="M728" s="233">
        <f>IFERROR(IF(Змiст!$K$5&gt;Змiст!$BH$55,N728*(1-Змiст!$K$5),N728*(1-Змiст!$BH$55)),0)*I728</f>
        <v>0</v>
      </c>
      <c r="N728" s="169">
        <f t="shared" ref="N728:N735" si="65">IFERROR(VLOOKUP(H728,Price,2,FALSE)*1.2,0)</f>
        <v>0</v>
      </c>
      <c r="O728" s="609"/>
      <c r="P728" s="611"/>
    </row>
    <row r="729" spans="1:16" ht="15" customHeight="1">
      <c r="A729" s="130"/>
      <c r="B729" s="131"/>
      <c r="C729" s="132"/>
      <c r="D729" s="618"/>
      <c r="E729" s="618"/>
      <c r="F729" s="694"/>
      <c r="G729" s="609"/>
      <c r="H729" s="650"/>
      <c r="I729" s="650"/>
      <c r="J729" s="609"/>
      <c r="K729" s="674"/>
      <c r="L729" s="652"/>
      <c r="M729" s="233">
        <f>IFERROR(IF(Змiст!$K$5&gt;Змiст!$BH$55,N729*(1-Змiст!$K$5),N729*(1-Змiст!$BH$55)),0)*I729</f>
        <v>0</v>
      </c>
      <c r="N729" s="169">
        <f t="shared" si="65"/>
        <v>0</v>
      </c>
      <c r="O729" s="609"/>
      <c r="P729" s="611"/>
    </row>
    <row r="730" spans="1:16" ht="15" customHeight="1">
      <c r="A730" s="130"/>
      <c r="B730" s="131"/>
      <c r="C730" s="132"/>
      <c r="D730" s="613" t="s">
        <v>6573</v>
      </c>
      <c r="E730" s="613"/>
      <c r="F730" s="694"/>
      <c r="G730" s="609"/>
      <c r="H730" s="648" t="s">
        <v>4242</v>
      </c>
      <c r="I730" s="648">
        <v>1</v>
      </c>
      <c r="J730" s="609"/>
      <c r="K730" s="674"/>
      <c r="L730" s="652"/>
      <c r="M730" s="233">
        <f>IFERROR(IF(Змiст!$K$5&gt;Змiст!$BH$55,N730*(1-Змiст!$K$5),N730*(1-Змiст!$BH$55)),0)*I730</f>
        <v>115.85743199999999</v>
      </c>
      <c r="N730" s="169">
        <f t="shared" si="65"/>
        <v>115.85743199999999</v>
      </c>
      <c r="O730" s="609"/>
      <c r="P730" s="611"/>
    </row>
    <row r="731" spans="1:16" ht="15" customHeight="1">
      <c r="A731" s="130"/>
      <c r="B731" s="131"/>
      <c r="C731" s="132"/>
      <c r="D731" s="158" t="s">
        <v>6571</v>
      </c>
      <c r="E731" s="158" t="s">
        <v>7900</v>
      </c>
      <c r="F731" s="694"/>
      <c r="G731" s="609"/>
      <c r="H731" s="649"/>
      <c r="I731" s="649"/>
      <c r="J731" s="609"/>
      <c r="K731" s="674"/>
      <c r="L731" s="652"/>
      <c r="M731" s="233">
        <f>IFERROR(IF(Змiст!$K$5&gt;Змiст!$BH$55,N731*(1-Змiст!$K$5),N731*(1-Змiст!$BH$55)),0)*I731</f>
        <v>0</v>
      </c>
      <c r="N731" s="169">
        <f t="shared" si="65"/>
        <v>0</v>
      </c>
      <c r="O731" s="609"/>
      <c r="P731" s="611"/>
    </row>
    <row r="732" spans="1:16" ht="15" customHeight="1">
      <c r="A732" s="130"/>
      <c r="B732" s="131"/>
      <c r="C732" s="132"/>
      <c r="D732" s="158" t="s">
        <v>6572</v>
      </c>
      <c r="E732" s="158" t="s">
        <v>7669</v>
      </c>
      <c r="F732" s="694"/>
      <c r="G732" s="609"/>
      <c r="H732" s="650"/>
      <c r="I732" s="650"/>
      <c r="J732" s="609"/>
      <c r="K732" s="674"/>
      <c r="L732" s="652"/>
      <c r="M732" s="233">
        <f>IFERROR(IF(Змiст!$K$5&gt;Змiст!$BH$55,N732*(1-Змiст!$K$5),N732*(1-Змiст!$BH$55)),0)*I732</f>
        <v>0</v>
      </c>
      <c r="N732" s="169">
        <f t="shared" si="65"/>
        <v>0</v>
      </c>
      <c r="O732" s="609"/>
      <c r="P732" s="611"/>
    </row>
    <row r="733" spans="1:16" ht="15" customHeight="1">
      <c r="A733" s="130"/>
      <c r="B733" s="131"/>
      <c r="C733" s="132"/>
      <c r="D733" s="158" t="s">
        <v>7904</v>
      </c>
      <c r="E733" s="158" t="s">
        <v>6983</v>
      </c>
      <c r="F733" s="694"/>
      <c r="G733" s="609"/>
      <c r="H733" s="648" t="s">
        <v>4241</v>
      </c>
      <c r="I733" s="648">
        <v>1</v>
      </c>
      <c r="J733" s="609"/>
      <c r="K733" s="674"/>
      <c r="L733" s="652"/>
      <c r="M733" s="233">
        <f>IFERROR(IF(Змiст!$K$5&gt;Змiст!$BH$55,N733*(1-Змiст!$K$5),N733*(1-Змiст!$BH$55)),0)*I733</f>
        <v>142.937184</v>
      </c>
      <c r="N733" s="169">
        <f t="shared" si="65"/>
        <v>142.937184</v>
      </c>
      <c r="O733" s="609"/>
      <c r="P733" s="611"/>
    </row>
    <row r="734" spans="1:16" ht="18.95" customHeight="1">
      <c r="A734" s="130"/>
      <c r="B734" s="131"/>
      <c r="C734" s="132"/>
      <c r="D734" s="614"/>
      <c r="E734" s="615"/>
      <c r="F734" s="694"/>
      <c r="G734" s="609"/>
      <c r="H734" s="649"/>
      <c r="I734" s="649"/>
      <c r="J734" s="609"/>
      <c r="K734" s="674"/>
      <c r="L734" s="652"/>
      <c r="M734" s="233">
        <f>IFERROR(IF(Змiст!$K$5&gt;Змiст!$BH$55,N734*(1-Змiст!$K$5),N734*(1-Змiст!$BH$55)),0)*I734</f>
        <v>0</v>
      </c>
      <c r="N734" s="169">
        <f t="shared" si="65"/>
        <v>0</v>
      </c>
      <c r="O734" s="609"/>
      <c r="P734" s="611"/>
    </row>
    <row r="735" spans="1:16" ht="18.95" customHeight="1">
      <c r="A735" s="130"/>
      <c r="B735" s="131"/>
      <c r="C735" s="132"/>
      <c r="D735" s="542"/>
      <c r="E735" s="616"/>
      <c r="F735" s="695"/>
      <c r="G735" s="610"/>
      <c r="H735" s="650"/>
      <c r="I735" s="650"/>
      <c r="J735" s="610"/>
      <c r="K735" s="674"/>
      <c r="L735" s="653"/>
      <c r="M735" s="233">
        <f>IFERROR(IF(Змiст!$K$5&gt;Змiст!$BH$55,N735*(1-Змiст!$K$5),N735*(1-Змiст!$BH$55)),0)*I735</f>
        <v>0</v>
      </c>
      <c r="N735" s="169">
        <f t="shared" si="65"/>
        <v>0</v>
      </c>
      <c r="O735" s="610"/>
      <c r="P735" s="611"/>
    </row>
    <row r="736" spans="1:16" ht="18.95" customHeight="1">
      <c r="A736" s="130"/>
      <c r="B736" s="131"/>
      <c r="C736" s="132"/>
      <c r="D736" s="542"/>
      <c r="E736" s="616"/>
      <c r="F736" s="675"/>
      <c r="G736" s="675"/>
      <c r="H736" s="675"/>
      <c r="I736" s="675"/>
      <c r="J736" s="675"/>
      <c r="K736" s="675"/>
      <c r="L736" s="675"/>
      <c r="M736" s="675"/>
      <c r="N736" s="675"/>
      <c r="O736" s="675"/>
      <c r="P736" s="676"/>
    </row>
    <row r="737" spans="1:16" ht="18.95" customHeight="1">
      <c r="A737" s="130"/>
      <c r="B737" s="131"/>
      <c r="C737" s="132"/>
      <c r="D737" s="542"/>
      <c r="E737" s="616"/>
      <c r="F737" s="693"/>
      <c r="G737" s="608" t="s">
        <v>7608</v>
      </c>
      <c r="H737" s="640" t="s">
        <v>4237</v>
      </c>
      <c r="I737" s="648">
        <v>1</v>
      </c>
      <c r="J737" s="611" t="s">
        <v>7656</v>
      </c>
      <c r="K737" s="654">
        <f>L737*курс</f>
        <v>20476.750644</v>
      </c>
      <c r="L737" s="651">
        <f>SUM(M737:M745)</f>
        <v>650.05557599999997</v>
      </c>
      <c r="M737" s="233">
        <f>IFERROR(IF(Змiст!$K$5&gt;Змiст!$BH$55,N737*(1-Змiст!$K$5),N737*(1-Змiст!$BH$55)),0)*I737</f>
        <v>377.73189600000001</v>
      </c>
      <c r="N737" s="169">
        <f>IFERROR(VLOOKUP(H737,Price,2,FALSE)*1.2,0)</f>
        <v>377.73189600000001</v>
      </c>
      <c r="O737" s="611" t="s">
        <v>6574</v>
      </c>
      <c r="P737" s="611"/>
    </row>
    <row r="738" spans="1:16" ht="18.95" customHeight="1">
      <c r="A738" s="130"/>
      <c r="B738" s="131"/>
      <c r="C738" s="132"/>
      <c r="D738" s="542"/>
      <c r="E738" s="616"/>
      <c r="F738" s="694"/>
      <c r="G738" s="609"/>
      <c r="H738" s="640"/>
      <c r="I738" s="649"/>
      <c r="J738" s="611"/>
      <c r="K738" s="655"/>
      <c r="L738" s="652"/>
      <c r="M738" s="233">
        <f>IFERROR(IF(Змiст!$K$5&gt;Змiст!$BH$55,N738*(1-Змiст!$K$5),N738*(1-Змiст!$BH$55)),0)*I738</f>
        <v>0</v>
      </c>
      <c r="N738" s="169">
        <f t="shared" ref="N738:N745" si="66">IFERROR(VLOOKUP(H738,Price,2,FALSE)*1.2,0)</f>
        <v>0</v>
      </c>
      <c r="O738" s="611"/>
      <c r="P738" s="611"/>
    </row>
    <row r="739" spans="1:16" ht="18.95" customHeight="1">
      <c r="A739" s="130"/>
      <c r="B739" s="131"/>
      <c r="C739" s="132"/>
      <c r="D739" s="542"/>
      <c r="E739" s="616"/>
      <c r="F739" s="694"/>
      <c r="G739" s="609"/>
      <c r="H739" s="640"/>
      <c r="I739" s="650"/>
      <c r="J739" s="611"/>
      <c r="K739" s="655"/>
      <c r="L739" s="652"/>
      <c r="M739" s="233">
        <f>IFERROR(IF(Змiст!$K$5&gt;Змiст!$BH$55,N739*(1-Змiст!$K$5),N739*(1-Змiст!$BH$55)),0)*I739</f>
        <v>0</v>
      </c>
      <c r="N739" s="169">
        <f t="shared" si="66"/>
        <v>0</v>
      </c>
      <c r="O739" s="611"/>
      <c r="P739" s="611"/>
    </row>
    <row r="740" spans="1:16" ht="18.95" customHeight="1">
      <c r="A740" s="130"/>
      <c r="B740" s="131"/>
      <c r="C740" s="132"/>
      <c r="D740" s="542"/>
      <c r="E740" s="616"/>
      <c r="F740" s="694"/>
      <c r="G740" s="609"/>
      <c r="H740" s="640" t="s">
        <v>4243</v>
      </c>
      <c r="I740" s="648">
        <v>1</v>
      </c>
      <c r="J740" s="611"/>
      <c r="K740" s="655"/>
      <c r="L740" s="652"/>
      <c r="M740" s="233">
        <f>IFERROR(IF(Змiст!$K$5&gt;Змiст!$BH$55,N740*(1-Змiст!$K$5),N740*(1-Змiст!$BH$55)),0)*I740</f>
        <v>129.38649599999999</v>
      </c>
      <c r="N740" s="169">
        <f t="shared" si="66"/>
        <v>129.38649599999999</v>
      </c>
      <c r="O740" s="611"/>
      <c r="P740" s="611"/>
    </row>
    <row r="741" spans="1:16" ht="18.95" customHeight="1">
      <c r="A741" s="130"/>
      <c r="B741" s="131"/>
      <c r="C741" s="132"/>
      <c r="D741" s="542"/>
      <c r="E741" s="616"/>
      <c r="F741" s="694"/>
      <c r="G741" s="609"/>
      <c r="H741" s="640"/>
      <c r="I741" s="649"/>
      <c r="J741" s="611"/>
      <c r="K741" s="655"/>
      <c r="L741" s="652"/>
      <c r="M741" s="233">
        <f>IFERROR(IF(Змiст!$K$5&gt;Змiст!$BH$55,N741*(1-Змiст!$K$5),N741*(1-Змiст!$BH$55)),0)*I741</f>
        <v>0</v>
      </c>
      <c r="N741" s="169">
        <f t="shared" si="66"/>
        <v>0</v>
      </c>
      <c r="O741" s="611"/>
      <c r="P741" s="611"/>
    </row>
    <row r="742" spans="1:16" ht="18.95" customHeight="1">
      <c r="A742" s="130"/>
      <c r="B742" s="131"/>
      <c r="C742" s="132"/>
      <c r="D742" s="542"/>
      <c r="E742" s="616"/>
      <c r="F742" s="694"/>
      <c r="G742" s="609"/>
      <c r="H742" s="640"/>
      <c r="I742" s="650"/>
      <c r="J742" s="611"/>
      <c r="K742" s="655"/>
      <c r="L742" s="652"/>
      <c r="M742" s="233">
        <f>IFERROR(IF(Змiст!$K$5&gt;Змiст!$BH$55,N742*(1-Змiст!$K$5),N742*(1-Змiст!$BH$55)),0)*I742</f>
        <v>0</v>
      </c>
      <c r="N742" s="169">
        <f t="shared" si="66"/>
        <v>0</v>
      </c>
      <c r="O742" s="611"/>
      <c r="P742" s="611"/>
    </row>
    <row r="743" spans="1:16" ht="18.95" customHeight="1">
      <c r="A743" s="130"/>
      <c r="B743" s="131"/>
      <c r="C743" s="132"/>
      <c r="D743" s="542"/>
      <c r="E743" s="616"/>
      <c r="F743" s="694"/>
      <c r="G743" s="609"/>
      <c r="H743" s="640" t="s">
        <v>4241</v>
      </c>
      <c r="I743" s="648">
        <v>1</v>
      </c>
      <c r="J743" s="611"/>
      <c r="K743" s="655"/>
      <c r="L743" s="652"/>
      <c r="M743" s="233">
        <f>IFERROR(IF(Змiст!$K$5&gt;Змiст!$BH$55,N743*(1-Змiст!$K$5),N743*(1-Змiст!$BH$55)),0)*I743</f>
        <v>142.937184</v>
      </c>
      <c r="N743" s="169">
        <f t="shared" si="66"/>
        <v>142.937184</v>
      </c>
      <c r="O743" s="611"/>
      <c r="P743" s="611"/>
    </row>
    <row r="744" spans="1:16" ht="18.95" customHeight="1">
      <c r="A744" s="130"/>
      <c r="B744" s="131"/>
      <c r="C744" s="132"/>
      <c r="D744" s="542"/>
      <c r="E744" s="616"/>
      <c r="F744" s="694"/>
      <c r="G744" s="609"/>
      <c r="H744" s="640"/>
      <c r="I744" s="649"/>
      <c r="J744" s="611"/>
      <c r="K744" s="655"/>
      <c r="L744" s="652"/>
      <c r="M744" s="233">
        <f>IFERROR(IF(Змiст!$K$5&gt;Змiст!$BH$55,N744*(1-Змiст!$K$5),N744*(1-Змiст!$BH$55)),0)*I744</f>
        <v>0</v>
      </c>
      <c r="N744" s="169">
        <f t="shared" si="66"/>
        <v>0</v>
      </c>
      <c r="O744" s="611"/>
      <c r="P744" s="611"/>
    </row>
    <row r="745" spans="1:16" ht="18.95" customHeight="1">
      <c r="A745" s="130"/>
      <c r="B745" s="131"/>
      <c r="C745" s="132"/>
      <c r="D745" s="588"/>
      <c r="E745" s="589"/>
      <c r="F745" s="695"/>
      <c r="G745" s="610"/>
      <c r="H745" s="640"/>
      <c r="I745" s="650"/>
      <c r="J745" s="611"/>
      <c r="K745" s="656"/>
      <c r="L745" s="653"/>
      <c r="M745" s="233">
        <f>IFERROR(IF(Змiст!$K$5&gt;Змiст!$BH$55,N745*(1-Змiст!$K$5),N745*(1-Змiст!$BH$55)),0)*I745</f>
        <v>0</v>
      </c>
      <c r="N745" s="169">
        <f t="shared" si="66"/>
        <v>0</v>
      </c>
      <c r="O745" s="611"/>
      <c r="P745" s="611"/>
    </row>
    <row r="746" spans="1:16" ht="15" customHeight="1">
      <c r="A746" s="130"/>
      <c r="B746" s="131"/>
      <c r="C746" s="132"/>
      <c r="D746" s="680"/>
      <c r="E746" s="681"/>
      <c r="F746" s="682"/>
      <c r="G746" s="682"/>
      <c r="H746" s="682"/>
      <c r="I746" s="682"/>
      <c r="J746" s="682"/>
      <c r="K746" s="682"/>
      <c r="L746" s="682"/>
      <c r="M746" s="682"/>
      <c r="N746" s="682"/>
      <c r="O746" s="682"/>
      <c r="P746" s="683"/>
    </row>
    <row r="747" spans="1:16" ht="15">
      <c r="A747" s="130"/>
      <c r="B747" s="131"/>
      <c r="C747" s="132"/>
      <c r="D747" s="639" t="s">
        <v>6964</v>
      </c>
      <c r="E747" s="618"/>
      <c r="F747" s="693">
        <v>1</v>
      </c>
      <c r="G747" s="687" t="s">
        <v>7610</v>
      </c>
      <c r="H747" s="690" t="s">
        <v>4799</v>
      </c>
      <c r="I747" s="690">
        <v>1</v>
      </c>
      <c r="J747" s="608" t="s">
        <v>7647</v>
      </c>
      <c r="K747" s="654">
        <f>L747*курс</f>
        <v>37975.925357999993</v>
      </c>
      <c r="L747" s="651">
        <f>SUM(M747:M754)</f>
        <v>1205.5849319999998</v>
      </c>
      <c r="M747" s="233">
        <f>IFERROR(IF(Змiст!$K$5&gt;Змiст!$BH$55,N747*(1-Змiст!$K$5),N747*(1-Змiст!$BH$55)),0)*I747</f>
        <v>771.0890159999999</v>
      </c>
      <c r="N747" s="169">
        <f>IFERROR(VLOOKUP(H747,Price,2,FALSE)*1.2,0)</f>
        <v>771.0890159999999</v>
      </c>
      <c r="O747" s="696" t="s">
        <v>6574</v>
      </c>
      <c r="P747" s="696"/>
    </row>
    <row r="748" spans="1:16" ht="15">
      <c r="A748" s="130"/>
      <c r="B748" s="131"/>
      <c r="C748" s="132"/>
      <c r="D748" s="618"/>
      <c r="E748" s="618"/>
      <c r="F748" s="694"/>
      <c r="G748" s="688"/>
      <c r="H748" s="691"/>
      <c r="I748" s="692"/>
      <c r="J748" s="609"/>
      <c r="K748" s="655"/>
      <c r="L748" s="652"/>
      <c r="M748" s="233">
        <f>IFERROR(IF(Змiст!$K$5&gt;Змiст!$BH$55,N748*(1-Змiст!$K$5),N748*(1-Змiст!$BH$55)),0)*I748</f>
        <v>0</v>
      </c>
      <c r="N748" s="169">
        <f t="shared" ref="N748:N754" si="67">IFERROR(VLOOKUP(H748,Price,2,FALSE)*1.2,0)</f>
        <v>0</v>
      </c>
      <c r="O748" s="697"/>
      <c r="P748" s="697"/>
    </row>
    <row r="749" spans="1:16" ht="15">
      <c r="A749" s="130"/>
      <c r="B749" s="131"/>
      <c r="C749" s="132"/>
      <c r="D749" s="618"/>
      <c r="E749" s="618"/>
      <c r="F749" s="694"/>
      <c r="G749" s="688"/>
      <c r="H749" s="690" t="s">
        <v>4827</v>
      </c>
      <c r="I749" s="690">
        <v>1</v>
      </c>
      <c r="J749" s="609"/>
      <c r="K749" s="655"/>
      <c r="L749" s="652"/>
      <c r="M749" s="233">
        <f>IFERROR(IF(Змiст!$K$5&gt;Змiст!$BH$55,N749*(1-Змiст!$K$5),N749*(1-Змiст!$BH$55)),0)*I749</f>
        <v>228.87667199999999</v>
      </c>
      <c r="N749" s="169">
        <f t="shared" si="67"/>
        <v>228.87667199999999</v>
      </c>
      <c r="O749" s="697"/>
      <c r="P749" s="697"/>
    </row>
    <row r="750" spans="1:16" ht="18.75">
      <c r="A750" s="130"/>
      <c r="B750" s="131"/>
      <c r="C750" s="132"/>
      <c r="D750" s="613" t="s">
        <v>6573</v>
      </c>
      <c r="E750" s="613"/>
      <c r="F750" s="694"/>
      <c r="G750" s="688"/>
      <c r="H750" s="691"/>
      <c r="I750" s="692"/>
      <c r="J750" s="609"/>
      <c r="K750" s="655"/>
      <c r="L750" s="652"/>
      <c r="M750" s="233">
        <f>IFERROR(IF(Змiст!$K$5&gt;Змiст!$BH$55,N750*(1-Змiст!$K$5),N750*(1-Змiст!$BH$55)),0)*I750</f>
        <v>0</v>
      </c>
      <c r="N750" s="169">
        <f t="shared" si="67"/>
        <v>0</v>
      </c>
      <c r="O750" s="697"/>
      <c r="P750" s="697"/>
    </row>
    <row r="751" spans="1:16" ht="15">
      <c r="A751" s="130"/>
      <c r="B751" s="131"/>
      <c r="C751" s="132"/>
      <c r="D751" s="158" t="s">
        <v>6571</v>
      </c>
      <c r="E751" s="158" t="s">
        <v>7901</v>
      </c>
      <c r="F751" s="694"/>
      <c r="G751" s="688"/>
      <c r="H751" s="690" t="s">
        <v>4819</v>
      </c>
      <c r="I751" s="690">
        <v>1</v>
      </c>
      <c r="J751" s="609"/>
      <c r="K751" s="655"/>
      <c r="L751" s="652"/>
      <c r="M751" s="233">
        <f>IFERROR(IF(Змiст!$K$5&gt;Змiст!$BH$55,N751*(1-Змiст!$K$5),N751*(1-Змiст!$BH$55)),0)*I751</f>
        <v>145.385244</v>
      </c>
      <c r="N751" s="169">
        <f t="shared" si="67"/>
        <v>145.385244</v>
      </c>
      <c r="O751" s="697"/>
      <c r="P751" s="697"/>
    </row>
    <row r="752" spans="1:16" ht="15">
      <c r="A752" s="130"/>
      <c r="B752" s="131"/>
      <c r="C752" s="132"/>
      <c r="D752" s="158" t="s">
        <v>6572</v>
      </c>
      <c r="E752" s="158" t="s">
        <v>7668</v>
      </c>
      <c r="F752" s="694"/>
      <c r="G752" s="688"/>
      <c r="H752" s="691"/>
      <c r="I752" s="692"/>
      <c r="J752" s="609"/>
      <c r="K752" s="655"/>
      <c r="L752" s="652"/>
      <c r="M752" s="233">
        <f>IFERROR(IF(Змiст!$K$5&gt;Змiст!$BH$55,N752*(1-Змiст!$K$5),N752*(1-Змiст!$BH$55)),0)*I752</f>
        <v>0</v>
      </c>
      <c r="N752" s="169">
        <f t="shared" si="67"/>
        <v>0</v>
      </c>
      <c r="O752" s="697"/>
      <c r="P752" s="697"/>
    </row>
    <row r="753" spans="1:16" ht="15">
      <c r="A753" s="130"/>
      <c r="B753" s="131"/>
      <c r="C753" s="132"/>
      <c r="D753" s="158" t="s">
        <v>7904</v>
      </c>
      <c r="E753" s="158" t="s">
        <v>7891</v>
      </c>
      <c r="F753" s="694"/>
      <c r="G753" s="688"/>
      <c r="H753" s="686" t="s">
        <v>4804</v>
      </c>
      <c r="I753" s="690">
        <v>4</v>
      </c>
      <c r="J753" s="609"/>
      <c r="K753" s="655"/>
      <c r="L753" s="652"/>
      <c r="M753" s="233">
        <f>IFERROR(IF(Змiст!$K$5&gt;Змiст!$BH$55,N753*(1-Змiст!$K$5),N753*(1-Змiст!$BH$55)),0)*I753</f>
        <v>60.233999999999995</v>
      </c>
      <c r="N753" s="169">
        <f t="shared" si="67"/>
        <v>15.058499999999999</v>
      </c>
      <c r="O753" s="697"/>
      <c r="P753" s="697"/>
    </row>
    <row r="754" spans="1:16" ht="12.75" customHeight="1">
      <c r="A754" s="130"/>
      <c r="B754" s="131"/>
      <c r="C754" s="132"/>
      <c r="D754" s="159"/>
      <c r="E754" s="160"/>
      <c r="F754" s="695"/>
      <c r="G754" s="689"/>
      <c r="H754" s="686"/>
      <c r="I754" s="692"/>
      <c r="J754" s="610"/>
      <c r="K754" s="656"/>
      <c r="L754" s="653"/>
      <c r="M754" s="233">
        <f>IFERROR(IF(Змiст!$K$5&gt;Змiст!$BH$55,N754*(1-Змiст!$K$5),N754*(1-Змiст!$BH$55)),0)*I754</f>
        <v>0</v>
      </c>
      <c r="N754" s="169">
        <f t="shared" si="67"/>
        <v>0</v>
      </c>
      <c r="O754" s="698"/>
      <c r="P754" s="698"/>
    </row>
    <row r="755" spans="1:16" ht="26.25">
      <c r="A755" s="130"/>
      <c r="B755" s="131"/>
      <c r="C755" s="132"/>
      <c r="D755" s="161"/>
      <c r="E755" s="162"/>
      <c r="F755" s="681"/>
      <c r="G755" s="681"/>
      <c r="H755" s="681"/>
      <c r="I755" s="681"/>
      <c r="J755" s="681"/>
      <c r="K755" s="681"/>
      <c r="L755" s="681"/>
      <c r="M755" s="681"/>
      <c r="N755" s="681"/>
      <c r="O755" s="681"/>
      <c r="P755" s="685"/>
    </row>
    <row r="756" spans="1:16" ht="12.75" customHeight="1">
      <c r="A756" s="130"/>
      <c r="B756" s="131"/>
      <c r="C756" s="132"/>
      <c r="D756" s="161"/>
      <c r="E756" s="162"/>
      <c r="F756" s="693">
        <v>2</v>
      </c>
      <c r="G756" s="687" t="s">
        <v>7611</v>
      </c>
      <c r="H756" s="686" t="s">
        <v>4799</v>
      </c>
      <c r="I756" s="690">
        <v>1</v>
      </c>
      <c r="J756" s="611" t="s">
        <v>7648</v>
      </c>
      <c r="K756" s="654">
        <f>L756*курс</f>
        <v>36078.554357999994</v>
      </c>
      <c r="L756" s="651">
        <f>SUM(M756:M767)</f>
        <v>1145.3509319999998</v>
      </c>
      <c r="M756" s="233">
        <f>IFERROR(IF(Змiст!$K$5&gt;Змiст!$BH$55,N756*(1-Змiст!$K$5),N756*(1-Змiст!$BH$55)),0)*I756</f>
        <v>771.0890159999999</v>
      </c>
      <c r="N756" s="169">
        <f>IFERROR(VLOOKUP(H756,Price,2,FALSE)*1.2,0)</f>
        <v>771.0890159999999</v>
      </c>
      <c r="O756" s="611" t="s">
        <v>6574</v>
      </c>
      <c r="P756" s="611"/>
    </row>
    <row r="757" spans="1:16" ht="12.75" customHeight="1">
      <c r="A757" s="130"/>
      <c r="B757" s="131"/>
      <c r="C757" s="132"/>
      <c r="D757" s="161"/>
      <c r="E757" s="162"/>
      <c r="F757" s="694"/>
      <c r="G757" s="688"/>
      <c r="H757" s="686"/>
      <c r="I757" s="691"/>
      <c r="J757" s="611"/>
      <c r="K757" s="655"/>
      <c r="L757" s="652"/>
      <c r="M757" s="233">
        <f>IFERROR(IF(Змiст!$K$5&gt;Змiст!$BH$55,N757*(1-Змiст!$K$5),N757*(1-Змiст!$BH$55)),0)*I757</f>
        <v>0</v>
      </c>
      <c r="N757" s="169">
        <f t="shared" ref="N757:N767" si="68">IFERROR(VLOOKUP(H757,Price,2,FALSE)*1.2,0)</f>
        <v>0</v>
      </c>
      <c r="O757" s="611"/>
      <c r="P757" s="611"/>
    </row>
    <row r="758" spans="1:16" ht="12.75" customHeight="1">
      <c r="A758" s="130"/>
      <c r="B758" s="131"/>
      <c r="C758" s="132"/>
      <c r="D758" s="161"/>
      <c r="E758" s="162"/>
      <c r="F758" s="694"/>
      <c r="G758" s="688"/>
      <c r="H758" s="686"/>
      <c r="I758" s="691"/>
      <c r="J758" s="611"/>
      <c r="K758" s="655"/>
      <c r="L758" s="652"/>
      <c r="M758" s="233">
        <f>IFERROR(IF(Змiст!$K$5&gt;Змiст!$BH$55,N758*(1-Змiст!$K$5),N758*(1-Змiст!$BH$55)),0)*I758</f>
        <v>0</v>
      </c>
      <c r="N758" s="169">
        <f t="shared" si="68"/>
        <v>0</v>
      </c>
      <c r="O758" s="611"/>
      <c r="P758" s="611"/>
    </row>
    <row r="759" spans="1:16" ht="12.75" customHeight="1">
      <c r="A759" s="130"/>
      <c r="B759" s="131"/>
      <c r="C759" s="132"/>
      <c r="D759" s="161"/>
      <c r="E759" s="162"/>
      <c r="F759" s="694"/>
      <c r="G759" s="688"/>
      <c r="H759" s="686"/>
      <c r="I759" s="692"/>
      <c r="J759" s="611"/>
      <c r="K759" s="655"/>
      <c r="L759" s="652"/>
      <c r="M759" s="233">
        <f>IFERROR(IF(Змiст!$K$5&gt;Змiст!$BH$55,N759*(1-Змiст!$K$5),N759*(1-Змiст!$BH$55)),0)*I759</f>
        <v>0</v>
      </c>
      <c r="N759" s="169">
        <f t="shared" si="68"/>
        <v>0</v>
      </c>
      <c r="O759" s="611"/>
      <c r="P759" s="611"/>
    </row>
    <row r="760" spans="1:16" ht="12.75" customHeight="1">
      <c r="A760" s="130"/>
      <c r="B760" s="131"/>
      <c r="C760" s="132"/>
      <c r="D760" s="161"/>
      <c r="E760" s="162"/>
      <c r="F760" s="694"/>
      <c r="G760" s="688"/>
      <c r="H760" s="686" t="s">
        <v>4827</v>
      </c>
      <c r="I760" s="690">
        <v>1</v>
      </c>
      <c r="J760" s="611"/>
      <c r="K760" s="655"/>
      <c r="L760" s="652"/>
      <c r="M760" s="233">
        <f>IFERROR(IF(Змiст!$K$5&gt;Змiст!$BH$55,N760*(1-Змiст!$K$5),N760*(1-Змiст!$BH$55)),0)*I760</f>
        <v>228.87667199999999</v>
      </c>
      <c r="N760" s="169">
        <f t="shared" si="68"/>
        <v>228.87667199999999</v>
      </c>
      <c r="O760" s="611"/>
      <c r="P760" s="611"/>
    </row>
    <row r="761" spans="1:16" ht="12.75" customHeight="1">
      <c r="A761" s="130"/>
      <c r="B761" s="131"/>
      <c r="C761" s="132"/>
      <c r="D761" s="161"/>
      <c r="E761" s="162"/>
      <c r="F761" s="694"/>
      <c r="G761" s="688"/>
      <c r="H761" s="686"/>
      <c r="I761" s="691"/>
      <c r="J761" s="611"/>
      <c r="K761" s="655"/>
      <c r="L761" s="652"/>
      <c r="M761" s="233">
        <f>IFERROR(IF(Змiст!$K$5&gt;Змiст!$BH$55,N761*(1-Змiст!$K$5),N761*(1-Змiст!$BH$55)),0)*I761</f>
        <v>0</v>
      </c>
      <c r="N761" s="169">
        <f t="shared" si="68"/>
        <v>0</v>
      </c>
      <c r="O761" s="611"/>
      <c r="P761" s="611"/>
    </row>
    <row r="762" spans="1:16" ht="12.75" customHeight="1">
      <c r="A762" s="130"/>
      <c r="B762" s="131"/>
      <c r="C762" s="132"/>
      <c r="D762" s="161"/>
      <c r="E762" s="162"/>
      <c r="F762" s="694"/>
      <c r="G762" s="688"/>
      <c r="H762" s="686"/>
      <c r="I762" s="691"/>
      <c r="J762" s="611"/>
      <c r="K762" s="655"/>
      <c r="L762" s="652"/>
      <c r="M762" s="233">
        <f>IFERROR(IF(Змiст!$K$5&gt;Змiст!$BH$55,N762*(1-Змiст!$K$5),N762*(1-Змiст!$BH$55)),0)*I762</f>
        <v>0</v>
      </c>
      <c r="N762" s="169">
        <f t="shared" si="68"/>
        <v>0</v>
      </c>
      <c r="O762" s="611"/>
      <c r="P762" s="611"/>
    </row>
    <row r="763" spans="1:16" ht="12.75" customHeight="1">
      <c r="A763" s="130"/>
      <c r="B763" s="131"/>
      <c r="C763" s="132"/>
      <c r="D763" s="161"/>
      <c r="E763" s="162"/>
      <c r="F763" s="694"/>
      <c r="G763" s="688"/>
      <c r="H763" s="686"/>
      <c r="I763" s="692"/>
      <c r="J763" s="611"/>
      <c r="K763" s="655"/>
      <c r="L763" s="652"/>
      <c r="M763" s="233">
        <f>IFERROR(IF(Змiст!$K$5&gt;Змiст!$BH$55,N763*(1-Змiст!$K$5),N763*(1-Змiст!$BH$55)),0)*I763</f>
        <v>0</v>
      </c>
      <c r="N763" s="169">
        <f t="shared" si="68"/>
        <v>0</v>
      </c>
      <c r="O763" s="611"/>
      <c r="P763" s="611"/>
    </row>
    <row r="764" spans="1:16" ht="12.75" customHeight="1">
      <c r="A764" s="130"/>
      <c r="B764" s="131"/>
      <c r="C764" s="132"/>
      <c r="D764" s="161"/>
      <c r="E764" s="162"/>
      <c r="F764" s="694"/>
      <c r="G764" s="688"/>
      <c r="H764" s="686" t="s">
        <v>4819</v>
      </c>
      <c r="I764" s="690">
        <v>1</v>
      </c>
      <c r="J764" s="611"/>
      <c r="K764" s="655"/>
      <c r="L764" s="652"/>
      <c r="M764" s="233">
        <f>IFERROR(IF(Змiст!$K$5&gt;Змiст!$BH$55,N764*(1-Змiст!$K$5),N764*(1-Змiст!$BH$55)),0)*I764</f>
        <v>145.385244</v>
      </c>
      <c r="N764" s="169">
        <f t="shared" si="68"/>
        <v>145.385244</v>
      </c>
      <c r="O764" s="611"/>
      <c r="P764" s="611"/>
    </row>
    <row r="765" spans="1:16" ht="12.75" customHeight="1">
      <c r="A765" s="130"/>
      <c r="B765" s="131"/>
      <c r="C765" s="132"/>
      <c r="D765" s="161"/>
      <c r="E765" s="162"/>
      <c r="F765" s="694"/>
      <c r="G765" s="688"/>
      <c r="H765" s="686"/>
      <c r="I765" s="691"/>
      <c r="J765" s="611"/>
      <c r="K765" s="655"/>
      <c r="L765" s="652"/>
      <c r="M765" s="233">
        <f>IFERROR(IF(Змiст!$K$5&gt;Змiст!$BH$55,N765*(1-Змiст!$K$5),N765*(1-Змiст!$BH$55)),0)*I765</f>
        <v>0</v>
      </c>
      <c r="N765" s="169">
        <f t="shared" si="68"/>
        <v>0</v>
      </c>
      <c r="O765" s="611"/>
      <c r="P765" s="611"/>
    </row>
    <row r="766" spans="1:16" ht="12.75" customHeight="1">
      <c r="A766" s="130"/>
      <c r="B766" s="131"/>
      <c r="C766" s="132"/>
      <c r="D766" s="161"/>
      <c r="E766" s="162"/>
      <c r="F766" s="694"/>
      <c r="G766" s="688"/>
      <c r="H766" s="686"/>
      <c r="I766" s="691"/>
      <c r="J766" s="611"/>
      <c r="K766" s="655"/>
      <c r="L766" s="652"/>
      <c r="M766" s="233">
        <f>IFERROR(IF(Змiст!$K$5&gt;Змiст!$BH$55,N766*(1-Змiст!$K$5),N766*(1-Змiст!$BH$55)),0)*I766</f>
        <v>0</v>
      </c>
      <c r="N766" s="169">
        <f t="shared" si="68"/>
        <v>0</v>
      </c>
      <c r="O766" s="611"/>
      <c r="P766" s="611"/>
    </row>
    <row r="767" spans="1:16" ht="13.5" customHeight="1">
      <c r="A767" s="130"/>
      <c r="B767" s="131"/>
      <c r="C767" s="132"/>
      <c r="D767" s="163"/>
      <c r="E767" s="229"/>
      <c r="F767" s="695"/>
      <c r="G767" s="689"/>
      <c r="H767" s="686"/>
      <c r="I767" s="692"/>
      <c r="J767" s="611"/>
      <c r="K767" s="656"/>
      <c r="L767" s="653"/>
      <c r="M767" s="233">
        <f>IFERROR(IF(Змiст!$K$5&gt;Змiст!$BH$55,N767*(1-Змiст!$K$5),N767*(1-Змiст!$BH$55)),0)*I767</f>
        <v>0</v>
      </c>
      <c r="N767" s="169">
        <f t="shared" si="68"/>
        <v>0</v>
      </c>
      <c r="O767" s="611"/>
      <c r="P767" s="611"/>
    </row>
    <row r="768" spans="1:16" ht="15" customHeight="1">
      <c r="A768" s="130"/>
      <c r="B768" s="131"/>
      <c r="C768" s="132"/>
      <c r="D768" s="680"/>
      <c r="E768" s="681"/>
      <c r="F768" s="681"/>
      <c r="G768" s="681"/>
      <c r="H768" s="681"/>
      <c r="I768" s="681"/>
      <c r="J768" s="681"/>
      <c r="K768" s="681"/>
      <c r="L768" s="681"/>
      <c r="M768" s="681"/>
      <c r="N768" s="681"/>
      <c r="O768" s="681"/>
      <c r="P768" s="685"/>
    </row>
    <row r="769" spans="1:16" ht="12.95" customHeight="1">
      <c r="A769" s="130"/>
      <c r="B769" s="131"/>
      <c r="C769" s="132"/>
      <c r="D769" s="566" t="s">
        <v>7612</v>
      </c>
      <c r="E769" s="576"/>
      <c r="F769" s="224"/>
      <c r="G769" s="611" t="s">
        <v>7613</v>
      </c>
      <c r="H769" s="249" t="s">
        <v>5115</v>
      </c>
      <c r="I769" s="249">
        <v>2</v>
      </c>
      <c r="J769" s="611" t="s">
        <v>7652</v>
      </c>
      <c r="K769" s="654">
        <f>L769*курс</f>
        <v>75980.014739999999</v>
      </c>
      <c r="L769" s="657">
        <f>SUM(M769:M775)</f>
        <v>2412.06396</v>
      </c>
      <c r="M769" s="233">
        <f>IFERROR(IF(Змiст!$K$5&gt;Змiст!$BH$55,N769*(1-Змiст!$K$5),N769*(1-Змiст!$BH$55)),0)*I769</f>
        <v>434.890896</v>
      </c>
      <c r="N769" s="169">
        <f>IFERROR(VLOOKUP(H769,Price,2,FALSE)*1.2,0)</f>
        <v>217.445448</v>
      </c>
      <c r="O769" s="608" t="s">
        <v>6574</v>
      </c>
      <c r="P769" s="608"/>
    </row>
    <row r="770" spans="1:16" ht="12.95" customHeight="1">
      <c r="A770" s="130"/>
      <c r="B770" s="131"/>
      <c r="C770" s="132"/>
      <c r="D770" s="577"/>
      <c r="E770" s="547"/>
      <c r="F770" s="224"/>
      <c r="G770" s="611"/>
      <c r="H770" s="250" t="s">
        <v>5114</v>
      </c>
      <c r="I770" s="250">
        <v>2</v>
      </c>
      <c r="J770" s="611"/>
      <c r="K770" s="655"/>
      <c r="L770" s="657"/>
      <c r="M770" s="233">
        <f>IFERROR(IF(Змiст!$K$5&gt;Змiст!$BH$55,N770*(1-Змiст!$K$5),N770*(1-Змiст!$BH$55)),0)*I770</f>
        <v>515.37979199999995</v>
      </c>
      <c r="N770" s="169">
        <f t="shared" ref="N770:N775" si="69">IFERROR(VLOOKUP(H770,Price,2,FALSE)*1.2,0)</f>
        <v>257.68989599999998</v>
      </c>
      <c r="O770" s="609"/>
      <c r="P770" s="609"/>
    </row>
    <row r="771" spans="1:16" ht="12.95" customHeight="1">
      <c r="A771" s="130"/>
      <c r="B771" s="131"/>
      <c r="C771" s="132"/>
      <c r="D771" s="591" t="s">
        <v>6573</v>
      </c>
      <c r="E771" s="592"/>
      <c r="F771" s="224"/>
      <c r="G771" s="611"/>
      <c r="H771" s="249" t="s">
        <v>5118</v>
      </c>
      <c r="I771" s="249">
        <v>1</v>
      </c>
      <c r="J771" s="611"/>
      <c r="K771" s="655"/>
      <c r="L771" s="657"/>
      <c r="M771" s="233">
        <f>IFERROR(IF(Змiст!$K$5&gt;Змiст!$BH$55,N771*(1-Змiст!$K$5),N771*(1-Змiст!$BH$55)),0)*I771</f>
        <v>328.58822399999997</v>
      </c>
      <c r="N771" s="169">
        <f t="shared" si="69"/>
        <v>328.58822399999997</v>
      </c>
      <c r="O771" s="609"/>
      <c r="P771" s="609"/>
    </row>
    <row r="772" spans="1:16" ht="12.95" customHeight="1">
      <c r="A772" s="130"/>
      <c r="B772" s="131"/>
      <c r="C772" s="132"/>
      <c r="D772" s="158" t="s">
        <v>6571</v>
      </c>
      <c r="E772" s="158" t="s">
        <v>7902</v>
      </c>
      <c r="F772" s="224"/>
      <c r="G772" s="611"/>
      <c r="H772" s="249" t="s">
        <v>5119</v>
      </c>
      <c r="I772" s="249">
        <v>1</v>
      </c>
      <c r="J772" s="611"/>
      <c r="K772" s="655"/>
      <c r="L772" s="657"/>
      <c r="M772" s="233">
        <f>IFERROR(IF(Змiст!$K$5&gt;Змiст!$BH$55,N772*(1-Змiст!$K$5),N772*(1-Змiст!$BH$55)),0)*I772</f>
        <v>581.70692399999996</v>
      </c>
      <c r="N772" s="169">
        <f t="shared" si="69"/>
        <v>581.70692399999996</v>
      </c>
      <c r="O772" s="609"/>
      <c r="P772" s="609"/>
    </row>
    <row r="773" spans="1:16" ht="12.95" customHeight="1">
      <c r="A773" s="130"/>
      <c r="B773" s="131"/>
      <c r="C773" s="132"/>
      <c r="D773" s="158" t="s">
        <v>6572</v>
      </c>
      <c r="E773" s="158" t="s">
        <v>7602</v>
      </c>
      <c r="F773" s="224"/>
      <c r="G773" s="611"/>
      <c r="H773" s="249" t="s">
        <v>5117</v>
      </c>
      <c r="I773" s="249">
        <v>1</v>
      </c>
      <c r="J773" s="611"/>
      <c r="K773" s="655"/>
      <c r="L773" s="657"/>
      <c r="M773" s="233">
        <f>IFERROR(IF(Змiст!$K$5&gt;Змiст!$BH$55,N773*(1-Змiст!$K$5),N773*(1-Змiст!$BH$55)),0)*I773</f>
        <v>65.314331999999993</v>
      </c>
      <c r="N773" s="169">
        <f t="shared" si="69"/>
        <v>65.314331999999993</v>
      </c>
      <c r="O773" s="609"/>
      <c r="P773" s="609"/>
    </row>
    <row r="774" spans="1:16" ht="12.95" customHeight="1">
      <c r="A774" s="130"/>
      <c r="B774" s="131"/>
      <c r="C774" s="132"/>
      <c r="D774" s="158" t="s">
        <v>7904</v>
      </c>
      <c r="E774" s="158" t="s">
        <v>7903</v>
      </c>
      <c r="F774" s="224"/>
      <c r="G774" s="611"/>
      <c r="H774" s="249" t="s">
        <v>5127</v>
      </c>
      <c r="I774" s="249">
        <v>1</v>
      </c>
      <c r="J774" s="611"/>
      <c r="K774" s="655"/>
      <c r="L774" s="657"/>
      <c r="M774" s="233">
        <f>IFERROR(IF(Змiст!$K$5&gt;Змiст!$BH$55,N774*(1-Змiст!$K$5),N774*(1-Змiст!$BH$55)),0)*I774</f>
        <v>293.35674</v>
      </c>
      <c r="N774" s="169">
        <f t="shared" si="69"/>
        <v>293.35674</v>
      </c>
      <c r="O774" s="609"/>
      <c r="P774" s="609"/>
    </row>
    <row r="775" spans="1:16" ht="12.95" customHeight="1">
      <c r="A775" s="130"/>
      <c r="B775" s="131"/>
      <c r="C775" s="132"/>
      <c r="D775" s="542"/>
      <c r="E775" s="616"/>
      <c r="F775" s="224"/>
      <c r="G775" s="611"/>
      <c r="H775" s="249" t="s">
        <v>5125</v>
      </c>
      <c r="I775" s="249">
        <v>1</v>
      </c>
      <c r="J775" s="611"/>
      <c r="K775" s="656"/>
      <c r="L775" s="657"/>
      <c r="M775" s="233">
        <f>IFERROR(IF(Змiст!$K$5&gt;Змiст!$BH$55,N775*(1-Змiст!$K$5),N775*(1-Змiст!$BH$55)),0)*I775</f>
        <v>192.82705200000001</v>
      </c>
      <c r="N775" s="169">
        <f t="shared" si="69"/>
        <v>192.82705200000001</v>
      </c>
      <c r="O775" s="610"/>
      <c r="P775" s="610"/>
    </row>
    <row r="776" spans="1:16" ht="12.95" customHeight="1">
      <c r="A776" s="130"/>
      <c r="B776" s="131"/>
      <c r="C776" s="132"/>
      <c r="D776" s="542"/>
      <c r="E776" s="616"/>
      <c r="F776" s="225"/>
      <c r="G776" s="225"/>
      <c r="H776" s="226"/>
      <c r="I776" s="226"/>
      <c r="J776" s="225"/>
      <c r="K776" s="225"/>
      <c r="L776" s="225"/>
      <c r="M776" s="228"/>
      <c r="N776" s="228"/>
      <c r="O776" s="225"/>
      <c r="P776" s="225"/>
    </row>
    <row r="777" spans="1:16" ht="12.95" customHeight="1">
      <c r="A777" s="130"/>
      <c r="B777" s="131"/>
      <c r="C777" s="132"/>
      <c r="D777" s="542"/>
      <c r="E777" s="616"/>
      <c r="F777" s="224"/>
      <c r="G777" s="611" t="s">
        <v>7614</v>
      </c>
      <c r="H777" s="250" t="s">
        <v>5115</v>
      </c>
      <c r="I777" s="250">
        <v>1</v>
      </c>
      <c r="J777" s="611" t="s">
        <v>7653</v>
      </c>
      <c r="K777" s="654">
        <f>L777*курс</f>
        <v>113720.63093999999</v>
      </c>
      <c r="L777" s="657">
        <f>SUM(M777:M785)</f>
        <v>3610.1787599999998</v>
      </c>
      <c r="M777" s="233">
        <f>IFERROR(IF(Змiст!$K$5&gt;Змiст!$BH$55,N777*(1-Змiст!$K$5),N777*(1-Змiст!$BH$55)),0)*I777</f>
        <v>217.445448</v>
      </c>
      <c r="N777" s="169">
        <f>IFERROR(VLOOKUP(H777,Price,2,FALSE)*1.2,0)</f>
        <v>217.445448</v>
      </c>
      <c r="O777" s="608" t="s">
        <v>6574</v>
      </c>
      <c r="P777" s="608"/>
    </row>
    <row r="778" spans="1:16" ht="12.95" customHeight="1">
      <c r="A778" s="130"/>
      <c r="B778" s="131"/>
      <c r="C778" s="132"/>
      <c r="D778" s="542"/>
      <c r="E778" s="616"/>
      <c r="F778" s="224"/>
      <c r="G778" s="611"/>
      <c r="H778" s="250" t="s">
        <v>5114</v>
      </c>
      <c r="I778" s="250">
        <v>1</v>
      </c>
      <c r="J778" s="611"/>
      <c r="K778" s="655"/>
      <c r="L778" s="657"/>
      <c r="M778" s="233">
        <f>IFERROR(IF(Змiст!$K$5&gt;Змiст!$BH$55,N778*(1-Змiст!$K$5),N778*(1-Змiст!$BH$55)),0)*I778</f>
        <v>257.68989599999998</v>
      </c>
      <c r="N778" s="169">
        <f t="shared" ref="N778:N785" si="70">IFERROR(VLOOKUP(H778,Price,2,FALSE)*1.2,0)</f>
        <v>257.68989599999998</v>
      </c>
      <c r="O778" s="609"/>
      <c r="P778" s="609"/>
    </row>
    <row r="779" spans="1:16" ht="12.95" customHeight="1">
      <c r="A779" s="130"/>
      <c r="B779" s="131"/>
      <c r="C779" s="132"/>
      <c r="D779" s="542"/>
      <c r="E779" s="616"/>
      <c r="F779" s="224"/>
      <c r="G779" s="611"/>
      <c r="H779" s="250" t="s">
        <v>5121</v>
      </c>
      <c r="I779" s="250">
        <v>1</v>
      </c>
      <c r="J779" s="611"/>
      <c r="K779" s="655"/>
      <c r="L779" s="657"/>
      <c r="M779" s="233">
        <f>IFERROR(IF(Змiст!$K$5&gt;Змiст!$BH$55,N779*(1-Змiст!$K$5),N779*(1-Змiст!$BH$55)),0)*I779</f>
        <v>328.58822399999997</v>
      </c>
      <c r="N779" s="169">
        <f t="shared" si="70"/>
        <v>328.58822399999997</v>
      </c>
      <c r="O779" s="609"/>
      <c r="P779" s="609"/>
    </row>
    <row r="780" spans="1:16" ht="12.95" customHeight="1">
      <c r="A780" s="130"/>
      <c r="B780" s="131"/>
      <c r="C780" s="132"/>
      <c r="D780" s="542"/>
      <c r="E780" s="616"/>
      <c r="F780" s="224"/>
      <c r="G780" s="611"/>
      <c r="H780" s="250" t="s">
        <v>5120</v>
      </c>
      <c r="I780" s="250">
        <v>1</v>
      </c>
      <c r="J780" s="611"/>
      <c r="K780" s="655"/>
      <c r="L780" s="657"/>
      <c r="M780" s="233">
        <f>IFERROR(IF(Змiст!$K$5&gt;Змiст!$BH$55,N780*(1-Змiст!$K$5),N780*(1-Змiст!$BH$55)),0)*I780</f>
        <v>434.36677199999997</v>
      </c>
      <c r="N780" s="169">
        <f t="shared" si="70"/>
        <v>434.36677199999997</v>
      </c>
      <c r="O780" s="609"/>
      <c r="P780" s="609"/>
    </row>
    <row r="781" spans="1:16" ht="12.95" customHeight="1">
      <c r="A781" s="130"/>
      <c r="B781" s="131"/>
      <c r="C781" s="132"/>
      <c r="D781" s="542"/>
      <c r="E781" s="616"/>
      <c r="F781" s="224"/>
      <c r="G781" s="611"/>
      <c r="H781" s="250" t="s">
        <v>5118</v>
      </c>
      <c r="I781" s="250">
        <v>2</v>
      </c>
      <c r="J781" s="611"/>
      <c r="K781" s="655"/>
      <c r="L781" s="657"/>
      <c r="M781" s="233">
        <f>IFERROR(IF(Змiст!$K$5&gt;Змiст!$BH$55,N781*(1-Змiст!$K$5),N781*(1-Змiст!$BH$55)),0)*I781</f>
        <v>657.17644799999994</v>
      </c>
      <c r="N781" s="169">
        <f t="shared" si="70"/>
        <v>328.58822399999997</v>
      </c>
      <c r="O781" s="609"/>
      <c r="P781" s="609"/>
    </row>
    <row r="782" spans="1:16" ht="12.95" customHeight="1">
      <c r="A782" s="130"/>
      <c r="B782" s="131"/>
      <c r="C782" s="132"/>
      <c r="D782" s="542"/>
      <c r="E782" s="616"/>
      <c r="F782" s="224"/>
      <c r="G782" s="611"/>
      <c r="H782" s="250" t="s">
        <v>5119</v>
      </c>
      <c r="I782" s="250">
        <v>2</v>
      </c>
      <c r="J782" s="611"/>
      <c r="K782" s="655"/>
      <c r="L782" s="657"/>
      <c r="M782" s="233">
        <f>IFERROR(IF(Змiст!$K$5&gt;Змiст!$BH$55,N782*(1-Змiст!$K$5),N782*(1-Змiст!$BH$55)),0)*I782</f>
        <v>1163.4138479999999</v>
      </c>
      <c r="N782" s="169">
        <f t="shared" si="70"/>
        <v>581.70692399999996</v>
      </c>
      <c r="O782" s="609"/>
      <c r="P782" s="609"/>
    </row>
    <row r="783" spans="1:16" ht="12.95" customHeight="1">
      <c r="A783" s="130"/>
      <c r="B783" s="131"/>
      <c r="C783" s="132"/>
      <c r="D783" s="542"/>
      <c r="E783" s="616"/>
      <c r="F783" s="224"/>
      <c r="G783" s="611"/>
      <c r="H783" s="250" t="s">
        <v>5117</v>
      </c>
      <c r="I783" s="250">
        <v>1</v>
      </c>
      <c r="J783" s="611"/>
      <c r="K783" s="655"/>
      <c r="L783" s="657"/>
      <c r="M783" s="233">
        <f>IFERROR(IF(Змiст!$K$5&gt;Змiст!$BH$55,N783*(1-Змiст!$K$5),N783*(1-Змiст!$BH$55)),0)*I783</f>
        <v>65.314331999999993</v>
      </c>
      <c r="N783" s="169">
        <f t="shared" si="70"/>
        <v>65.314331999999993</v>
      </c>
      <c r="O783" s="609"/>
      <c r="P783" s="609"/>
    </row>
    <row r="784" spans="1:16" ht="12.95" customHeight="1">
      <c r="A784" s="130"/>
      <c r="B784" s="131"/>
      <c r="C784" s="132"/>
      <c r="D784" s="542"/>
      <c r="E784" s="616"/>
      <c r="F784" s="224"/>
      <c r="G784" s="611"/>
      <c r="H784" s="250" t="s">
        <v>5127</v>
      </c>
      <c r="I784" s="250">
        <v>1</v>
      </c>
      <c r="J784" s="611"/>
      <c r="K784" s="655"/>
      <c r="L784" s="657"/>
      <c r="M784" s="233">
        <f>IFERROR(IF(Змiст!$K$5&gt;Змiст!$BH$55,N784*(1-Змiст!$K$5),N784*(1-Змiст!$BH$55)),0)*I784</f>
        <v>293.35674</v>
      </c>
      <c r="N784" s="169">
        <f t="shared" si="70"/>
        <v>293.35674</v>
      </c>
      <c r="O784" s="609"/>
      <c r="P784" s="609"/>
    </row>
    <row r="785" spans="1:16" ht="12.95" customHeight="1">
      <c r="A785" s="130"/>
      <c r="B785" s="131"/>
      <c r="C785" s="132"/>
      <c r="D785" s="542"/>
      <c r="E785" s="616"/>
      <c r="F785" s="224"/>
      <c r="G785" s="611"/>
      <c r="H785" s="250" t="s">
        <v>5125</v>
      </c>
      <c r="I785" s="250">
        <v>1</v>
      </c>
      <c r="J785" s="611"/>
      <c r="K785" s="656"/>
      <c r="L785" s="657"/>
      <c r="M785" s="233">
        <f>IFERROR(IF(Змiст!$K$5&gt;Змiст!$BH$55,N785*(1-Змiст!$K$5),N785*(1-Змiст!$BH$55)),0)*I785</f>
        <v>192.82705200000001</v>
      </c>
      <c r="N785" s="169">
        <f t="shared" si="70"/>
        <v>192.82705200000001</v>
      </c>
      <c r="O785" s="610"/>
      <c r="P785" s="610"/>
    </row>
    <row r="786" spans="1:16" ht="12.95" customHeight="1">
      <c r="A786" s="130"/>
      <c r="B786" s="131"/>
      <c r="C786" s="132"/>
      <c r="D786" s="542"/>
      <c r="E786" s="616"/>
      <c r="F786" s="225"/>
      <c r="G786" s="225"/>
      <c r="H786" s="226"/>
      <c r="I786" s="226"/>
      <c r="J786" s="225"/>
      <c r="K786" s="225"/>
      <c r="L786" s="225"/>
      <c r="M786" s="228"/>
      <c r="N786" s="228"/>
      <c r="O786" s="225"/>
      <c r="P786" s="225"/>
    </row>
    <row r="787" spans="1:16" ht="12.95" customHeight="1">
      <c r="A787" s="130"/>
      <c r="B787" s="131"/>
      <c r="C787" s="132"/>
      <c r="D787" s="542"/>
      <c r="E787" s="616"/>
      <c r="F787" s="224"/>
      <c r="G787" s="611" t="s">
        <v>7615</v>
      </c>
      <c r="H787" s="250" t="s">
        <v>5115</v>
      </c>
      <c r="I787" s="250">
        <v>2</v>
      </c>
      <c r="J787" s="611" t="s">
        <v>7654</v>
      </c>
      <c r="K787" s="654">
        <f>L787*курс</f>
        <v>128687.39427600002</v>
      </c>
      <c r="L787" s="657">
        <f>SUM(M787:M795)</f>
        <v>4085.3141040000005</v>
      </c>
      <c r="M787" s="233">
        <f>IFERROR(IF(Змiст!$K$5&gt;Змiст!$BH$55,N787*(1-Змiст!$K$5),N787*(1-Змiст!$BH$55)),0)*I787</f>
        <v>434.890896</v>
      </c>
      <c r="N787" s="169">
        <f>IFERROR(VLOOKUP(H787,Price,2,FALSE)*1.2,0)</f>
        <v>217.445448</v>
      </c>
      <c r="O787" s="608" t="s">
        <v>6574</v>
      </c>
      <c r="P787" s="608"/>
    </row>
    <row r="788" spans="1:16" ht="12.95" customHeight="1">
      <c r="A788" s="130"/>
      <c r="B788" s="131"/>
      <c r="C788" s="132"/>
      <c r="D788" s="542"/>
      <c r="E788" s="616"/>
      <c r="F788" s="224"/>
      <c r="G788" s="611"/>
      <c r="H788" s="250" t="s">
        <v>5114</v>
      </c>
      <c r="I788" s="250">
        <v>2</v>
      </c>
      <c r="J788" s="611"/>
      <c r="K788" s="655"/>
      <c r="L788" s="657"/>
      <c r="M788" s="233">
        <f>IFERROR(IF(Змiст!$K$5&gt;Змiст!$BH$55,N788*(1-Змiст!$K$5),N788*(1-Змiст!$BH$55)),0)*I788</f>
        <v>515.37979199999995</v>
      </c>
      <c r="N788" s="169">
        <f t="shared" ref="N788:N795" si="71">IFERROR(VLOOKUP(H788,Price,2,FALSE)*1.2,0)</f>
        <v>257.68989599999998</v>
      </c>
      <c r="O788" s="609"/>
      <c r="P788" s="609"/>
    </row>
    <row r="789" spans="1:16" ht="12.95" customHeight="1">
      <c r="A789" s="130"/>
      <c r="B789" s="131"/>
      <c r="C789" s="132"/>
      <c r="D789" s="542"/>
      <c r="E789" s="616"/>
      <c r="F789" s="224"/>
      <c r="G789" s="611"/>
      <c r="H789" s="250" t="s">
        <v>5121</v>
      </c>
      <c r="I789" s="250">
        <v>1</v>
      </c>
      <c r="J789" s="611"/>
      <c r="K789" s="655"/>
      <c r="L789" s="657"/>
      <c r="M789" s="233">
        <f>IFERROR(IF(Змiст!$K$5&gt;Змiст!$BH$55,N789*(1-Змiст!$K$5),N789*(1-Змiст!$BH$55)),0)*I789</f>
        <v>328.58822399999997</v>
      </c>
      <c r="N789" s="169">
        <f t="shared" si="71"/>
        <v>328.58822399999997</v>
      </c>
      <c r="O789" s="609"/>
      <c r="P789" s="609"/>
    </row>
    <row r="790" spans="1:16" ht="12.95" customHeight="1">
      <c r="A790" s="130"/>
      <c r="B790" s="131"/>
      <c r="C790" s="132"/>
      <c r="D790" s="542"/>
      <c r="E790" s="616"/>
      <c r="F790" s="224"/>
      <c r="G790" s="611"/>
      <c r="H790" s="250" t="s">
        <v>5120</v>
      </c>
      <c r="I790" s="250">
        <v>1</v>
      </c>
      <c r="J790" s="611"/>
      <c r="K790" s="655"/>
      <c r="L790" s="657"/>
      <c r="M790" s="233">
        <f>IFERROR(IF(Змiст!$K$5&gt;Змiст!$BH$55,N790*(1-Змiст!$K$5),N790*(1-Змiст!$BH$55)),0)*I790</f>
        <v>434.36677199999997</v>
      </c>
      <c r="N790" s="169">
        <f t="shared" si="71"/>
        <v>434.36677199999997</v>
      </c>
      <c r="O790" s="609"/>
      <c r="P790" s="609"/>
    </row>
    <row r="791" spans="1:16" ht="12.95" customHeight="1">
      <c r="A791" s="130"/>
      <c r="B791" s="131"/>
      <c r="C791" s="132"/>
      <c r="D791" s="542"/>
      <c r="E791" s="616"/>
      <c r="F791" s="224"/>
      <c r="G791" s="611"/>
      <c r="H791" s="250" t="s">
        <v>5118</v>
      </c>
      <c r="I791" s="250">
        <v>2</v>
      </c>
      <c r="J791" s="611"/>
      <c r="K791" s="655"/>
      <c r="L791" s="657"/>
      <c r="M791" s="233">
        <f>IFERROR(IF(Змiст!$K$5&gt;Змiст!$BH$55,N791*(1-Змiст!$K$5),N791*(1-Змiст!$BH$55)),0)*I791</f>
        <v>657.17644799999994</v>
      </c>
      <c r="N791" s="169">
        <f t="shared" si="71"/>
        <v>328.58822399999997</v>
      </c>
      <c r="O791" s="609"/>
      <c r="P791" s="609"/>
    </row>
    <row r="792" spans="1:16" ht="12.95" customHeight="1">
      <c r="A792" s="130"/>
      <c r="B792" s="131"/>
      <c r="C792" s="132"/>
      <c r="D792" s="542"/>
      <c r="E792" s="616"/>
      <c r="F792" s="224"/>
      <c r="G792" s="611"/>
      <c r="H792" s="250" t="s">
        <v>5119</v>
      </c>
      <c r="I792" s="250">
        <v>2</v>
      </c>
      <c r="J792" s="611"/>
      <c r="K792" s="655"/>
      <c r="L792" s="657"/>
      <c r="M792" s="233">
        <f>IFERROR(IF(Змiст!$K$5&gt;Змiст!$BH$55,N792*(1-Змiст!$K$5),N792*(1-Змiст!$BH$55)),0)*I792</f>
        <v>1163.4138479999999</v>
      </c>
      <c r="N792" s="169">
        <f t="shared" si="71"/>
        <v>581.70692399999996</v>
      </c>
      <c r="O792" s="609"/>
      <c r="P792" s="609"/>
    </row>
    <row r="793" spans="1:16" ht="12.95" customHeight="1">
      <c r="A793" s="130"/>
      <c r="B793" s="131"/>
      <c r="C793" s="132"/>
      <c r="D793" s="542"/>
      <c r="E793" s="616"/>
      <c r="F793" s="224"/>
      <c r="G793" s="611"/>
      <c r="H793" s="250" t="s">
        <v>5117</v>
      </c>
      <c r="I793" s="250">
        <v>1</v>
      </c>
      <c r="J793" s="611"/>
      <c r="K793" s="655"/>
      <c r="L793" s="657"/>
      <c r="M793" s="233">
        <f>IFERROR(IF(Змiст!$K$5&gt;Змiст!$BH$55,N793*(1-Змiст!$K$5),N793*(1-Змiст!$BH$55)),0)*I793</f>
        <v>65.314331999999993</v>
      </c>
      <c r="N793" s="169">
        <f t="shared" si="71"/>
        <v>65.314331999999993</v>
      </c>
      <c r="O793" s="609"/>
      <c r="P793" s="609"/>
    </row>
    <row r="794" spans="1:16" ht="12.95" customHeight="1">
      <c r="A794" s="130"/>
      <c r="B794" s="131"/>
      <c r="C794" s="132"/>
      <c r="D794" s="542"/>
      <c r="E794" s="616"/>
      <c r="F794" s="224"/>
      <c r="G794" s="611"/>
      <c r="H794" s="250" t="s">
        <v>5127</v>
      </c>
      <c r="I794" s="250">
        <v>1</v>
      </c>
      <c r="J794" s="611"/>
      <c r="K794" s="655"/>
      <c r="L794" s="657"/>
      <c r="M794" s="233">
        <f>IFERROR(IF(Змiст!$K$5&gt;Змiст!$BH$55,N794*(1-Змiст!$K$5),N794*(1-Змiст!$BH$55)),0)*I794</f>
        <v>293.35674</v>
      </c>
      <c r="N794" s="169">
        <f t="shared" si="71"/>
        <v>293.35674</v>
      </c>
      <c r="O794" s="609"/>
      <c r="P794" s="609"/>
    </row>
    <row r="795" spans="1:16" ht="12.95" customHeight="1">
      <c r="A795" s="130"/>
      <c r="B795" s="131"/>
      <c r="C795" s="132"/>
      <c r="D795" s="542"/>
      <c r="E795" s="616"/>
      <c r="F795" s="224"/>
      <c r="G795" s="611"/>
      <c r="H795" s="250" t="s">
        <v>5125</v>
      </c>
      <c r="I795" s="250">
        <v>1</v>
      </c>
      <c r="J795" s="611"/>
      <c r="K795" s="656"/>
      <c r="L795" s="657"/>
      <c r="M795" s="233">
        <f>IFERROR(IF(Змiст!$K$5&gt;Змiст!$BH$55,N795*(1-Змiст!$K$5),N795*(1-Змiст!$BH$55)),0)*I795</f>
        <v>192.82705200000001</v>
      </c>
      <c r="N795" s="169">
        <f t="shared" si="71"/>
        <v>192.82705200000001</v>
      </c>
      <c r="O795" s="610"/>
      <c r="P795" s="610"/>
    </row>
    <row r="796" spans="1:16" ht="12.95" customHeight="1">
      <c r="A796" s="130"/>
      <c r="B796" s="131"/>
      <c r="C796" s="132"/>
      <c r="D796" s="542"/>
      <c r="E796" s="616"/>
      <c r="F796" s="699"/>
      <c r="G796" s="699"/>
      <c r="H796" s="699"/>
      <c r="I796" s="699"/>
      <c r="J796" s="699"/>
      <c r="K796" s="699"/>
      <c r="L796" s="699"/>
      <c r="M796" s="699"/>
      <c r="N796" s="699"/>
      <c r="O796" s="699"/>
      <c r="P796" s="699"/>
    </row>
    <row r="797" spans="1:16" ht="12.95" customHeight="1">
      <c r="A797" s="130"/>
      <c r="B797" s="131"/>
      <c r="C797" s="132"/>
      <c r="D797" s="542"/>
      <c r="E797" s="616"/>
      <c r="F797" s="677"/>
      <c r="G797" s="611" t="s">
        <v>7616</v>
      </c>
      <c r="H797" s="250" t="s">
        <v>5115</v>
      </c>
      <c r="I797" s="250">
        <v>2</v>
      </c>
      <c r="J797" s="611" t="s">
        <v>7666</v>
      </c>
      <c r="K797" s="654">
        <f>L797*курс</f>
        <v>167780.39543999999</v>
      </c>
      <c r="L797" s="657">
        <f>SUM(M797:M806)</f>
        <v>5326.3617599999998</v>
      </c>
      <c r="M797" s="233">
        <f>IFERROR(IF(Змiст!$K$5&gt;Змiст!$BH$55,N797*(1-Змiст!$K$5),N797*(1-Змiст!$BH$55)),0)*I797</f>
        <v>434.890896</v>
      </c>
      <c r="N797" s="169">
        <f>IFERROR(VLOOKUP(H797,Price,2,FALSE)*1.2,0)</f>
        <v>217.445448</v>
      </c>
      <c r="O797" s="608" t="s">
        <v>6574</v>
      </c>
      <c r="P797" s="608"/>
    </row>
    <row r="798" spans="1:16" ht="12.95" customHeight="1">
      <c r="A798" s="130"/>
      <c r="B798" s="131"/>
      <c r="C798" s="132"/>
      <c r="D798" s="542"/>
      <c r="E798" s="616"/>
      <c r="F798" s="677"/>
      <c r="G798" s="611"/>
      <c r="H798" s="250" t="s">
        <v>5114</v>
      </c>
      <c r="I798" s="250">
        <v>2</v>
      </c>
      <c r="J798" s="611"/>
      <c r="K798" s="655"/>
      <c r="L798" s="657"/>
      <c r="M798" s="233">
        <f>IFERROR(IF(Змiст!$K$5&gt;Змiст!$BH$55,N798*(1-Змiст!$K$5),N798*(1-Змiст!$BH$55)),0)*I798</f>
        <v>515.37979199999995</v>
      </c>
      <c r="N798" s="169">
        <f t="shared" ref="N798:N805" si="72">IFERROR(VLOOKUP(H798,Price,2,FALSE)*1.2,0)</f>
        <v>257.68989599999998</v>
      </c>
      <c r="O798" s="609"/>
      <c r="P798" s="609"/>
    </row>
    <row r="799" spans="1:16" ht="12.95" customHeight="1">
      <c r="A799" s="130"/>
      <c r="B799" s="131"/>
      <c r="C799" s="132"/>
      <c r="D799" s="542"/>
      <c r="E799" s="616"/>
      <c r="F799" s="677"/>
      <c r="G799" s="611"/>
      <c r="H799" s="250" t="s">
        <v>5121</v>
      </c>
      <c r="I799" s="250">
        <v>2</v>
      </c>
      <c r="J799" s="611"/>
      <c r="K799" s="655"/>
      <c r="L799" s="657"/>
      <c r="M799" s="233">
        <f>IFERROR(IF(Змiст!$K$5&gt;Змiст!$BH$55,N799*(1-Змiст!$K$5),N799*(1-Змiст!$BH$55)),0)*I799</f>
        <v>657.17644799999994</v>
      </c>
      <c r="N799" s="169">
        <f t="shared" si="72"/>
        <v>328.58822399999997</v>
      </c>
      <c r="O799" s="609"/>
      <c r="P799" s="609"/>
    </row>
    <row r="800" spans="1:16" ht="12.95" customHeight="1">
      <c r="A800" s="130"/>
      <c r="B800" s="131"/>
      <c r="C800" s="132"/>
      <c r="D800" s="542"/>
      <c r="E800" s="616"/>
      <c r="F800" s="677"/>
      <c r="G800" s="611"/>
      <c r="H800" s="250" t="s">
        <v>5120</v>
      </c>
      <c r="I800" s="250">
        <v>2</v>
      </c>
      <c r="J800" s="611"/>
      <c r="K800" s="655"/>
      <c r="L800" s="657"/>
      <c r="M800" s="233">
        <f>IFERROR(IF(Змiст!$K$5&gt;Змiст!$BH$55,N800*(1-Змiст!$K$5),N800*(1-Змiст!$BH$55)),0)*I800</f>
        <v>868.73354399999994</v>
      </c>
      <c r="N800" s="169">
        <f t="shared" si="72"/>
        <v>434.36677199999997</v>
      </c>
      <c r="O800" s="609"/>
      <c r="P800" s="609"/>
    </row>
    <row r="801" spans="1:16" ht="12.95" customHeight="1">
      <c r="A801" s="130"/>
      <c r="B801" s="131"/>
      <c r="C801" s="132"/>
      <c r="D801" s="542"/>
      <c r="E801" s="616"/>
      <c r="F801" s="677"/>
      <c r="G801" s="611"/>
      <c r="H801" s="250" t="s">
        <v>5118</v>
      </c>
      <c r="I801" s="250">
        <v>2</v>
      </c>
      <c r="J801" s="611"/>
      <c r="K801" s="655"/>
      <c r="L801" s="657"/>
      <c r="M801" s="233">
        <f>IFERROR(IF(Змiст!$K$5&gt;Змiст!$BH$55,N801*(1-Змiст!$K$5),N801*(1-Змiст!$BH$55)),0)*I801</f>
        <v>657.17644799999994</v>
      </c>
      <c r="N801" s="169">
        <f t="shared" si="72"/>
        <v>328.58822399999997</v>
      </c>
      <c r="O801" s="609"/>
      <c r="P801" s="609"/>
    </row>
    <row r="802" spans="1:16" ht="12.95" customHeight="1">
      <c r="A802" s="130"/>
      <c r="B802" s="131"/>
      <c r="C802" s="132"/>
      <c r="D802" s="542"/>
      <c r="E802" s="616"/>
      <c r="F802" s="677"/>
      <c r="G802" s="611"/>
      <c r="H802" s="250" t="s">
        <v>5119</v>
      </c>
      <c r="I802" s="250">
        <v>2</v>
      </c>
      <c r="J802" s="611"/>
      <c r="K802" s="655"/>
      <c r="L802" s="657"/>
      <c r="M802" s="233">
        <f>IFERROR(IF(Змiст!$K$5&gt;Змiст!$BH$55,N802*(1-Змiст!$K$5),N802*(1-Змiст!$BH$55)),0)*I802</f>
        <v>1163.4138479999999</v>
      </c>
      <c r="N802" s="169">
        <f t="shared" si="72"/>
        <v>581.70692399999996</v>
      </c>
      <c r="O802" s="609"/>
      <c r="P802" s="609"/>
    </row>
    <row r="803" spans="1:16" ht="12.95" customHeight="1">
      <c r="A803" s="130"/>
      <c r="B803" s="131"/>
      <c r="C803" s="132"/>
      <c r="D803" s="542"/>
      <c r="E803" s="616"/>
      <c r="F803" s="677"/>
      <c r="G803" s="611"/>
      <c r="H803" s="250" t="s">
        <v>5117</v>
      </c>
      <c r="I803" s="250">
        <v>1</v>
      </c>
      <c r="J803" s="611"/>
      <c r="K803" s="655"/>
      <c r="L803" s="657"/>
      <c r="M803" s="233">
        <f>IFERROR(IF(Змiст!$K$5&gt;Змiст!$BH$55,N803*(1-Змiст!$K$5),N803*(1-Змiст!$BH$55)),0)*I803</f>
        <v>65.314331999999993</v>
      </c>
      <c r="N803" s="169">
        <f t="shared" si="72"/>
        <v>65.314331999999993</v>
      </c>
      <c r="O803" s="609"/>
      <c r="P803" s="609"/>
    </row>
    <row r="804" spans="1:16" ht="12.95" customHeight="1">
      <c r="A804" s="130"/>
      <c r="B804" s="131"/>
      <c r="C804" s="132"/>
      <c r="D804" s="542"/>
      <c r="E804" s="616"/>
      <c r="F804" s="677"/>
      <c r="G804" s="611"/>
      <c r="H804" s="250" t="s">
        <v>5128</v>
      </c>
      <c r="I804" s="250">
        <v>1</v>
      </c>
      <c r="J804" s="611"/>
      <c r="K804" s="655"/>
      <c r="L804" s="657"/>
      <c r="M804" s="233">
        <f>IFERROR(IF(Змiст!$K$5&gt;Змiст!$BH$55,N804*(1-Змiст!$K$5),N804*(1-Змiст!$BH$55)),0)*I804</f>
        <v>582.76737600000001</v>
      </c>
      <c r="N804" s="169">
        <f t="shared" si="72"/>
        <v>582.76737600000001</v>
      </c>
      <c r="O804" s="609"/>
      <c r="P804" s="609"/>
    </row>
    <row r="805" spans="1:16" ht="12.75" customHeight="1">
      <c r="A805" s="130"/>
      <c r="B805" s="131"/>
      <c r="C805" s="132"/>
      <c r="D805" s="588"/>
      <c r="E805" s="589"/>
      <c r="F805" s="677"/>
      <c r="G805" s="611"/>
      <c r="H805" s="250" t="s">
        <v>5126</v>
      </c>
      <c r="I805" s="250">
        <v>1</v>
      </c>
      <c r="J805" s="611"/>
      <c r="K805" s="656"/>
      <c r="L805" s="657"/>
      <c r="M805" s="233">
        <f>IFERROR(IF(Змiст!$K$5&gt;Змiст!$BH$55,N805*(1-Змiст!$K$5),N805*(1-Змiст!$BH$55)),0)*I805</f>
        <v>381.50907599999999</v>
      </c>
      <c r="N805" s="169">
        <f t="shared" si="72"/>
        <v>381.50907599999999</v>
      </c>
      <c r="O805" s="610"/>
      <c r="P805" s="610"/>
    </row>
  </sheetData>
  <mergeCells count="1210">
    <mergeCell ref="D480:D481"/>
    <mergeCell ref="E480:E481"/>
    <mergeCell ref="J700:J705"/>
    <mergeCell ref="O21:O26"/>
    <mergeCell ref="P21:P26"/>
    <mergeCell ref="G27:P27"/>
    <mergeCell ref="G3:I8"/>
    <mergeCell ref="G2:I2"/>
    <mergeCell ref="G9:I14"/>
    <mergeCell ref="G15:I20"/>
    <mergeCell ref="G28:J28"/>
    <mergeCell ref="G507:I512"/>
    <mergeCell ref="G513:I518"/>
    <mergeCell ref="G519:I524"/>
    <mergeCell ref="G531:J531"/>
    <mergeCell ref="G21:I26"/>
    <mergeCell ref="J21:J26"/>
    <mergeCell ref="K21:K26"/>
    <mergeCell ref="L21:L26"/>
    <mergeCell ref="I652:I653"/>
    <mergeCell ref="I203:I204"/>
    <mergeCell ref="I205:I206"/>
    <mergeCell ref="L191:L196"/>
    <mergeCell ref="L557:L562"/>
    <mergeCell ref="L315:L323"/>
    <mergeCell ref="L538:L543"/>
    <mergeCell ref="L278:L282"/>
    <mergeCell ref="L284:L287"/>
    <mergeCell ref="L294:L299"/>
    <mergeCell ref="L335:L343"/>
    <mergeCell ref="L380:L385"/>
    <mergeCell ref="L398:L403"/>
    <mergeCell ref="I654:I655"/>
    <mergeCell ref="I656:I657"/>
    <mergeCell ref="I658:I659"/>
    <mergeCell ref="I686:I691"/>
    <mergeCell ref="I660:I661"/>
    <mergeCell ref="I662:I663"/>
    <mergeCell ref="I665:I666"/>
    <mergeCell ref="I667:I668"/>
    <mergeCell ref="K419:K423"/>
    <mergeCell ref="K616:K624"/>
    <mergeCell ref="I355:I357"/>
    <mergeCell ref="I358:I360"/>
    <mergeCell ref="I301:I306"/>
    <mergeCell ref="I308:I310"/>
    <mergeCell ref="I311:I313"/>
    <mergeCell ref="I315:I317"/>
    <mergeCell ref="I416:I417"/>
    <mergeCell ref="I364:I365"/>
    <mergeCell ref="I367:I369"/>
    <mergeCell ref="I396:I397"/>
    <mergeCell ref="J538:J543"/>
    <mergeCell ref="K538:K543"/>
    <mergeCell ref="J557:J562"/>
    <mergeCell ref="K557:K562"/>
    <mergeCell ref="J335:J343"/>
    <mergeCell ref="K335:K343"/>
    <mergeCell ref="J439:J440"/>
    <mergeCell ref="K439:K440"/>
    <mergeCell ref="J405:J410"/>
    <mergeCell ref="I419:I420"/>
    <mergeCell ref="K315:K323"/>
    <mergeCell ref="J652:J653"/>
    <mergeCell ref="P662:P663"/>
    <mergeCell ref="J662:J663"/>
    <mergeCell ref="L700:L705"/>
    <mergeCell ref="O686:O691"/>
    <mergeCell ref="J686:J691"/>
    <mergeCell ref="K686:K691"/>
    <mergeCell ref="H656:H657"/>
    <mergeCell ref="K717:K725"/>
    <mergeCell ref="I727:I729"/>
    <mergeCell ref="I723:I725"/>
    <mergeCell ref="E706:P706"/>
    <mergeCell ref="I669:I670"/>
    <mergeCell ref="I672:I673"/>
    <mergeCell ref="D689:E689"/>
    <mergeCell ref="G693:G698"/>
    <mergeCell ref="K693:K698"/>
    <mergeCell ref="H686:H691"/>
    <mergeCell ref="H679:H680"/>
    <mergeCell ref="J717:J725"/>
    <mergeCell ref="K707:K715"/>
    <mergeCell ref="I683:I684"/>
    <mergeCell ref="I679:I680"/>
    <mergeCell ref="K679:K684"/>
    <mergeCell ref="L679:L684"/>
    <mergeCell ref="G700:G705"/>
    <mergeCell ref="O662:O663"/>
    <mergeCell ref="D707:E708"/>
    <mergeCell ref="K662:K663"/>
    <mergeCell ref="H662:H663"/>
    <mergeCell ref="K660:K661"/>
    <mergeCell ref="L662:L663"/>
    <mergeCell ref="N662:N663"/>
    <mergeCell ref="H654:H655"/>
    <mergeCell ref="H402:H403"/>
    <mergeCell ref="I390:I391"/>
    <mergeCell ref="O380:O385"/>
    <mergeCell ref="O301:O306"/>
    <mergeCell ref="O598:O604"/>
    <mergeCell ref="M425:M426"/>
    <mergeCell ref="N425:N426"/>
    <mergeCell ref="J419:J423"/>
    <mergeCell ref="H235:H236"/>
    <mergeCell ref="O335:O343"/>
    <mergeCell ref="G273:G276"/>
    <mergeCell ref="H275:H276"/>
    <mergeCell ref="G284:G287"/>
    <mergeCell ref="G278:G282"/>
    <mergeCell ref="D296:E296"/>
    <mergeCell ref="O658:O659"/>
    <mergeCell ref="N648:N649"/>
    <mergeCell ref="I361:I363"/>
    <mergeCell ref="I243:I244"/>
    <mergeCell ref="I247:I248"/>
    <mergeCell ref="I388:I389"/>
    <mergeCell ref="L656:L657"/>
    <mergeCell ref="O656:O657"/>
    <mergeCell ref="I289:I290"/>
    <mergeCell ref="I321:I323"/>
    <mergeCell ref="I382:I383"/>
    <mergeCell ref="I392:I393"/>
    <mergeCell ref="J294:J299"/>
    <mergeCell ref="J278:J282"/>
    <mergeCell ref="L616:L624"/>
    <mergeCell ref="G598:G604"/>
    <mergeCell ref="G294:G299"/>
    <mergeCell ref="G355:G365"/>
    <mergeCell ref="H380:H381"/>
    <mergeCell ref="I648:I649"/>
    <mergeCell ref="L606:L614"/>
    <mergeCell ref="K626:K634"/>
    <mergeCell ref="J636:J644"/>
    <mergeCell ref="K575:K580"/>
    <mergeCell ref="J598:J604"/>
    <mergeCell ref="K598:K604"/>
    <mergeCell ref="J582:J588"/>
    <mergeCell ref="J650:J651"/>
    <mergeCell ref="G398:G403"/>
    <mergeCell ref="H409:H410"/>
    <mergeCell ref="H412:H413"/>
    <mergeCell ref="I650:I651"/>
    <mergeCell ref="H335:H343"/>
    <mergeCell ref="I335:I343"/>
    <mergeCell ref="H345:H353"/>
    <mergeCell ref="I345:I353"/>
    <mergeCell ref="H437:H438"/>
    <mergeCell ref="I437:I438"/>
    <mergeCell ref="H439:H440"/>
    <mergeCell ref="I439:I440"/>
    <mergeCell ref="H441:H442"/>
    <mergeCell ref="I294:I299"/>
    <mergeCell ref="I331:I333"/>
    <mergeCell ref="H321:H323"/>
    <mergeCell ref="K386:K391"/>
    <mergeCell ref="H433:H434"/>
    <mergeCell ref="I447:I448"/>
    <mergeCell ref="K203:K208"/>
    <mergeCell ref="I425:I426"/>
    <mergeCell ref="I224:I225"/>
    <mergeCell ref="K273:K276"/>
    <mergeCell ref="I409:I410"/>
    <mergeCell ref="I412:I413"/>
    <mergeCell ref="L308:L313"/>
    <mergeCell ref="F344:P344"/>
    <mergeCell ref="F345:F353"/>
    <mergeCell ref="G345:G353"/>
    <mergeCell ref="J345:J353"/>
    <mergeCell ref="K345:K353"/>
    <mergeCell ref="L345:L353"/>
    <mergeCell ref="O345:O353"/>
    <mergeCell ref="P308:P313"/>
    <mergeCell ref="F325:F333"/>
    <mergeCell ref="I278:I279"/>
    <mergeCell ref="P335:P343"/>
    <mergeCell ref="P345:P353"/>
    <mergeCell ref="I386:I387"/>
    <mergeCell ref="I400:I401"/>
    <mergeCell ref="I402:I403"/>
    <mergeCell ref="F392:F397"/>
    <mergeCell ref="F398:F403"/>
    <mergeCell ref="I398:I399"/>
    <mergeCell ref="H400:H401"/>
    <mergeCell ref="G392:G397"/>
    <mergeCell ref="I394:I395"/>
    <mergeCell ref="P294:P299"/>
    <mergeCell ref="H407:H408"/>
    <mergeCell ref="I407:I408"/>
    <mergeCell ref="I235:I236"/>
    <mergeCell ref="L218:L225"/>
    <mergeCell ref="L325:L333"/>
    <mergeCell ref="L405:L410"/>
    <mergeCell ref="K507:K512"/>
    <mergeCell ref="L355:L365"/>
    <mergeCell ref="L367:L375"/>
    <mergeCell ref="L532:L537"/>
    <mergeCell ref="K532:K537"/>
    <mergeCell ref="I421:I422"/>
    <mergeCell ref="I441:I442"/>
    <mergeCell ref="I228:I229"/>
    <mergeCell ref="I380:I381"/>
    <mergeCell ref="I370:I372"/>
    <mergeCell ref="K301:K306"/>
    <mergeCell ref="J301:J306"/>
    <mergeCell ref="J355:J365"/>
    <mergeCell ref="I318:I320"/>
    <mergeCell ref="I222:I223"/>
    <mergeCell ref="K367:K375"/>
    <mergeCell ref="J226:J233"/>
    <mergeCell ref="I241:I242"/>
    <mergeCell ref="L386:L391"/>
    <mergeCell ref="K380:K385"/>
    <mergeCell ref="K278:K282"/>
    <mergeCell ref="J380:J385"/>
    <mergeCell ref="J392:J397"/>
    <mergeCell ref="I405:I406"/>
    <mergeCell ref="I237:I238"/>
    <mergeCell ref="I414:I415"/>
    <mergeCell ref="L439:L440"/>
    <mergeCell ref="J253:J258"/>
    <mergeCell ref="J386:J391"/>
    <mergeCell ref="I79:I81"/>
    <mergeCell ref="I82:I84"/>
    <mergeCell ref="I85:I87"/>
    <mergeCell ref="I88:I90"/>
    <mergeCell ref="I249:I250"/>
    <mergeCell ref="I384:I385"/>
    <mergeCell ref="H382:H383"/>
    <mergeCell ref="J398:J403"/>
    <mergeCell ref="G147:G152"/>
    <mergeCell ref="H147:H148"/>
    <mergeCell ref="I147:I148"/>
    <mergeCell ref="H149:H150"/>
    <mergeCell ref="H210:H211"/>
    <mergeCell ref="H212:H213"/>
    <mergeCell ref="H218:H219"/>
    <mergeCell ref="J218:J225"/>
    <mergeCell ref="H214:H215"/>
    <mergeCell ref="G210:G217"/>
    <mergeCell ref="I218:I219"/>
    <mergeCell ref="J210:J217"/>
    <mergeCell ref="I187:I188"/>
    <mergeCell ref="I189:I190"/>
    <mergeCell ref="I185:I186"/>
    <mergeCell ref="H201:H202"/>
    <mergeCell ref="J197:J202"/>
    <mergeCell ref="I191:I192"/>
    <mergeCell ref="I193:I194"/>
    <mergeCell ref="I216:I217"/>
    <mergeCell ref="G289:G292"/>
    <mergeCell ref="H203:H204"/>
    <mergeCell ref="H205:H206"/>
    <mergeCell ref="H207:H208"/>
    <mergeCell ref="M654:M655"/>
    <mergeCell ref="N654:N655"/>
    <mergeCell ref="P654:P655"/>
    <mergeCell ref="O654:O655"/>
    <mergeCell ref="K652:K653"/>
    <mergeCell ref="O652:O653"/>
    <mergeCell ref="N650:N651"/>
    <mergeCell ref="K398:K403"/>
    <mergeCell ref="N656:N657"/>
    <mergeCell ref="O392:O397"/>
    <mergeCell ref="O398:O403"/>
    <mergeCell ref="K650:K651"/>
    <mergeCell ref="L650:L651"/>
    <mergeCell ref="K429:K430"/>
    <mergeCell ref="L429:L430"/>
    <mergeCell ref="O507:O512"/>
    <mergeCell ref="L392:L397"/>
    <mergeCell ref="M652:M653"/>
    <mergeCell ref="M650:M651"/>
    <mergeCell ref="P538:P543"/>
    <mergeCell ref="O532:O537"/>
    <mergeCell ref="P650:P651"/>
    <mergeCell ref="N431:N432"/>
    <mergeCell ref="O431:O432"/>
    <mergeCell ref="P431:P432"/>
    <mergeCell ref="M433:M434"/>
    <mergeCell ref="N433:N434"/>
    <mergeCell ref="O433:O434"/>
    <mergeCell ref="O435:O436"/>
    <mergeCell ref="P435:P436"/>
    <mergeCell ref="N437:N438"/>
    <mergeCell ref="O437:O438"/>
    <mergeCell ref="J1:K1"/>
    <mergeCell ref="H325:H327"/>
    <mergeCell ref="K325:K333"/>
    <mergeCell ref="I325:I327"/>
    <mergeCell ref="I328:I330"/>
    <mergeCell ref="H308:H310"/>
    <mergeCell ref="J308:J313"/>
    <mergeCell ref="K308:K313"/>
    <mergeCell ref="J85:J90"/>
    <mergeCell ref="H228:H229"/>
    <mergeCell ref="H237:H238"/>
    <mergeCell ref="H331:H333"/>
    <mergeCell ref="I116:I117"/>
    <mergeCell ref="H185:H186"/>
    <mergeCell ref="J110:J115"/>
    <mergeCell ref="I110:I111"/>
    <mergeCell ref="J116:J121"/>
    <mergeCell ref="H122:H123"/>
    <mergeCell ref="I201:I202"/>
    <mergeCell ref="J191:J196"/>
    <mergeCell ref="J122:J127"/>
    <mergeCell ref="H187:H188"/>
    <mergeCell ref="H189:H190"/>
    <mergeCell ref="H311:H313"/>
    <mergeCell ref="I38:I40"/>
    <mergeCell ref="I41:I43"/>
    <mergeCell ref="I44:I46"/>
    <mergeCell ref="I149:I150"/>
    <mergeCell ref="H226:H227"/>
    <mergeCell ref="H315:H317"/>
    <mergeCell ref="I286:I287"/>
    <mergeCell ref="I275:I276"/>
    <mergeCell ref="D768:P768"/>
    <mergeCell ref="H151:H152"/>
    <mergeCell ref="I151:I152"/>
    <mergeCell ref="H160:H161"/>
    <mergeCell ref="I160:I161"/>
    <mergeCell ref="D509:E509"/>
    <mergeCell ref="D510:E510"/>
    <mergeCell ref="H367:H369"/>
    <mergeCell ref="L598:L604"/>
    <mergeCell ref="G582:G588"/>
    <mergeCell ref="K582:K588"/>
    <mergeCell ref="L582:L588"/>
    <mergeCell ref="P648:P649"/>
    <mergeCell ref="P575:P580"/>
    <mergeCell ref="K355:K365"/>
    <mergeCell ref="M646:M647"/>
    <mergeCell ref="N646:N647"/>
    <mergeCell ref="O646:O647"/>
    <mergeCell ref="P646:P647"/>
    <mergeCell ref="O575:O580"/>
    <mergeCell ref="L648:L649"/>
    <mergeCell ref="O355:O365"/>
    <mergeCell ref="L575:L580"/>
    <mergeCell ref="P355:P365"/>
    <mergeCell ref="P380:P385"/>
    <mergeCell ref="O367:O375"/>
    <mergeCell ref="P367:P375"/>
    <mergeCell ref="P392:P397"/>
    <mergeCell ref="P386:P391"/>
    <mergeCell ref="P507:P512"/>
    <mergeCell ref="O405:O410"/>
    <mergeCell ref="K405:K410"/>
    <mergeCell ref="P769:P775"/>
    <mergeCell ref="D771:E771"/>
    <mergeCell ref="D775:E805"/>
    <mergeCell ref="G777:G785"/>
    <mergeCell ref="J777:J785"/>
    <mergeCell ref="K777:K785"/>
    <mergeCell ref="L777:L785"/>
    <mergeCell ref="O777:O785"/>
    <mergeCell ref="P777:P785"/>
    <mergeCell ref="O797:O805"/>
    <mergeCell ref="D769:E770"/>
    <mergeCell ref="G769:G775"/>
    <mergeCell ref="J769:J775"/>
    <mergeCell ref="K769:K775"/>
    <mergeCell ref="L769:L775"/>
    <mergeCell ref="O769:O775"/>
    <mergeCell ref="F796:P796"/>
    <mergeCell ref="F797:F805"/>
    <mergeCell ref="G797:G805"/>
    <mergeCell ref="J797:J805"/>
    <mergeCell ref="K797:K805"/>
    <mergeCell ref="L797:L805"/>
    <mergeCell ref="P797:P805"/>
    <mergeCell ref="G787:G795"/>
    <mergeCell ref="J787:J795"/>
    <mergeCell ref="K787:K795"/>
    <mergeCell ref="L787:L795"/>
    <mergeCell ref="O787:O795"/>
    <mergeCell ref="P787:P795"/>
    <mergeCell ref="H751:H752"/>
    <mergeCell ref="O756:O767"/>
    <mergeCell ref="P756:P767"/>
    <mergeCell ref="K747:K754"/>
    <mergeCell ref="H760:H763"/>
    <mergeCell ref="F756:F767"/>
    <mergeCell ref="G756:G767"/>
    <mergeCell ref="H756:H759"/>
    <mergeCell ref="H749:H750"/>
    <mergeCell ref="F747:F754"/>
    <mergeCell ref="H747:H748"/>
    <mergeCell ref="O747:O754"/>
    <mergeCell ref="F755:P755"/>
    <mergeCell ref="I747:I748"/>
    <mergeCell ref="I749:I750"/>
    <mergeCell ref="I751:I752"/>
    <mergeCell ref="I753:I754"/>
    <mergeCell ref="P747:P754"/>
    <mergeCell ref="I764:I767"/>
    <mergeCell ref="I756:I759"/>
    <mergeCell ref="K756:K767"/>
    <mergeCell ref="L756:L767"/>
    <mergeCell ref="D747:E749"/>
    <mergeCell ref="H753:H754"/>
    <mergeCell ref="G747:G754"/>
    <mergeCell ref="I760:I763"/>
    <mergeCell ref="H743:H745"/>
    <mergeCell ref="D750:E750"/>
    <mergeCell ref="J756:J767"/>
    <mergeCell ref="H764:H767"/>
    <mergeCell ref="J747:J754"/>
    <mergeCell ref="L747:L754"/>
    <mergeCell ref="I743:I745"/>
    <mergeCell ref="H730:H732"/>
    <mergeCell ref="H733:H735"/>
    <mergeCell ref="L717:L725"/>
    <mergeCell ref="H723:H725"/>
    <mergeCell ref="H720:H722"/>
    <mergeCell ref="L737:L745"/>
    <mergeCell ref="J727:J735"/>
    <mergeCell ref="D734:E745"/>
    <mergeCell ref="F736:P736"/>
    <mergeCell ref="J737:J745"/>
    <mergeCell ref="K737:K745"/>
    <mergeCell ref="P737:P745"/>
    <mergeCell ref="F737:F745"/>
    <mergeCell ref="G737:G745"/>
    <mergeCell ref="F727:F735"/>
    <mergeCell ref="G727:G735"/>
    <mergeCell ref="H727:H729"/>
    <mergeCell ref="K727:K735"/>
    <mergeCell ref="I720:I722"/>
    <mergeCell ref="I717:I719"/>
    <mergeCell ref="H717:H719"/>
    <mergeCell ref="H737:H739"/>
    <mergeCell ref="I740:I742"/>
    <mergeCell ref="D746:P746"/>
    <mergeCell ref="K700:K705"/>
    <mergeCell ref="E685:P685"/>
    <mergeCell ref="G679:G684"/>
    <mergeCell ref="I733:I735"/>
    <mergeCell ref="I737:I739"/>
    <mergeCell ref="I730:I732"/>
    <mergeCell ref="I646:I647"/>
    <mergeCell ref="L646:L647"/>
    <mergeCell ref="L652:L653"/>
    <mergeCell ref="J654:J655"/>
    <mergeCell ref="P693:P698"/>
    <mergeCell ref="P717:P725"/>
    <mergeCell ref="L727:L735"/>
    <mergeCell ref="O727:O735"/>
    <mergeCell ref="P727:P735"/>
    <mergeCell ref="P686:P691"/>
    <mergeCell ref="L693:L698"/>
    <mergeCell ref="L686:L691"/>
    <mergeCell ref="O717:O725"/>
    <mergeCell ref="H650:H651"/>
    <mergeCell ref="D726:P726"/>
    <mergeCell ref="D727:E729"/>
    <mergeCell ref="D730:E730"/>
    <mergeCell ref="O737:O745"/>
    <mergeCell ref="H740:H742"/>
    <mergeCell ref="J693:J698"/>
    <mergeCell ref="D686:E688"/>
    <mergeCell ref="I707:I709"/>
    <mergeCell ref="G717:G725"/>
    <mergeCell ref="D709:E709"/>
    <mergeCell ref="J544:J549"/>
    <mergeCell ref="P513:P518"/>
    <mergeCell ref="L507:L512"/>
    <mergeCell ref="D532:E533"/>
    <mergeCell ref="D534:E534"/>
    <mergeCell ref="D535:E535"/>
    <mergeCell ref="K513:K518"/>
    <mergeCell ref="J507:J512"/>
    <mergeCell ref="J519:J524"/>
    <mergeCell ref="K519:K524"/>
    <mergeCell ref="L519:L524"/>
    <mergeCell ref="O519:O524"/>
    <mergeCell ref="P519:P524"/>
    <mergeCell ref="O538:O543"/>
    <mergeCell ref="G532:G537"/>
    <mergeCell ref="J513:J518"/>
    <mergeCell ref="L513:L518"/>
    <mergeCell ref="O513:O518"/>
    <mergeCell ref="D606:E610"/>
    <mergeCell ref="D611:E611"/>
    <mergeCell ref="G606:G614"/>
    <mergeCell ref="J606:J614"/>
    <mergeCell ref="F636:F644"/>
    <mergeCell ref="D615:E644"/>
    <mergeCell ref="G626:G634"/>
    <mergeCell ref="J626:J634"/>
    <mergeCell ref="G616:G624"/>
    <mergeCell ref="J616:J624"/>
    <mergeCell ref="O636:O644"/>
    <mergeCell ref="D646:E663"/>
    <mergeCell ref="P532:P537"/>
    <mergeCell ref="O325:O333"/>
    <mergeCell ref="O294:O299"/>
    <mergeCell ref="F324:P324"/>
    <mergeCell ref="H328:H330"/>
    <mergeCell ref="P278:P282"/>
    <mergeCell ref="H278:H279"/>
    <mergeCell ref="H281:H282"/>
    <mergeCell ref="D31:E31"/>
    <mergeCell ref="J103:J108"/>
    <mergeCell ref="K103:K108"/>
    <mergeCell ref="G35:G40"/>
    <mergeCell ref="K79:K84"/>
    <mergeCell ref="J97:J102"/>
    <mergeCell ref="H100:H102"/>
    <mergeCell ref="G103:G108"/>
    <mergeCell ref="H103:H105"/>
    <mergeCell ref="D81:E81"/>
    <mergeCell ref="H41:H43"/>
    <mergeCell ref="H29:H31"/>
    <mergeCell ref="H35:H37"/>
    <mergeCell ref="H94:H96"/>
    <mergeCell ref="H38:H40"/>
    <mergeCell ref="H32:H34"/>
    <mergeCell ref="G97:G102"/>
    <mergeCell ref="H97:H99"/>
    <mergeCell ref="K85:K90"/>
    <mergeCell ref="P91:P96"/>
    <mergeCell ref="J91:J96"/>
    <mergeCell ref="I91:I93"/>
    <mergeCell ref="H124:H125"/>
    <mergeCell ref="G141:G146"/>
    <mergeCell ref="G197:G202"/>
    <mergeCell ref="P210:P217"/>
    <mergeCell ref="J241:J246"/>
    <mergeCell ref="O226:O233"/>
    <mergeCell ref="P226:P233"/>
    <mergeCell ref="O218:O225"/>
    <mergeCell ref="P218:P225"/>
    <mergeCell ref="O284:O287"/>
    <mergeCell ref="L273:L276"/>
    <mergeCell ref="P289:P292"/>
    <mergeCell ref="K226:K233"/>
    <mergeCell ref="J135:J140"/>
    <mergeCell ref="L226:L233"/>
    <mergeCell ref="K284:K287"/>
    <mergeCell ref="O122:O127"/>
    <mergeCell ref="P110:P115"/>
    <mergeCell ref="G60:G65"/>
    <mergeCell ref="J60:J65"/>
    <mergeCell ref="G66:G71"/>
    <mergeCell ref="P284:P287"/>
    <mergeCell ref="H141:H142"/>
    <mergeCell ref="I141:I142"/>
    <mergeCell ref="J141:J146"/>
    <mergeCell ref="I94:I96"/>
    <mergeCell ref="I97:I99"/>
    <mergeCell ref="H145:H146"/>
    <mergeCell ref="I145:I146"/>
    <mergeCell ref="I100:I102"/>
    <mergeCell ref="I103:I105"/>
    <mergeCell ref="I106:I108"/>
    <mergeCell ref="I210:I211"/>
    <mergeCell ref="I212:I213"/>
    <mergeCell ref="L85:L90"/>
    <mergeCell ref="P315:P323"/>
    <mergeCell ref="P325:P333"/>
    <mergeCell ref="O273:O276"/>
    <mergeCell ref="P273:P276"/>
    <mergeCell ref="O278:O282"/>
    <mergeCell ref="O308:O313"/>
    <mergeCell ref="K294:K299"/>
    <mergeCell ref="P235:P240"/>
    <mergeCell ref="O191:O196"/>
    <mergeCell ref="P185:P190"/>
    <mergeCell ref="O103:O108"/>
    <mergeCell ref="O110:O115"/>
    <mergeCell ref="P301:P306"/>
    <mergeCell ref="O79:O84"/>
    <mergeCell ref="K172:K177"/>
    <mergeCell ref="J273:J276"/>
    <mergeCell ref="O241:O246"/>
    <mergeCell ref="P241:P246"/>
    <mergeCell ref="J247:J252"/>
    <mergeCell ref="K247:K252"/>
    <mergeCell ref="L247:L252"/>
    <mergeCell ref="K122:K127"/>
    <mergeCell ref="K110:K115"/>
    <mergeCell ref="K116:K121"/>
    <mergeCell ref="K197:K202"/>
    <mergeCell ref="K191:K196"/>
    <mergeCell ref="O185:O190"/>
    <mergeCell ref="L235:L240"/>
    <mergeCell ref="J147:J152"/>
    <mergeCell ref="P147:P152"/>
    <mergeCell ref="P166:P171"/>
    <mergeCell ref="O289:O292"/>
    <mergeCell ref="P85:P90"/>
    <mergeCell ref="K141:K146"/>
    <mergeCell ref="P60:P65"/>
    <mergeCell ref="K135:K140"/>
    <mergeCell ref="L135:L140"/>
    <mergeCell ref="O135:O140"/>
    <mergeCell ref="P135:P140"/>
    <mergeCell ref="O66:O71"/>
    <mergeCell ref="P66:P71"/>
    <mergeCell ref="K60:K65"/>
    <mergeCell ref="L60:L65"/>
    <mergeCell ref="O60:O65"/>
    <mergeCell ref="L141:L146"/>
    <mergeCell ref="O141:O146"/>
    <mergeCell ref="P141:P146"/>
    <mergeCell ref="K147:K152"/>
    <mergeCell ref="L147:L152"/>
    <mergeCell ref="O147:O152"/>
    <mergeCell ref="L103:L108"/>
    <mergeCell ref="L110:L115"/>
    <mergeCell ref="L116:L121"/>
    <mergeCell ref="P3:P8"/>
    <mergeCell ref="P35:P40"/>
    <mergeCell ref="P41:P46"/>
    <mergeCell ref="L41:L46"/>
    <mergeCell ref="K15:K20"/>
    <mergeCell ref="J79:J84"/>
    <mergeCell ref="J29:J34"/>
    <mergeCell ref="J41:J46"/>
    <mergeCell ref="J15:J20"/>
    <mergeCell ref="J35:J40"/>
    <mergeCell ref="P15:P20"/>
    <mergeCell ref="O35:O40"/>
    <mergeCell ref="P29:P34"/>
    <mergeCell ref="P9:P14"/>
    <mergeCell ref="O9:O14"/>
    <mergeCell ref="P79:P84"/>
    <mergeCell ref="K54:K59"/>
    <mergeCell ref="L54:L59"/>
    <mergeCell ref="O54:O59"/>
    <mergeCell ref="P54:P59"/>
    <mergeCell ref="K41:K46"/>
    <mergeCell ref="O29:O34"/>
    <mergeCell ref="K29:K34"/>
    <mergeCell ref="L29:L34"/>
    <mergeCell ref="L79:L84"/>
    <mergeCell ref="O41:O46"/>
    <mergeCell ref="J66:J71"/>
    <mergeCell ref="J54:J59"/>
    <mergeCell ref="K9:K14"/>
    <mergeCell ref="J9:J14"/>
    <mergeCell ref="L9:L14"/>
    <mergeCell ref="L15:L20"/>
    <mergeCell ref="O3:O8"/>
    <mergeCell ref="K3:K8"/>
    <mergeCell ref="O15:O20"/>
    <mergeCell ref="L3:L8"/>
    <mergeCell ref="G85:G90"/>
    <mergeCell ref="H88:H90"/>
    <mergeCell ref="K235:K240"/>
    <mergeCell ref="O116:O121"/>
    <mergeCell ref="L97:L102"/>
    <mergeCell ref="O91:O96"/>
    <mergeCell ref="O97:O102"/>
    <mergeCell ref="L91:L96"/>
    <mergeCell ref="K91:K96"/>
    <mergeCell ref="L203:L208"/>
    <mergeCell ref="L301:L306"/>
    <mergeCell ref="J315:J323"/>
    <mergeCell ref="J185:J190"/>
    <mergeCell ref="O210:O217"/>
    <mergeCell ref="O315:O323"/>
    <mergeCell ref="I195:I196"/>
    <mergeCell ref="I197:I198"/>
    <mergeCell ref="I199:I200"/>
    <mergeCell ref="G122:G127"/>
    <mergeCell ref="G116:G121"/>
    <mergeCell ref="H110:H111"/>
    <mergeCell ref="H116:H117"/>
    <mergeCell ref="H118:H119"/>
    <mergeCell ref="I112:I113"/>
    <mergeCell ref="G191:G196"/>
    <mergeCell ref="K185:K190"/>
    <mergeCell ref="F269:G271"/>
    <mergeCell ref="G308:G313"/>
    <mergeCell ref="D135:E136"/>
    <mergeCell ref="G135:G140"/>
    <mergeCell ref="H135:H136"/>
    <mergeCell ref="I135:I136"/>
    <mergeCell ref="D137:E137"/>
    <mergeCell ref="H137:H138"/>
    <mergeCell ref="L197:L202"/>
    <mergeCell ref="H243:H244"/>
    <mergeCell ref="G247:G252"/>
    <mergeCell ref="H247:H248"/>
    <mergeCell ref="H396:H397"/>
    <mergeCell ref="H398:H399"/>
    <mergeCell ref="G405:G410"/>
    <mergeCell ref="K97:K102"/>
    <mergeCell ref="L172:L177"/>
    <mergeCell ref="H386:H387"/>
    <mergeCell ref="K392:K397"/>
    <mergeCell ref="F335:F343"/>
    <mergeCell ref="G335:G343"/>
    <mergeCell ref="I373:I375"/>
    <mergeCell ref="J367:J375"/>
    <mergeCell ref="H373:H375"/>
    <mergeCell ref="H358:H360"/>
    <mergeCell ref="H370:H372"/>
    <mergeCell ref="I253:I254"/>
    <mergeCell ref="F315:F323"/>
    <mergeCell ref="I281:I282"/>
    <mergeCell ref="H286:H287"/>
    <mergeCell ref="F284:F292"/>
    <mergeCell ref="H232:H233"/>
    <mergeCell ref="H230:H231"/>
    <mergeCell ref="H294:H299"/>
    <mergeCell ref="D188:E188"/>
    <mergeCell ref="D187:E187"/>
    <mergeCell ref="D238:E238"/>
    <mergeCell ref="L122:L127"/>
    <mergeCell ref="L241:L246"/>
    <mergeCell ref="L185:L190"/>
    <mergeCell ref="I214:I215"/>
    <mergeCell ref="I220:I221"/>
    <mergeCell ref="I137:I138"/>
    <mergeCell ref="D138:E138"/>
    <mergeCell ref="H139:H140"/>
    <mergeCell ref="I139:I140"/>
    <mergeCell ref="I118:I119"/>
    <mergeCell ref="I122:I123"/>
    <mergeCell ref="H143:H144"/>
    <mergeCell ref="I143:I144"/>
    <mergeCell ref="I124:I125"/>
    <mergeCell ref="H195:H196"/>
    <mergeCell ref="D210:E211"/>
    <mergeCell ref="D212:E212"/>
    <mergeCell ref="D213:E213"/>
    <mergeCell ref="G218:G225"/>
    <mergeCell ref="H220:H221"/>
    <mergeCell ref="H222:H223"/>
    <mergeCell ref="H191:H192"/>
    <mergeCell ref="H193:H194"/>
    <mergeCell ref="I207:I208"/>
    <mergeCell ref="I232:I233"/>
    <mergeCell ref="I226:I227"/>
    <mergeCell ref="I230:I231"/>
    <mergeCell ref="G203:G208"/>
    <mergeCell ref="J203:J208"/>
    <mergeCell ref="D587:E587"/>
    <mergeCell ref="G590:G596"/>
    <mergeCell ref="J590:J596"/>
    <mergeCell ref="K590:K596"/>
    <mergeCell ref="P582:P588"/>
    <mergeCell ref="L590:L596"/>
    <mergeCell ref="O590:O596"/>
    <mergeCell ref="D582:E586"/>
    <mergeCell ref="O582:O588"/>
    <mergeCell ref="P590:P596"/>
    <mergeCell ref="O569:O574"/>
    <mergeCell ref="P569:P574"/>
    <mergeCell ref="D557:E558"/>
    <mergeCell ref="G557:G562"/>
    <mergeCell ref="D559:E559"/>
    <mergeCell ref="G544:G549"/>
    <mergeCell ref="G538:G543"/>
    <mergeCell ref="G569:G574"/>
    <mergeCell ref="J569:J574"/>
    <mergeCell ref="K569:K574"/>
    <mergeCell ref="L569:L574"/>
    <mergeCell ref="J563:J568"/>
    <mergeCell ref="L563:L568"/>
    <mergeCell ref="L665:L670"/>
    <mergeCell ref="G665:G670"/>
    <mergeCell ref="K636:K644"/>
    <mergeCell ref="F652:G657"/>
    <mergeCell ref="H652:H653"/>
    <mergeCell ref="F646:G651"/>
    <mergeCell ref="J646:J647"/>
    <mergeCell ref="K646:K647"/>
    <mergeCell ref="H648:H649"/>
    <mergeCell ref="M662:M663"/>
    <mergeCell ref="G636:G644"/>
    <mergeCell ref="P665:P670"/>
    <mergeCell ref="P419:P423"/>
    <mergeCell ref="L412:L417"/>
    <mergeCell ref="O419:O423"/>
    <mergeCell ref="O412:O417"/>
    <mergeCell ref="L419:L423"/>
    <mergeCell ref="P412:P417"/>
    <mergeCell ref="J532:J537"/>
    <mergeCell ref="H427:H428"/>
    <mergeCell ref="I427:I428"/>
    <mergeCell ref="N660:N661"/>
    <mergeCell ref="P660:P661"/>
    <mergeCell ref="K656:K657"/>
    <mergeCell ref="M656:M657"/>
    <mergeCell ref="K648:K649"/>
    <mergeCell ref="P656:P657"/>
    <mergeCell ref="P652:P653"/>
    <mergeCell ref="K654:K655"/>
    <mergeCell ref="L654:L655"/>
    <mergeCell ref="G563:G568"/>
    <mergeCell ref="K563:K568"/>
    <mergeCell ref="D668:E668"/>
    <mergeCell ref="J656:J657"/>
    <mergeCell ref="G672:G677"/>
    <mergeCell ref="J672:J677"/>
    <mergeCell ref="K672:K677"/>
    <mergeCell ref="L672:L677"/>
    <mergeCell ref="M672:M673"/>
    <mergeCell ref="N672:N673"/>
    <mergeCell ref="D665:E667"/>
    <mergeCell ref="M665:M666"/>
    <mergeCell ref="N665:N666"/>
    <mergeCell ref="M667:M668"/>
    <mergeCell ref="N667:N668"/>
    <mergeCell ref="O665:O670"/>
    <mergeCell ref="H665:H666"/>
    <mergeCell ref="H667:H668"/>
    <mergeCell ref="H669:H670"/>
    <mergeCell ref="H672:H673"/>
    <mergeCell ref="H674:H675"/>
    <mergeCell ref="H676:H677"/>
    <mergeCell ref="M676:M677"/>
    <mergeCell ref="N676:N677"/>
    <mergeCell ref="M674:M675"/>
    <mergeCell ref="N674:N675"/>
    <mergeCell ref="I674:I675"/>
    <mergeCell ref="I676:I677"/>
    <mergeCell ref="O672:O677"/>
    <mergeCell ref="J665:J670"/>
    <mergeCell ref="K665:K670"/>
    <mergeCell ref="M669:M670"/>
    <mergeCell ref="N669:N670"/>
    <mergeCell ref="O660:O661"/>
    <mergeCell ref="G707:G715"/>
    <mergeCell ref="P679:P684"/>
    <mergeCell ref="M679:M680"/>
    <mergeCell ref="N679:N680"/>
    <mergeCell ref="P700:P705"/>
    <mergeCell ref="M681:M682"/>
    <mergeCell ref="N681:N682"/>
    <mergeCell ref="M683:M684"/>
    <mergeCell ref="N683:N684"/>
    <mergeCell ref="O679:O684"/>
    <mergeCell ref="O693:O698"/>
    <mergeCell ref="H700:H702"/>
    <mergeCell ref="H703:H705"/>
    <mergeCell ref="J679:J684"/>
    <mergeCell ref="H707:H709"/>
    <mergeCell ref="H710:H712"/>
    <mergeCell ref="H713:H715"/>
    <mergeCell ref="I681:I682"/>
    <mergeCell ref="O700:O705"/>
    <mergeCell ref="J707:J715"/>
    <mergeCell ref="I710:I712"/>
    <mergeCell ref="I713:I715"/>
    <mergeCell ref="H693:H698"/>
    <mergeCell ref="O707:O715"/>
    <mergeCell ref="P707:P715"/>
    <mergeCell ref="I693:I698"/>
    <mergeCell ref="I700:I702"/>
    <mergeCell ref="I703:I705"/>
    <mergeCell ref="L707:L715"/>
    <mergeCell ref="G686:G691"/>
    <mergeCell ref="H681:H682"/>
    <mergeCell ref="H683:H684"/>
    <mergeCell ref="P672:P677"/>
    <mergeCell ref="P598:P604"/>
    <mergeCell ref="O606:O614"/>
    <mergeCell ref="P606:P614"/>
    <mergeCell ref="K606:K614"/>
    <mergeCell ref="J658:J659"/>
    <mergeCell ref="K658:K659"/>
    <mergeCell ref="L658:L659"/>
    <mergeCell ref="M658:M659"/>
    <mergeCell ref="N658:N659"/>
    <mergeCell ref="P658:P659"/>
    <mergeCell ref="F658:G663"/>
    <mergeCell ref="H658:H659"/>
    <mergeCell ref="G575:G580"/>
    <mergeCell ref="J575:J580"/>
    <mergeCell ref="H660:H661"/>
    <mergeCell ref="J660:J661"/>
    <mergeCell ref="M648:M649"/>
    <mergeCell ref="L660:L661"/>
    <mergeCell ref="M660:M661"/>
    <mergeCell ref="J648:J649"/>
    <mergeCell ref="N652:N653"/>
    <mergeCell ref="O648:O649"/>
    <mergeCell ref="O616:O624"/>
    <mergeCell ref="L636:L644"/>
    <mergeCell ref="O626:O634"/>
    <mergeCell ref="P626:P634"/>
    <mergeCell ref="P616:P624"/>
    <mergeCell ref="H646:H647"/>
    <mergeCell ref="L626:L634"/>
    <mergeCell ref="P636:P644"/>
    <mergeCell ref="O650:O651"/>
    <mergeCell ref="O235:O240"/>
    <mergeCell ref="J235:J240"/>
    <mergeCell ref="L210:L217"/>
    <mergeCell ref="K218:K225"/>
    <mergeCell ref="K210:K217"/>
    <mergeCell ref="O203:O208"/>
    <mergeCell ref="H405:H406"/>
    <mergeCell ref="J325:J333"/>
    <mergeCell ref="D355:E356"/>
    <mergeCell ref="H392:H393"/>
    <mergeCell ref="H394:H395"/>
    <mergeCell ref="D357:E357"/>
    <mergeCell ref="D405:E406"/>
    <mergeCell ref="O386:O391"/>
    <mergeCell ref="D507:E508"/>
    <mergeCell ref="D428:E428"/>
    <mergeCell ref="L289:L292"/>
    <mergeCell ref="K289:K292"/>
    <mergeCell ref="D318:E318"/>
    <mergeCell ref="H318:H320"/>
    <mergeCell ref="F419:F423"/>
    <mergeCell ref="G419:G423"/>
    <mergeCell ref="H419:H420"/>
    <mergeCell ref="D425:E426"/>
    <mergeCell ref="H425:H426"/>
    <mergeCell ref="D297:E297"/>
    <mergeCell ref="M437:M438"/>
    <mergeCell ref="D380:E381"/>
    <mergeCell ref="G380:G385"/>
    <mergeCell ref="G386:G391"/>
    <mergeCell ref="F367:F375"/>
    <mergeCell ref="F355:F365"/>
    <mergeCell ref="P191:P196"/>
    <mergeCell ref="P103:P108"/>
    <mergeCell ref="J172:J177"/>
    <mergeCell ref="P563:P568"/>
    <mergeCell ref="K544:K549"/>
    <mergeCell ref="L544:L549"/>
    <mergeCell ref="O544:O549"/>
    <mergeCell ref="P544:P549"/>
    <mergeCell ref="P557:P562"/>
    <mergeCell ref="O563:O568"/>
    <mergeCell ref="D3:E4"/>
    <mergeCell ref="D5:E5"/>
    <mergeCell ref="D110:E111"/>
    <mergeCell ref="G110:G115"/>
    <mergeCell ref="D79:E80"/>
    <mergeCell ref="G29:G34"/>
    <mergeCell ref="D6:E6"/>
    <mergeCell ref="D29:E30"/>
    <mergeCell ref="G79:G84"/>
    <mergeCell ref="G41:G46"/>
    <mergeCell ref="D112:E112"/>
    <mergeCell ref="H106:H108"/>
    <mergeCell ref="H112:H113"/>
    <mergeCell ref="D113:E113"/>
    <mergeCell ref="H79:H81"/>
    <mergeCell ref="H85:H87"/>
    <mergeCell ref="H82:H84"/>
    <mergeCell ref="D560:E560"/>
    <mergeCell ref="O557:O562"/>
    <mergeCell ref="P405:P410"/>
    <mergeCell ref="P398:P403"/>
    <mergeCell ref="H390:H391"/>
    <mergeCell ref="D56:E56"/>
    <mergeCell ref="D57:E57"/>
    <mergeCell ref="I29:I31"/>
    <mergeCell ref="I32:I34"/>
    <mergeCell ref="I35:I37"/>
    <mergeCell ref="G241:G246"/>
    <mergeCell ref="H249:H250"/>
    <mergeCell ref="J412:J417"/>
    <mergeCell ref="F412:F417"/>
    <mergeCell ref="J3:J8"/>
    <mergeCell ref="H241:H242"/>
    <mergeCell ref="I255:I256"/>
    <mergeCell ref="K253:K258"/>
    <mergeCell ref="L253:L258"/>
    <mergeCell ref="P253:P258"/>
    <mergeCell ref="H255:H256"/>
    <mergeCell ref="O253:O258"/>
    <mergeCell ref="G253:G258"/>
    <mergeCell ref="H253:H254"/>
    <mergeCell ref="K35:K40"/>
    <mergeCell ref="L35:L40"/>
    <mergeCell ref="K66:K71"/>
    <mergeCell ref="L66:L71"/>
    <mergeCell ref="O85:O90"/>
    <mergeCell ref="K241:K246"/>
    <mergeCell ref="P116:P121"/>
    <mergeCell ref="P122:P127"/>
    <mergeCell ref="O197:O202"/>
    <mergeCell ref="P203:P208"/>
    <mergeCell ref="P97:P102"/>
    <mergeCell ref="D260:E271"/>
    <mergeCell ref="O247:O252"/>
    <mergeCell ref="D2:E2"/>
    <mergeCell ref="G91:G96"/>
    <mergeCell ref="H91:H93"/>
    <mergeCell ref="D32:E32"/>
    <mergeCell ref="F266:G268"/>
    <mergeCell ref="D82:E82"/>
    <mergeCell ref="F260:G262"/>
    <mergeCell ref="G412:G417"/>
    <mergeCell ref="H414:H415"/>
    <mergeCell ref="H416:H417"/>
    <mergeCell ref="D237:E237"/>
    <mergeCell ref="D54:E55"/>
    <mergeCell ref="G54:G59"/>
    <mergeCell ref="D382:E382"/>
    <mergeCell ref="H388:H389"/>
    <mergeCell ref="D235:E236"/>
    <mergeCell ref="G235:G240"/>
    <mergeCell ref="D273:E274"/>
    <mergeCell ref="F273:F282"/>
    <mergeCell ref="H44:H46"/>
    <mergeCell ref="D185:E186"/>
    <mergeCell ref="G185:G190"/>
    <mergeCell ref="H197:H198"/>
    <mergeCell ref="H199:H200"/>
    <mergeCell ref="H216:H217"/>
    <mergeCell ref="H224:H225"/>
    <mergeCell ref="E231:E233"/>
    <mergeCell ref="D353:E353"/>
    <mergeCell ref="D315:E317"/>
    <mergeCell ref="D358:E358"/>
    <mergeCell ref="D294:E295"/>
    <mergeCell ref="D292:E292"/>
    <mergeCell ref="D333:E333"/>
    <mergeCell ref="K412:K417"/>
    <mergeCell ref="D383:E383"/>
    <mergeCell ref="H355:H357"/>
    <mergeCell ref="G325:G333"/>
    <mergeCell ref="F386:F391"/>
    <mergeCell ref="G315:G323"/>
    <mergeCell ref="H421:H422"/>
    <mergeCell ref="H384:H385"/>
    <mergeCell ref="M431:M432"/>
    <mergeCell ref="H429:H430"/>
    <mergeCell ref="I429:I430"/>
    <mergeCell ref="H431:H432"/>
    <mergeCell ref="I431:I432"/>
    <mergeCell ref="J427:J428"/>
    <mergeCell ref="D335:E337"/>
    <mergeCell ref="D338:E338"/>
    <mergeCell ref="D412:E423"/>
    <mergeCell ref="H361:H363"/>
    <mergeCell ref="H364:H365"/>
    <mergeCell ref="P439:P440"/>
    <mergeCell ref="J441:J442"/>
    <mergeCell ref="I433:I434"/>
    <mergeCell ref="H435:H436"/>
    <mergeCell ref="I435:I436"/>
    <mergeCell ref="F458:F461"/>
    <mergeCell ref="F462:F465"/>
    <mergeCell ref="F466:F469"/>
    <mergeCell ref="D450:E451"/>
    <mergeCell ref="D452:E452"/>
    <mergeCell ref="D453:E453"/>
    <mergeCell ref="F450:F453"/>
    <mergeCell ref="F470:F473"/>
    <mergeCell ref="O425:O426"/>
    <mergeCell ref="P425:P426"/>
    <mergeCell ref="K427:K428"/>
    <mergeCell ref="L427:L428"/>
    <mergeCell ref="M427:M428"/>
    <mergeCell ref="N427:N428"/>
    <mergeCell ref="O427:O428"/>
    <mergeCell ref="P427:P428"/>
    <mergeCell ref="M429:M430"/>
    <mergeCell ref="N429:N430"/>
    <mergeCell ref="J429:J430"/>
    <mergeCell ref="J433:J434"/>
    <mergeCell ref="K433:K434"/>
    <mergeCell ref="L433:L434"/>
    <mergeCell ref="P433:P434"/>
    <mergeCell ref="J435:J436"/>
    <mergeCell ref="K435:K436"/>
    <mergeCell ref="O429:O430"/>
    <mergeCell ref="P429:P430"/>
    <mergeCell ref="M441:M442"/>
    <mergeCell ref="N441:N442"/>
    <mergeCell ref="J450:J453"/>
    <mergeCell ref="L462:L465"/>
    <mergeCell ref="J470:J473"/>
    <mergeCell ref="K470:K473"/>
    <mergeCell ref="L470:L473"/>
    <mergeCell ref="J443:J444"/>
    <mergeCell ref="K443:K444"/>
    <mergeCell ref="P447:P448"/>
    <mergeCell ref="J445:J446"/>
    <mergeCell ref="K445:K446"/>
    <mergeCell ref="L445:L446"/>
    <mergeCell ref="M445:M446"/>
    <mergeCell ref="N445:N446"/>
    <mergeCell ref="O445:O446"/>
    <mergeCell ref="P445:P446"/>
    <mergeCell ref="J447:J448"/>
    <mergeCell ref="K447:K448"/>
    <mergeCell ref="L447:L448"/>
    <mergeCell ref="M447:M448"/>
    <mergeCell ref="N447:N448"/>
    <mergeCell ref="O447:O448"/>
    <mergeCell ref="M439:M440"/>
    <mergeCell ref="N439:N440"/>
    <mergeCell ref="O439:O440"/>
    <mergeCell ref="L435:L436"/>
    <mergeCell ref="M435:M436"/>
    <mergeCell ref="N435:N436"/>
    <mergeCell ref="O441:O442"/>
    <mergeCell ref="P441:P442"/>
    <mergeCell ref="F489:F491"/>
    <mergeCell ref="F502:F505"/>
    <mergeCell ref="F495:F498"/>
    <mergeCell ref="F405:F410"/>
    <mergeCell ref="G226:G233"/>
    <mergeCell ref="O172:O177"/>
    <mergeCell ref="P172:P177"/>
    <mergeCell ref="H174:H175"/>
    <mergeCell ref="I174:I175"/>
    <mergeCell ref="G172:G177"/>
    <mergeCell ref="H172:H173"/>
    <mergeCell ref="I172:I173"/>
    <mergeCell ref="H289:H290"/>
    <mergeCell ref="P247:P252"/>
    <mergeCell ref="P197:P202"/>
    <mergeCell ref="G367:G375"/>
    <mergeCell ref="F475:F487"/>
    <mergeCell ref="P437:P438"/>
    <mergeCell ref="L443:L444"/>
    <mergeCell ref="M443:M444"/>
    <mergeCell ref="N443:N444"/>
    <mergeCell ref="O443:O444"/>
    <mergeCell ref="P443:P444"/>
    <mergeCell ref="L441:L442"/>
    <mergeCell ref="K160:K165"/>
    <mergeCell ref="L160:L165"/>
    <mergeCell ref="O160:O165"/>
    <mergeCell ref="P160:P165"/>
    <mergeCell ref="D162:E162"/>
    <mergeCell ref="H162:H163"/>
    <mergeCell ref="I162:I163"/>
    <mergeCell ref="D163:E163"/>
    <mergeCell ref="G166:G171"/>
    <mergeCell ref="H166:H167"/>
    <mergeCell ref="I166:I167"/>
    <mergeCell ref="J166:J171"/>
    <mergeCell ref="K166:K171"/>
    <mergeCell ref="L166:L171"/>
    <mergeCell ref="O166:O171"/>
    <mergeCell ref="H168:H169"/>
    <mergeCell ref="I168:I169"/>
    <mergeCell ref="D160:E161"/>
    <mergeCell ref="G160:G165"/>
    <mergeCell ref="J160:J165"/>
    <mergeCell ref="D275:E276"/>
    <mergeCell ref="D408:E408"/>
    <mergeCell ref="F263:G265"/>
    <mergeCell ref="G458:G461"/>
    <mergeCell ref="J458:J461"/>
    <mergeCell ref="K458:K461"/>
    <mergeCell ref="L458:L461"/>
    <mergeCell ref="G462:G465"/>
    <mergeCell ref="J462:J465"/>
    <mergeCell ref="K462:K465"/>
    <mergeCell ref="G433:G434"/>
    <mergeCell ref="G435:G436"/>
    <mergeCell ref="G437:G438"/>
    <mergeCell ref="G439:G440"/>
    <mergeCell ref="G441:G442"/>
    <mergeCell ref="G443:G444"/>
    <mergeCell ref="G445:G446"/>
    <mergeCell ref="G447:G448"/>
    <mergeCell ref="G450:G453"/>
    <mergeCell ref="G454:G457"/>
    <mergeCell ref="J454:J457"/>
    <mergeCell ref="K450:K453"/>
    <mergeCell ref="L450:L453"/>
    <mergeCell ref="K454:K457"/>
    <mergeCell ref="L454:L457"/>
    <mergeCell ref="K441:K442"/>
    <mergeCell ref="J431:J432"/>
    <mergeCell ref="G301:G306"/>
    <mergeCell ref="H301:H306"/>
    <mergeCell ref="J289:J292"/>
    <mergeCell ref="J284:J287"/>
    <mergeCell ref="F380:F385"/>
    <mergeCell ref="D479:E479"/>
    <mergeCell ref="F425:F436"/>
    <mergeCell ref="F437:F448"/>
    <mergeCell ref="D427:E427"/>
    <mergeCell ref="G470:G473"/>
    <mergeCell ref="G425:G426"/>
    <mergeCell ref="G466:G469"/>
    <mergeCell ref="J466:J469"/>
    <mergeCell ref="K466:K469"/>
    <mergeCell ref="L466:L469"/>
    <mergeCell ref="F454:F457"/>
    <mergeCell ref="J437:J438"/>
    <mergeCell ref="K437:K438"/>
    <mergeCell ref="L437:L438"/>
    <mergeCell ref="H443:H444"/>
    <mergeCell ref="I443:I444"/>
    <mergeCell ref="H445:H446"/>
    <mergeCell ref="I445:I446"/>
    <mergeCell ref="H447:H448"/>
    <mergeCell ref="K431:K432"/>
    <mergeCell ref="L431:L432"/>
    <mergeCell ref="J425:J426"/>
    <mergeCell ref="K425:K426"/>
    <mergeCell ref="L425:L426"/>
    <mergeCell ref="G427:G428"/>
    <mergeCell ref="G429:G430"/>
    <mergeCell ref="G431:G432"/>
    <mergeCell ref="D475:E477"/>
    <mergeCell ref="D478:E478"/>
  </mergeCells>
  <conditionalFormatting sqref="G315 F324 D668:E670 E671 D277:D278 D275 M325:N333 D587:D589">
    <cfRule type="expression" dxfId="1243" priority="4325">
      <formula>#REF!="-"</formula>
    </cfRule>
    <cfRule type="expression" dxfId="1242" priority="4326">
      <formula>#REF!&gt;0</formula>
    </cfRule>
  </conditionalFormatting>
  <conditionalFormatting sqref="O315:P315">
    <cfRule type="expression" dxfId="1241" priority="4033">
      <formula>#REF!="-"</formula>
    </cfRule>
    <cfRule type="expression" dxfId="1240" priority="4034">
      <formula>#REF!&gt;0</formula>
    </cfRule>
  </conditionalFormatting>
  <conditionalFormatting sqref="O3 N3:N26 M405:N410 E409:E411 E480 D483:E484">
    <cfRule type="expression" dxfId="1239" priority="3993">
      <formula>#REF!="-"</formula>
    </cfRule>
    <cfRule type="expression" dxfId="1238" priority="3994">
      <formula>#REF!&gt;0</formula>
    </cfRule>
  </conditionalFormatting>
  <conditionalFormatting sqref="P3">
    <cfRule type="expression" dxfId="1237" priority="3953">
      <formula>#REF!="-"</formula>
    </cfRule>
    <cfRule type="expression" dxfId="1236" priority="3954">
      <formula>#REF!&gt;0</formula>
    </cfRule>
  </conditionalFormatting>
  <conditionalFormatting sqref="D280">
    <cfRule type="expression" dxfId="1235" priority="3425">
      <formula>#REF!="-"</formula>
    </cfRule>
    <cfRule type="expression" dxfId="1234" priority="3426">
      <formula>#REF!&gt;0</formula>
    </cfRule>
  </conditionalFormatting>
  <conditionalFormatting sqref="O284:P284">
    <cfRule type="expression" dxfId="1233" priority="3399">
      <formula>#REF!="-"</formula>
    </cfRule>
    <cfRule type="expression" dxfId="1232" priority="3400">
      <formula>#REF!&gt;0</formula>
    </cfRule>
  </conditionalFormatting>
  <conditionalFormatting sqref="E277:E279">
    <cfRule type="expression" dxfId="1231" priority="3423">
      <formula>#REF!="-"</formula>
    </cfRule>
    <cfRule type="expression" dxfId="1230" priority="3424">
      <formula>#REF!&gt;0</formula>
    </cfRule>
  </conditionalFormatting>
  <conditionalFormatting sqref="D275">
    <cfRule type="expression" dxfId="1229" priority="3417">
      <formula>#REF!="-"</formula>
    </cfRule>
    <cfRule type="expression" dxfId="1228" priority="3418">
      <formula>#REF!&gt;0</formula>
    </cfRule>
  </conditionalFormatting>
  <conditionalFormatting sqref="J325">
    <cfRule type="expression" dxfId="1227" priority="3529">
      <formula>#REF!="-"</formula>
    </cfRule>
    <cfRule type="expression" dxfId="1226" priority="3530">
      <formula>#REF!&gt;0</formula>
    </cfRule>
  </conditionalFormatting>
  <conditionalFormatting sqref="D280">
    <cfRule type="expression" dxfId="1225" priority="3421">
      <formula>#REF!="-"</formula>
    </cfRule>
    <cfRule type="expression" dxfId="1224" priority="3422">
      <formula>#REF!&gt;0</formula>
    </cfRule>
  </conditionalFormatting>
  <conditionalFormatting sqref="J315">
    <cfRule type="expression" dxfId="1223" priority="3527">
      <formula>#REF!="-"</formula>
    </cfRule>
    <cfRule type="expression" dxfId="1222" priority="3528">
      <formula>#REF!&gt;0</formula>
    </cfRule>
  </conditionalFormatting>
  <conditionalFormatting sqref="G325">
    <cfRule type="expression" dxfId="1221" priority="3531">
      <formula>#REF!="-"</formula>
    </cfRule>
    <cfRule type="expression" dxfId="1220" priority="3532">
      <formula>#REF!&gt;0</formula>
    </cfRule>
  </conditionalFormatting>
  <conditionalFormatting sqref="G284">
    <cfRule type="expression" dxfId="1219" priority="3401">
      <formula>#REF!="-"</formula>
    </cfRule>
    <cfRule type="expression" dxfId="1218" priority="3402">
      <formula>#REF!&gt;0</formula>
    </cfRule>
  </conditionalFormatting>
  <conditionalFormatting sqref="G273">
    <cfRule type="expression" dxfId="1217" priority="3419">
      <formula>#REF!="-"</formula>
    </cfRule>
    <cfRule type="expression" dxfId="1216" priority="3420">
      <formula>#REF!&gt;0</formula>
    </cfRule>
  </conditionalFormatting>
  <conditionalFormatting sqref="H273">
    <cfRule type="expression" dxfId="1215" priority="3175">
      <formula>#REF!="-"</formula>
    </cfRule>
    <cfRule type="expression" dxfId="1214" priority="3176">
      <formula>#REF!&gt;0</formula>
    </cfRule>
  </conditionalFormatting>
  <conditionalFormatting sqref="H284">
    <cfRule type="expression" dxfId="1213" priority="3173">
      <formula>#REF!="-"</formula>
    </cfRule>
    <cfRule type="expression" dxfId="1212" priority="3174">
      <formula>#REF!&gt;0</formula>
    </cfRule>
  </conditionalFormatting>
  <conditionalFormatting sqref="O273:P273">
    <cfRule type="expression" dxfId="1211" priority="3405">
      <formula>#REF!="-"</formula>
    </cfRule>
    <cfRule type="expression" dxfId="1210" priority="3406">
      <formula>#REF!&gt;0</formula>
    </cfRule>
  </conditionalFormatting>
  <conditionalFormatting sqref="H289">
    <cfRule type="expression" dxfId="1209" priority="3123">
      <formula>#REF!="-"</formula>
    </cfRule>
    <cfRule type="expression" dxfId="1208" priority="3124">
      <formula>#REF!&gt;0</formula>
    </cfRule>
  </conditionalFormatting>
  <conditionalFormatting sqref="G289">
    <cfRule type="expression" dxfId="1207" priority="3129">
      <formula>#REF!="-"</formula>
    </cfRule>
    <cfRule type="expression" dxfId="1206" priority="3130">
      <formula>#REF!&gt;0</formula>
    </cfRule>
  </conditionalFormatting>
  <conditionalFormatting sqref="J289 O289">
    <cfRule type="expression" dxfId="1205" priority="3127">
      <formula>#REF!="-"</formula>
    </cfRule>
    <cfRule type="expression" dxfId="1204" priority="3128">
      <formula>#REF!&gt;0</formula>
    </cfRule>
  </conditionalFormatting>
  <conditionalFormatting sqref="J284">
    <cfRule type="expression" dxfId="1203" priority="3131">
      <formula>#REF!="-"</formula>
    </cfRule>
    <cfRule type="expression" dxfId="1202" priority="3132">
      <formula>#REF!&gt;0</formula>
    </cfRule>
  </conditionalFormatting>
  <conditionalFormatting sqref="N273:N276">
    <cfRule type="expression" dxfId="1201" priority="3121">
      <formula>#REF!="-"</formula>
    </cfRule>
    <cfRule type="expression" dxfId="1200" priority="3122">
      <formula>#REF!&gt;0</formula>
    </cfRule>
  </conditionalFormatting>
  <conditionalFormatting sqref="H414">
    <cfRule type="expression" dxfId="1199" priority="3025">
      <formula>#REF!="-"</formula>
    </cfRule>
    <cfRule type="expression" dxfId="1198" priority="3026">
      <formula>#REF!&gt;0</formula>
    </cfRule>
  </conditionalFormatting>
  <conditionalFormatting sqref="H325 H328">
    <cfRule type="expression" dxfId="1197" priority="3169">
      <formula>#REF!="-"</formula>
    </cfRule>
    <cfRule type="expression" dxfId="1196" priority="3170">
      <formula>#REF!&gt;0</formula>
    </cfRule>
  </conditionalFormatting>
  <conditionalFormatting sqref="H405">
    <cfRule type="expression" dxfId="1195" priority="3079">
      <formula>#REF!="-"</formula>
    </cfRule>
    <cfRule type="expression" dxfId="1194" priority="3080">
      <formula>#REF!&gt;0</formula>
    </cfRule>
  </conditionalFormatting>
  <conditionalFormatting sqref="G277">
    <cfRule type="expression" dxfId="1193" priority="3157">
      <formula>#REF!="-"</formula>
    </cfRule>
    <cfRule type="expression" dxfId="1192" priority="3158">
      <formula>#REF!&gt;0</formula>
    </cfRule>
  </conditionalFormatting>
  <conditionalFormatting sqref="G278">
    <cfRule type="expression" dxfId="1191" priority="3139">
      <formula>#REF!="-"</formula>
    </cfRule>
    <cfRule type="expression" dxfId="1190" priority="3140">
      <formula>#REF!&gt;0</formula>
    </cfRule>
  </conditionalFormatting>
  <conditionalFormatting sqref="H315 H318">
    <cfRule type="expression" dxfId="1189" priority="3171">
      <formula>#REF!="-"</formula>
    </cfRule>
    <cfRule type="expression" dxfId="1188" priority="3172">
      <formula>#REF!&gt;0</formula>
    </cfRule>
  </conditionalFormatting>
  <conditionalFormatting sqref="D408:D410 D412">
    <cfRule type="expression" dxfId="1187" priority="3093">
      <formula>#REF!="-"</formula>
    </cfRule>
    <cfRule type="expression" dxfId="1186" priority="3094">
      <formula>#REF!&gt;0</formula>
    </cfRule>
  </conditionalFormatting>
  <conditionalFormatting sqref="D412">
    <cfRule type="expression" dxfId="1185" priority="3089">
      <formula>#REF!="-"</formula>
    </cfRule>
    <cfRule type="expression" dxfId="1184" priority="3090">
      <formula>#REF!&gt;0</formula>
    </cfRule>
  </conditionalFormatting>
  <conditionalFormatting sqref="H278">
    <cfRule type="expression" dxfId="1183" priority="3133">
      <formula>#REF!="-"</formula>
    </cfRule>
    <cfRule type="expression" dxfId="1182" priority="3134">
      <formula>#REF!&gt;0</formula>
    </cfRule>
  </conditionalFormatting>
  <conditionalFormatting sqref="D405:D406">
    <cfRule type="expression" dxfId="1181" priority="3095">
      <formula>#REF!="-"</formula>
    </cfRule>
    <cfRule type="expression" dxfId="1180" priority="3096">
      <formula>#REF!&gt;0</formula>
    </cfRule>
  </conditionalFormatting>
  <conditionalFormatting sqref="J273 M273:M276">
    <cfRule type="expression" dxfId="1179" priority="3141">
      <formula>#REF!="-"</formula>
    </cfRule>
    <cfRule type="expression" dxfId="1178" priority="3142">
      <formula>#REF!&gt;0</formula>
    </cfRule>
  </conditionalFormatting>
  <conditionalFormatting sqref="J278 O278">
    <cfRule type="expression" dxfId="1177" priority="3137">
      <formula>#REF!="-"</formula>
    </cfRule>
    <cfRule type="expression" dxfId="1176" priority="3138">
      <formula>#REF!&gt;0</formula>
    </cfRule>
  </conditionalFormatting>
  <conditionalFormatting sqref="J405">
    <cfRule type="expression" dxfId="1175" priority="3073">
      <formula>#REF!="-"</formula>
    </cfRule>
    <cfRule type="expression" dxfId="1174" priority="3074">
      <formula>#REF!&gt;0</formula>
    </cfRule>
  </conditionalFormatting>
  <conditionalFormatting sqref="H409">
    <cfRule type="expression" dxfId="1173" priority="3031">
      <formula>#REF!="-"</formula>
    </cfRule>
    <cfRule type="expression" dxfId="1172" priority="3032">
      <formula>#REF!&gt;0</formula>
    </cfRule>
  </conditionalFormatting>
  <conditionalFormatting sqref="F405">
    <cfRule type="expression" dxfId="1171" priority="3069">
      <formula>#REF!="-"</formula>
    </cfRule>
    <cfRule type="expression" dxfId="1170" priority="3070">
      <formula>#REF!&gt;0</formula>
    </cfRule>
  </conditionalFormatting>
  <conditionalFormatting sqref="H412">
    <cfRule type="expression" dxfId="1169" priority="3027">
      <formula>#REF!="-"</formula>
    </cfRule>
    <cfRule type="expression" dxfId="1168" priority="3028">
      <formula>#REF!&gt;0</formula>
    </cfRule>
  </conditionalFormatting>
  <conditionalFormatting sqref="G412">
    <cfRule type="expression" dxfId="1167" priority="3029">
      <formula>#REF!="-"</formula>
    </cfRule>
    <cfRule type="expression" dxfId="1166" priority="3030">
      <formula>#REF!&gt;0</formula>
    </cfRule>
  </conditionalFormatting>
  <conditionalFormatting sqref="P405">
    <cfRule type="expression" dxfId="1165" priority="3017">
      <formula>#REF!="-"</formula>
    </cfRule>
    <cfRule type="expression" dxfId="1164" priority="3018">
      <formula>#REF!&gt;0</formula>
    </cfRule>
  </conditionalFormatting>
  <conditionalFormatting sqref="J419">
    <cfRule type="expression" dxfId="1163" priority="3013">
      <formula>#REF!="-"</formula>
    </cfRule>
    <cfRule type="expression" dxfId="1162" priority="3014">
      <formula>#REF!&gt;0</formula>
    </cfRule>
  </conditionalFormatting>
  <conditionalFormatting sqref="G405">
    <cfRule type="expression" dxfId="1161" priority="3099">
      <formula>#REF!="-"</formula>
    </cfRule>
    <cfRule type="expression" dxfId="1160" priority="3100">
      <formula>#REF!&gt;0</formula>
    </cfRule>
  </conditionalFormatting>
  <conditionalFormatting sqref="D408">
    <cfRule type="expression" dxfId="1159" priority="3087">
      <formula>#REF!="-"</formula>
    </cfRule>
    <cfRule type="expression" dxfId="1158" priority="3088">
      <formula>#REF!&gt;0</formula>
    </cfRule>
  </conditionalFormatting>
  <conditionalFormatting sqref="G419">
    <cfRule type="expression" dxfId="1157" priority="3023">
      <formula>#REF!="-"</formula>
    </cfRule>
    <cfRule type="expression" dxfId="1156" priority="3024">
      <formula>#REF!&gt;0</formula>
    </cfRule>
  </conditionalFormatting>
  <conditionalFormatting sqref="H421">
    <cfRule type="expression" dxfId="1155" priority="3005">
      <formula>#REF!="-"</formula>
    </cfRule>
    <cfRule type="expression" dxfId="1154" priority="3006">
      <formula>#REF!&gt;0</formula>
    </cfRule>
  </conditionalFormatting>
  <conditionalFormatting sqref="F412 F419">
    <cfRule type="expression" dxfId="1153" priority="3057">
      <formula>#REF!="-"</formula>
    </cfRule>
    <cfRule type="expression" dxfId="1152" priority="3058">
      <formula>#REF!&gt;0</formula>
    </cfRule>
  </conditionalFormatting>
  <conditionalFormatting sqref="P412">
    <cfRule type="expression" dxfId="1151" priority="3051">
      <formula>#REF!="-"</formula>
    </cfRule>
    <cfRule type="expression" dxfId="1150" priority="3052">
      <formula>#REF!&gt;0</formula>
    </cfRule>
  </conditionalFormatting>
  <conditionalFormatting sqref="J412">
    <cfRule type="expression" dxfId="1149" priority="3047">
      <formula>#REF!="-"</formula>
    </cfRule>
    <cfRule type="expression" dxfId="1148" priority="3048">
      <formula>#REF!&gt;0</formula>
    </cfRule>
  </conditionalFormatting>
  <conditionalFormatting sqref="P419">
    <cfRule type="expression" dxfId="1147" priority="3041">
      <formula>#REF!="-"</formula>
    </cfRule>
    <cfRule type="expression" dxfId="1146" priority="3042">
      <formula>#REF!&gt;0</formula>
    </cfRule>
  </conditionalFormatting>
  <conditionalFormatting sqref="H419">
    <cfRule type="expression" dxfId="1145" priority="3007">
      <formula>#REF!="-"</formula>
    </cfRule>
    <cfRule type="expression" dxfId="1144" priority="3008">
      <formula>#REF!&gt;0</formula>
    </cfRule>
  </conditionalFormatting>
  <conditionalFormatting sqref="H590">
    <cfRule type="expression" dxfId="1143" priority="2723">
      <formula>#REF!="-"</formula>
    </cfRule>
    <cfRule type="expression" dxfId="1142" priority="2724">
      <formula>#REF!&gt;0</formula>
    </cfRule>
  </conditionalFormatting>
  <conditionalFormatting sqref="E590">
    <cfRule type="expression" dxfId="1141" priority="2691">
      <formula>#REF!="-"</formula>
    </cfRule>
    <cfRule type="expression" dxfId="1140" priority="2692">
      <formula>#REF!&gt;0</formula>
    </cfRule>
  </conditionalFormatting>
  <conditionalFormatting sqref="E590">
    <cfRule type="expression" dxfId="1139" priority="2695">
      <formula>#REF!="-"</formula>
    </cfRule>
    <cfRule type="expression" dxfId="1138" priority="2696">
      <formula>#REF!&gt;0</formula>
    </cfRule>
  </conditionalFormatting>
  <conditionalFormatting sqref="G590">
    <cfRule type="expression" dxfId="1137" priority="2731">
      <formula>#REF!="-"</formula>
    </cfRule>
    <cfRule type="expression" dxfId="1136" priority="2732">
      <formula>#REF!&gt;0</formula>
    </cfRule>
  </conditionalFormatting>
  <conditionalFormatting sqref="D582">
    <cfRule type="expression" dxfId="1135" priority="2699">
      <formula>#REF!="-"</formula>
    </cfRule>
    <cfRule type="expression" dxfId="1134" priority="2700">
      <formula>#REF!&gt;0</formula>
    </cfRule>
  </conditionalFormatting>
  <conditionalFormatting sqref="G598">
    <cfRule type="expression" dxfId="1133" priority="2715">
      <formula>#REF!="-"</formula>
    </cfRule>
    <cfRule type="expression" dxfId="1132" priority="2716">
      <formula>#REF!&gt;0</formula>
    </cfRule>
  </conditionalFormatting>
  <conditionalFormatting sqref="D587">
    <cfRule type="expression" dxfId="1131" priority="2743">
      <formula>#REF!="-"</formula>
    </cfRule>
    <cfRule type="expression" dxfId="1130" priority="2744">
      <formula>#REF!&gt;0</formula>
    </cfRule>
  </conditionalFormatting>
  <conditionalFormatting sqref="E590">
    <cfRule type="expression" dxfId="1129" priority="2693">
      <formula>#REF!="-"</formula>
    </cfRule>
    <cfRule type="expression" dxfId="1128" priority="2694">
      <formula>#REF!&gt;0</formula>
    </cfRule>
  </conditionalFormatting>
  <conditionalFormatting sqref="H598">
    <cfRule type="expression" dxfId="1127" priority="2683">
      <formula>#REF!="-"</formula>
    </cfRule>
    <cfRule type="expression" dxfId="1126" priority="2684">
      <formula>#REF!&gt;0</formula>
    </cfRule>
  </conditionalFormatting>
  <conditionalFormatting sqref="F616 F626">
    <cfRule type="expression" dxfId="1125" priority="2567">
      <formula>#REF!="-"</formula>
    </cfRule>
    <cfRule type="expression" dxfId="1124" priority="2568">
      <formula>#REF!&gt;0</formula>
    </cfRule>
  </conditionalFormatting>
  <conditionalFormatting sqref="G606">
    <cfRule type="expression" dxfId="1123" priority="2579">
      <formula>#REF!="-"</formula>
    </cfRule>
    <cfRule type="expression" dxfId="1122" priority="2580">
      <formula>#REF!&gt;0</formula>
    </cfRule>
  </conditionalFormatting>
  <conditionalFormatting sqref="H582">
    <cfRule type="expression" dxfId="1121" priority="2685">
      <formula>#REF!="-"</formula>
    </cfRule>
    <cfRule type="expression" dxfId="1120" priority="2686">
      <formula>#REF!&gt;0</formula>
    </cfRule>
  </conditionalFormatting>
  <conditionalFormatting sqref="H606">
    <cfRule type="expression" dxfId="1119" priority="2503">
      <formula>#REF!="-"</formula>
    </cfRule>
    <cfRule type="expression" dxfId="1118" priority="2504">
      <formula>#REF!&gt;0</formula>
    </cfRule>
  </conditionalFormatting>
  <conditionalFormatting sqref="J590">
    <cfRule type="expression" dxfId="1117" priority="2717">
      <formula>#REF!="-"</formula>
    </cfRule>
    <cfRule type="expression" dxfId="1116" priority="2718">
      <formula>#REF!&gt;0</formula>
    </cfRule>
  </conditionalFormatting>
  <conditionalFormatting sqref="H634">
    <cfRule type="expression" dxfId="1115" priority="2429">
      <formula>#REF!="-"</formula>
    </cfRule>
    <cfRule type="expression" dxfId="1114" priority="2430">
      <formula>#REF!&gt;0</formula>
    </cfRule>
  </conditionalFormatting>
  <conditionalFormatting sqref="H626">
    <cfRule type="expression" dxfId="1113" priority="2425">
      <formula>#REF!="-"</formula>
    </cfRule>
    <cfRule type="expression" dxfId="1112" priority="2426">
      <formula>#REF!&gt;0</formula>
    </cfRule>
  </conditionalFormatting>
  <conditionalFormatting sqref="E588">
    <cfRule type="expression" dxfId="1111" priority="2727">
      <formula>#REF!="-"</formula>
    </cfRule>
    <cfRule type="expression" dxfId="1110" priority="2728">
      <formula>#REF!&gt;0</formula>
    </cfRule>
  </conditionalFormatting>
  <conditionalFormatting sqref="J636">
    <cfRule type="expression" dxfId="1109" priority="2421">
      <formula>#REF!="-"</formula>
    </cfRule>
    <cfRule type="expression" dxfId="1108" priority="2422">
      <formula>#REF!&gt;0</formula>
    </cfRule>
  </conditionalFormatting>
  <conditionalFormatting sqref="D668">
    <cfRule type="expression" dxfId="1107" priority="2229">
      <formula>#REF!="-"</formula>
    </cfRule>
    <cfRule type="expression" dxfId="1106" priority="2230">
      <formula>#REF!&gt;0</formula>
    </cfRule>
  </conditionalFormatting>
  <conditionalFormatting sqref="G582">
    <cfRule type="expression" dxfId="1105" priority="2751">
      <formula>#REF!="-"</formula>
    </cfRule>
    <cfRule type="expression" dxfId="1104" priority="2752">
      <formula>#REF!&gt;0</formula>
    </cfRule>
  </conditionalFormatting>
  <conditionalFormatting sqref="E590">
    <cfRule type="expression" dxfId="1103" priority="2689">
      <formula>#REF!="-"</formula>
    </cfRule>
    <cfRule type="expression" dxfId="1102" priority="2690">
      <formula>#REF!&gt;0</formula>
    </cfRule>
  </conditionalFormatting>
  <conditionalFormatting sqref="E587 E589">
    <cfRule type="expression" dxfId="1101" priority="2747">
      <formula>#REF!="-"</formula>
    </cfRule>
    <cfRule type="expression" dxfId="1100" priority="2748">
      <formula>#REF!&gt;0</formula>
    </cfRule>
  </conditionalFormatting>
  <conditionalFormatting sqref="F582">
    <cfRule type="expression" dxfId="1099" priority="2739">
      <formula>#REF!="-"</formula>
    </cfRule>
    <cfRule type="expression" dxfId="1098" priority="2740">
      <formula>#REF!&gt;0</formula>
    </cfRule>
  </conditionalFormatting>
  <conditionalFormatting sqref="F590 F598">
    <cfRule type="expression" dxfId="1097" priority="2737">
      <formula>#REF!="-"</formula>
    </cfRule>
    <cfRule type="expression" dxfId="1096" priority="2738">
      <formula>#REF!&gt;0</formula>
    </cfRule>
  </conditionalFormatting>
  <conditionalFormatting sqref="P616">
    <cfRule type="expression" dxfId="1095" priority="2565">
      <formula>#REF!="-"</formula>
    </cfRule>
    <cfRule type="expression" dxfId="1094" priority="2566">
      <formula>#REF!&gt;0</formula>
    </cfRule>
  </conditionalFormatting>
  <conditionalFormatting sqref="P590">
    <cfRule type="expression" dxfId="1093" priority="2735">
      <formula>#REF!="-"</formula>
    </cfRule>
    <cfRule type="expression" dxfId="1092" priority="2736">
      <formula>#REF!&gt;0</formula>
    </cfRule>
  </conditionalFormatting>
  <conditionalFormatting sqref="E613">
    <cfRule type="expression" dxfId="1091" priority="2575">
      <formula>#REF!="-"</formula>
    </cfRule>
    <cfRule type="expression" dxfId="1090" priority="2576">
      <formula>#REF!&gt;0</formula>
    </cfRule>
  </conditionalFormatting>
  <conditionalFormatting sqref="F606">
    <cfRule type="expression" dxfId="1089" priority="2569">
      <formula>#REF!="-"</formula>
    </cfRule>
    <cfRule type="expression" dxfId="1088" priority="2570">
      <formula>#REF!&gt;0</formula>
    </cfRule>
  </conditionalFormatting>
  <conditionalFormatting sqref="J582">
    <cfRule type="expression" dxfId="1087" priority="2719">
      <formula>#REF!="-"</formula>
    </cfRule>
    <cfRule type="expression" dxfId="1086" priority="2720">
      <formula>#REF!&gt;0</formula>
    </cfRule>
  </conditionalFormatting>
  <conditionalFormatting sqref="J598">
    <cfRule type="expression" dxfId="1085" priority="2711">
      <formula>#REF!="-"</formula>
    </cfRule>
    <cfRule type="expression" dxfId="1084" priority="2712">
      <formula>#REF!&gt;0</formula>
    </cfRule>
  </conditionalFormatting>
  <conditionalFormatting sqref="H614">
    <cfRule type="expression" dxfId="1083" priority="2529">
      <formula>#REF!="-"</formula>
    </cfRule>
    <cfRule type="expression" dxfId="1082" priority="2530">
      <formula>#REF!&gt;0</formula>
    </cfRule>
  </conditionalFormatting>
  <conditionalFormatting sqref="J665">
    <cfRule type="expression" dxfId="1081" priority="2277">
      <formula>#REF!="-"</formula>
    </cfRule>
    <cfRule type="expression" dxfId="1080" priority="2278">
      <formula>#REF!&gt;0</formula>
    </cfRule>
  </conditionalFormatting>
  <conditionalFormatting sqref="D665:D666">
    <cfRule type="expression" dxfId="1079" priority="2237">
      <formula>#REF!="-"</formula>
    </cfRule>
    <cfRule type="expression" dxfId="1078" priority="2238">
      <formula>#REF!&gt;0</formula>
    </cfRule>
  </conditionalFormatting>
  <conditionalFormatting sqref="H665">
    <cfRule type="expression" dxfId="1077" priority="2299">
      <formula>#REF!="-"</formula>
    </cfRule>
    <cfRule type="expression" dxfId="1076" priority="2300">
      <formula>#REF!&gt;0</formula>
    </cfRule>
  </conditionalFormatting>
  <conditionalFormatting sqref="D611:D613">
    <cfRule type="expression" dxfId="1075" priority="2577">
      <formula>#REF!="-"</formula>
    </cfRule>
    <cfRule type="expression" dxfId="1074" priority="2578">
      <formula>#REF!&gt;0</formula>
    </cfRule>
  </conditionalFormatting>
  <conditionalFormatting sqref="J606">
    <cfRule type="expression" dxfId="1073" priority="2555">
      <formula>#REF!="-"</formula>
    </cfRule>
    <cfRule type="expression" dxfId="1072" priority="2556">
      <formula>#REF!&gt;0</formula>
    </cfRule>
  </conditionalFormatting>
  <conditionalFormatting sqref="D606">
    <cfRule type="expression" dxfId="1071" priority="2547">
      <formula>#REF!="-"</formula>
    </cfRule>
    <cfRule type="expression" dxfId="1070" priority="2548">
      <formula>#REF!&gt;0</formula>
    </cfRule>
  </conditionalFormatting>
  <conditionalFormatting sqref="D613">
    <cfRule type="expression" dxfId="1069" priority="2571">
      <formula>#REF!="-"</formula>
    </cfRule>
    <cfRule type="expression" dxfId="1068" priority="2572">
      <formula>#REF!&gt;0</formula>
    </cfRule>
  </conditionalFormatting>
  <conditionalFormatting sqref="H672">
    <cfRule type="expression" dxfId="1067" priority="2221">
      <formula>#REF!="-"</formula>
    </cfRule>
    <cfRule type="expression" dxfId="1066" priority="2222">
      <formula>#REF!&gt;0</formula>
    </cfRule>
  </conditionalFormatting>
  <conditionalFormatting sqref="F693 F700">
    <cfRule type="expression" dxfId="1065" priority="2183">
      <formula>#REF!="-"</formula>
    </cfRule>
    <cfRule type="expression" dxfId="1064" priority="2184">
      <formula>#REF!&gt;0</formula>
    </cfRule>
  </conditionalFormatting>
  <conditionalFormatting sqref="E614">
    <cfRule type="expression" dxfId="1063" priority="2561">
      <formula>#REF!="-"</formula>
    </cfRule>
    <cfRule type="expression" dxfId="1062" priority="2562">
      <formula>#REF!&gt;0</formula>
    </cfRule>
  </conditionalFormatting>
  <conditionalFormatting sqref="J616">
    <cfRule type="expression" dxfId="1061" priority="2553">
      <formula>#REF!="-"</formula>
    </cfRule>
    <cfRule type="expression" dxfId="1060" priority="2554">
      <formula>#REF!&gt;0</formula>
    </cfRule>
  </conditionalFormatting>
  <conditionalFormatting sqref="H667 H669">
    <cfRule type="expression" dxfId="1059" priority="2227">
      <formula>#REF!="-"</formula>
    </cfRule>
    <cfRule type="expression" dxfId="1058" priority="2228">
      <formula>#REF!&gt;0</formula>
    </cfRule>
  </conditionalFormatting>
  <conditionalFormatting sqref="G616">
    <cfRule type="expression" dxfId="1057" priority="2485">
      <formula>#REF!="-"</formula>
    </cfRule>
    <cfRule type="expression" dxfId="1056" priority="2486">
      <formula>#REF!&gt;0</formula>
    </cfRule>
  </conditionalFormatting>
  <conditionalFormatting sqref="P636">
    <cfRule type="expression" dxfId="1055" priority="2423">
      <formula>#REF!="-"</formula>
    </cfRule>
    <cfRule type="expression" dxfId="1054" priority="2424">
      <formula>#REF!&gt;0</formula>
    </cfRule>
  </conditionalFormatting>
  <conditionalFormatting sqref="G626">
    <cfRule type="expression" dxfId="1053" priority="2439">
      <formula>#REF!="-"</formula>
    </cfRule>
    <cfRule type="expression" dxfId="1052" priority="2440">
      <formula>#REF!&gt;0</formula>
    </cfRule>
  </conditionalFormatting>
  <conditionalFormatting sqref="E612">
    <cfRule type="expression" dxfId="1051" priority="2397">
      <formula>#REF!="-"</formula>
    </cfRule>
    <cfRule type="expression" dxfId="1050" priority="2398">
      <formula>#REF!&gt;0</formula>
    </cfRule>
  </conditionalFormatting>
  <conditionalFormatting sqref="E614">
    <cfRule type="expression" dxfId="1049" priority="2391">
      <formula>#REF!="-"</formula>
    </cfRule>
    <cfRule type="expression" dxfId="1048" priority="2392">
      <formula>#REF!&gt;0</formula>
    </cfRule>
  </conditionalFormatting>
  <conditionalFormatting sqref="J626">
    <cfRule type="expression" dxfId="1047" priority="2435">
      <formula>#REF!="-"</formula>
    </cfRule>
    <cfRule type="expression" dxfId="1046" priority="2436">
      <formula>#REF!&gt;0</formula>
    </cfRule>
  </conditionalFormatting>
  <conditionalFormatting sqref="G636">
    <cfRule type="expression" dxfId="1045" priority="2419">
      <formula>#REF!="-"</formula>
    </cfRule>
    <cfRule type="expression" dxfId="1044" priority="2420">
      <formula>#REF!&gt;0</formula>
    </cfRule>
  </conditionalFormatting>
  <conditionalFormatting sqref="H636">
    <cfRule type="expression" dxfId="1043" priority="2407">
      <formula>#REF!="-"</formula>
    </cfRule>
    <cfRule type="expression" dxfId="1042" priority="2408">
      <formula>#REF!&gt;0</formula>
    </cfRule>
  </conditionalFormatting>
  <conditionalFormatting sqref="E614">
    <cfRule type="expression" dxfId="1041" priority="2395">
      <formula>#REF!="-"</formula>
    </cfRule>
    <cfRule type="expression" dxfId="1040" priority="2396">
      <formula>#REF!&gt;0</formula>
    </cfRule>
  </conditionalFormatting>
  <conditionalFormatting sqref="E614">
    <cfRule type="expression" dxfId="1039" priority="2393">
      <formula>#REF!="-"</formula>
    </cfRule>
    <cfRule type="expression" dxfId="1038" priority="2394">
      <formula>#REF!&gt;0</formula>
    </cfRule>
  </conditionalFormatting>
  <conditionalFormatting sqref="E614">
    <cfRule type="expression" dxfId="1037" priority="2389">
      <formula>#REF!="-"</formula>
    </cfRule>
    <cfRule type="expression" dxfId="1036" priority="2390">
      <formula>#REF!&gt;0</formula>
    </cfRule>
  </conditionalFormatting>
  <conditionalFormatting sqref="D611">
    <cfRule type="expression" dxfId="1035" priority="2399">
      <formula>#REF!="-"</formula>
    </cfRule>
    <cfRule type="expression" dxfId="1034" priority="2400">
      <formula>#REF!&gt;0</formula>
    </cfRule>
  </conditionalFormatting>
  <conditionalFormatting sqref="G665">
    <cfRule type="expression" dxfId="1033" priority="2307">
      <formula>#REF!="-"</formula>
    </cfRule>
    <cfRule type="expression" dxfId="1032" priority="2308">
      <formula>#REF!&gt;0</formula>
    </cfRule>
  </conditionalFormatting>
  <conditionalFormatting sqref="F665">
    <cfRule type="expression" dxfId="1031" priority="2297">
      <formula>#REF!="-"</formula>
    </cfRule>
    <cfRule type="expression" dxfId="1030" priority="2298">
      <formula>#REF!&gt;0</formula>
    </cfRule>
  </conditionalFormatting>
  <conditionalFormatting sqref="F672 F679">
    <cfRule type="expression" dxfId="1029" priority="2295">
      <formula>#REF!="-"</formula>
    </cfRule>
    <cfRule type="expression" dxfId="1028" priority="2296">
      <formula>#REF!&gt;0</formula>
    </cfRule>
  </conditionalFormatting>
  <conditionalFormatting sqref="J672">
    <cfRule type="expression" dxfId="1027" priority="2217">
      <formula>#REF!="-"</formula>
    </cfRule>
    <cfRule type="expression" dxfId="1026" priority="2218">
      <formula>#REF!&gt;0</formula>
    </cfRule>
  </conditionalFormatting>
  <conditionalFormatting sqref="H686">
    <cfRule type="expression" dxfId="1025" priority="2187">
      <formula>#REF!="-"</formula>
    </cfRule>
    <cfRule type="expression" dxfId="1024" priority="2188">
      <formula>#REF!&gt;0</formula>
    </cfRule>
  </conditionalFormatting>
  <conditionalFormatting sqref="G672">
    <cfRule type="expression" dxfId="1023" priority="2223">
      <formula>#REF!="-"</formula>
    </cfRule>
    <cfRule type="expression" dxfId="1022" priority="2224">
      <formula>#REF!&gt;0</formula>
    </cfRule>
  </conditionalFormatting>
  <conditionalFormatting sqref="H674 H676">
    <cfRule type="expression" dxfId="1021" priority="2211">
      <formula>#REF!="-"</formula>
    </cfRule>
    <cfRule type="expression" dxfId="1020" priority="2212">
      <formula>#REF!&gt;0</formula>
    </cfRule>
  </conditionalFormatting>
  <conditionalFormatting sqref="J679">
    <cfRule type="expression" dxfId="1019" priority="2201">
      <formula>#REF!="-"</formula>
    </cfRule>
    <cfRule type="expression" dxfId="1018" priority="2202">
      <formula>#REF!&gt;0</formula>
    </cfRule>
  </conditionalFormatting>
  <conditionalFormatting sqref="H679">
    <cfRule type="expression" dxfId="1017" priority="2205">
      <formula>#REF!="-"</formula>
    </cfRule>
    <cfRule type="expression" dxfId="1016" priority="2206">
      <formula>#REF!&gt;0</formula>
    </cfRule>
  </conditionalFormatting>
  <conditionalFormatting sqref="D686:D687">
    <cfRule type="expression" dxfId="1015" priority="2173">
      <formula>#REF!="-"</formula>
    </cfRule>
    <cfRule type="expression" dxfId="1014" priority="2174">
      <formula>#REF!&gt;0</formula>
    </cfRule>
  </conditionalFormatting>
  <conditionalFormatting sqref="G679">
    <cfRule type="expression" dxfId="1013" priority="2207">
      <formula>#REF!="-"</formula>
    </cfRule>
    <cfRule type="expression" dxfId="1012" priority="2208">
      <formula>#REF!&gt;0</formula>
    </cfRule>
  </conditionalFormatting>
  <conditionalFormatting sqref="H681 H683">
    <cfRule type="expression" dxfId="1011" priority="2195">
      <formula>#REF!="-"</formula>
    </cfRule>
    <cfRule type="expression" dxfId="1010" priority="2196">
      <formula>#REF!&gt;0</formula>
    </cfRule>
  </conditionalFormatting>
  <conditionalFormatting sqref="J686">
    <cfRule type="expression" dxfId="1009" priority="2179">
      <formula>#REF!="-"</formula>
    </cfRule>
    <cfRule type="expression" dxfId="1008" priority="2180">
      <formula>#REF!&gt;0</formula>
    </cfRule>
  </conditionalFormatting>
  <conditionalFormatting sqref="D689:D691">
    <cfRule type="expression" dxfId="1007" priority="2135">
      <formula>#REF!="-"</formula>
    </cfRule>
    <cfRule type="expression" dxfId="1006" priority="2136">
      <formula>#REF!&gt;0</formula>
    </cfRule>
  </conditionalFormatting>
  <conditionalFormatting sqref="H700">
    <cfRule type="expression" dxfId="1005" priority="2125">
      <formula>#REF!="-"</formula>
    </cfRule>
    <cfRule type="expression" dxfId="1004" priority="2126">
      <formula>#REF!&gt;0</formula>
    </cfRule>
  </conditionalFormatting>
  <conditionalFormatting sqref="G686">
    <cfRule type="expression" dxfId="1003" priority="2191">
      <formula>#REF!="-"</formula>
    </cfRule>
    <cfRule type="expression" dxfId="1002" priority="2192">
      <formula>#REF!&gt;0</formula>
    </cfRule>
  </conditionalFormatting>
  <conditionalFormatting sqref="F686">
    <cfRule type="expression" dxfId="1001" priority="2185">
      <formula>#REF!="-"</formula>
    </cfRule>
    <cfRule type="expression" dxfId="1000" priority="2186">
      <formula>#REF!&gt;0</formula>
    </cfRule>
  </conditionalFormatting>
  <conditionalFormatting sqref="J693">
    <cfRule type="expression" dxfId="999" priority="2159">
      <formula>#REF!="-"</formula>
    </cfRule>
    <cfRule type="expression" dxfId="998" priority="2160">
      <formula>#REF!&gt;0</formula>
    </cfRule>
  </conditionalFormatting>
  <conditionalFormatting sqref="G693">
    <cfRule type="expression" dxfId="997" priority="2165">
      <formula>#REF!="-"</formula>
    </cfRule>
    <cfRule type="expression" dxfId="996" priority="2166">
      <formula>#REF!&gt;0</formula>
    </cfRule>
  </conditionalFormatting>
  <conditionalFormatting sqref="J308">
    <cfRule type="expression" dxfId="995" priority="1999">
      <formula>#REF!="-"</formula>
    </cfRule>
    <cfRule type="expression" dxfId="994" priority="2000">
      <formula>#REF!&gt;0</formula>
    </cfRule>
  </conditionalFormatting>
  <conditionalFormatting sqref="J700">
    <cfRule type="expression" dxfId="993" priority="2143">
      <formula>#REF!="-"</formula>
    </cfRule>
    <cfRule type="expression" dxfId="992" priority="2144">
      <formula>#REF!&gt;0</formula>
    </cfRule>
  </conditionalFormatting>
  <conditionalFormatting sqref="G308">
    <cfRule type="expression" dxfId="991" priority="1991">
      <formula>#REF!="-"</formula>
    </cfRule>
    <cfRule type="expression" dxfId="990" priority="1992">
      <formula>#REF!&gt;0</formula>
    </cfRule>
  </conditionalFormatting>
  <conditionalFormatting sqref="H301">
    <cfRule type="expression" dxfId="989" priority="1993">
      <formula>#REF!="-"</formula>
    </cfRule>
    <cfRule type="expression" dxfId="988" priority="1994">
      <formula>#REF!&gt;0</formula>
    </cfRule>
  </conditionalFormatting>
  <conditionalFormatting sqref="E689:E692">
    <cfRule type="expression" dxfId="987" priority="2133">
      <formula>#REF!="-"</formula>
    </cfRule>
    <cfRule type="expression" dxfId="986" priority="2134">
      <formula>#REF!&gt;0</formula>
    </cfRule>
  </conditionalFormatting>
  <conditionalFormatting sqref="D689">
    <cfRule type="expression" dxfId="985" priority="2131">
      <formula>#REF!="-"</formula>
    </cfRule>
    <cfRule type="expression" dxfId="984" priority="2132">
      <formula>#REF!&gt;0</formula>
    </cfRule>
  </conditionalFormatting>
  <conditionalFormatting sqref="H693">
    <cfRule type="expression" dxfId="983" priority="2129">
      <formula>#REF!="-"</formula>
    </cfRule>
    <cfRule type="expression" dxfId="982" priority="2130">
      <formula>#REF!&gt;0</formula>
    </cfRule>
  </conditionalFormatting>
  <conditionalFormatting sqref="G700">
    <cfRule type="expression" dxfId="981" priority="2127">
      <formula>#REF!="-"</formula>
    </cfRule>
    <cfRule type="expression" dxfId="980" priority="2128">
      <formula>#REF!&gt;0</formula>
    </cfRule>
  </conditionalFormatting>
  <conditionalFormatting sqref="H294">
    <cfRule type="expression" dxfId="979" priority="2029">
      <formula>#REF!="-"</formula>
    </cfRule>
    <cfRule type="expression" dxfId="978" priority="2030">
      <formula>#REF!&gt;0</formula>
    </cfRule>
  </conditionalFormatting>
  <conditionalFormatting sqref="J301">
    <cfRule type="expression" dxfId="977" priority="2009">
      <formula>#REF!="-"</formula>
    </cfRule>
    <cfRule type="expression" dxfId="976" priority="2010">
      <formula>#REF!&gt;0</formula>
    </cfRule>
  </conditionalFormatting>
  <conditionalFormatting sqref="D297:D299 D301">
    <cfRule type="expression" dxfId="975" priority="1983">
      <formula>#REF!="-"</formula>
    </cfRule>
    <cfRule type="expression" dxfId="974" priority="1984">
      <formula>#REF!&gt;0</formula>
    </cfRule>
  </conditionalFormatting>
  <conditionalFormatting sqref="H308">
    <cfRule type="expression" dxfId="973" priority="1989">
      <formula>#REF!="-"</formula>
    </cfRule>
    <cfRule type="expression" dxfId="972" priority="1990">
      <formula>#REF!&gt;0</formula>
    </cfRule>
  </conditionalFormatting>
  <conditionalFormatting sqref="J294">
    <cfRule type="expression" dxfId="971" priority="2021">
      <formula>#REF!="-"</formula>
    </cfRule>
    <cfRule type="expression" dxfId="970" priority="2022">
      <formula>#REF!&gt;0</formula>
    </cfRule>
  </conditionalFormatting>
  <conditionalFormatting sqref="G294">
    <cfRule type="expression" dxfId="969" priority="2031">
      <formula>#REF!="-"</formula>
    </cfRule>
    <cfRule type="expression" dxfId="968" priority="2032">
      <formula>#REF!&gt;0</formula>
    </cfRule>
  </conditionalFormatting>
  <conditionalFormatting sqref="F294">
    <cfRule type="expression" dxfId="967" priority="2027">
      <formula>#REF!="-"</formula>
    </cfRule>
    <cfRule type="expression" dxfId="966" priority="2028">
      <formula>#REF!&gt;0</formula>
    </cfRule>
  </conditionalFormatting>
  <conditionalFormatting sqref="F301 F308">
    <cfRule type="expression" dxfId="965" priority="2025">
      <formula>#REF!="-"</formula>
    </cfRule>
    <cfRule type="expression" dxfId="964" priority="2026">
      <formula>#REF!&gt;0</formula>
    </cfRule>
  </conditionalFormatting>
  <conditionalFormatting sqref="G301">
    <cfRule type="expression" dxfId="963" priority="2013">
      <formula>#REF!="-"</formula>
    </cfRule>
    <cfRule type="expression" dxfId="962" priority="2014">
      <formula>#REF!&gt;0</formula>
    </cfRule>
  </conditionalFormatting>
  <conditionalFormatting sqref="D301">
    <cfRule type="expression" dxfId="961" priority="1979">
      <formula>#REF!="-"</formula>
    </cfRule>
    <cfRule type="expression" dxfId="960" priority="1980">
      <formula>#REF!&gt;0</formula>
    </cfRule>
  </conditionalFormatting>
  <conditionalFormatting sqref="E297:E300">
    <cfRule type="expression" dxfId="959" priority="1981">
      <formula>#REF!="-"</formula>
    </cfRule>
    <cfRule type="expression" dxfId="958" priority="1982">
      <formula>#REF!&gt;0</formula>
    </cfRule>
  </conditionalFormatting>
  <conditionalFormatting sqref="D297">
    <cfRule type="expression" dxfId="957" priority="1977">
      <formula>#REF!="-"</formula>
    </cfRule>
    <cfRule type="expression" dxfId="956" priority="1978">
      <formula>#REF!&gt;0</formula>
    </cfRule>
  </conditionalFormatting>
  <conditionalFormatting sqref="D709">
    <cfRule type="expression" dxfId="955" priority="1929">
      <formula>#REF!="-"</formula>
    </cfRule>
    <cfRule type="expression" dxfId="954" priority="1930">
      <formula>#REF!&gt;0</formula>
    </cfRule>
  </conditionalFormatting>
  <conditionalFormatting sqref="D707">
    <cfRule type="expression" dxfId="953" priority="1957">
      <formula>#REF!="-"</formula>
    </cfRule>
    <cfRule type="expression" dxfId="952" priority="1958">
      <formula>#REF!&gt;0</formula>
    </cfRule>
  </conditionalFormatting>
  <conditionalFormatting sqref="G707">
    <cfRule type="expression" dxfId="951" priority="1973">
      <formula>#REF!="-"</formula>
    </cfRule>
    <cfRule type="expression" dxfId="950" priority="1974">
      <formula>#REF!&gt;0</formula>
    </cfRule>
  </conditionalFormatting>
  <conditionalFormatting sqref="F707">
    <cfRule type="expression" dxfId="949" priority="1969">
      <formula>#REF!="-"</formula>
    </cfRule>
    <cfRule type="expression" dxfId="948" priority="1970">
      <formula>#REF!&gt;0</formula>
    </cfRule>
  </conditionalFormatting>
  <conditionalFormatting sqref="F713 F720">
    <cfRule type="expression" dxfId="947" priority="1967">
      <formula>#REF!="-"</formula>
    </cfRule>
    <cfRule type="expression" dxfId="946" priority="1968">
      <formula>#REF!&gt;0</formula>
    </cfRule>
  </conditionalFormatting>
  <conditionalFormatting sqref="G717">
    <cfRule type="expression" dxfId="945" priority="1915">
      <formula>#REF!="-"</formula>
    </cfRule>
    <cfRule type="expression" dxfId="944" priority="1916">
      <formula>#REF!&gt;0</formula>
    </cfRule>
  </conditionalFormatting>
  <conditionalFormatting sqref="J707">
    <cfRule type="expression" dxfId="943" priority="1919">
      <formula>#REF!="-"</formula>
    </cfRule>
    <cfRule type="expression" dxfId="942" priority="1920">
      <formula>#REF!&gt;0</formula>
    </cfRule>
  </conditionalFormatting>
  <conditionalFormatting sqref="D709:D711">
    <cfRule type="expression" dxfId="941" priority="1933">
      <formula>#REF!="-"</formula>
    </cfRule>
    <cfRule type="expression" dxfId="940" priority="1934">
      <formula>#REF!&gt;0</formula>
    </cfRule>
  </conditionalFormatting>
  <conditionalFormatting sqref="J717">
    <cfRule type="expression" dxfId="939" priority="1911">
      <formula>#REF!="-"</formula>
    </cfRule>
    <cfRule type="expression" dxfId="938" priority="1912">
      <formula>#REF!&gt;0</formula>
    </cfRule>
  </conditionalFormatting>
  <conditionalFormatting sqref="E709:E712">
    <cfRule type="expression" dxfId="937" priority="1931">
      <formula>#REF!="-"</formula>
    </cfRule>
    <cfRule type="expression" dxfId="936" priority="1932">
      <formula>#REF!&gt;0</formula>
    </cfRule>
  </conditionalFormatting>
  <conditionalFormatting sqref="G727 F736">
    <cfRule type="expression" dxfId="935" priority="1909">
      <formula>#REF!="-"</formula>
    </cfRule>
    <cfRule type="expression" dxfId="934" priority="1910">
      <formula>#REF!&gt;0</formula>
    </cfRule>
  </conditionalFormatting>
  <conditionalFormatting sqref="O727:P727">
    <cfRule type="expression" dxfId="933" priority="1907">
      <formula>#REF!="-"</formula>
    </cfRule>
    <cfRule type="expression" dxfId="932" priority="1908">
      <formula>#REF!&gt;0</formula>
    </cfRule>
  </conditionalFormatting>
  <conditionalFormatting sqref="D727:D728">
    <cfRule type="expression" dxfId="931" priority="1905">
      <formula>#REF!="-"</formula>
    </cfRule>
    <cfRule type="expression" dxfId="930" priority="1906">
      <formula>#REF!&gt;0</formula>
    </cfRule>
  </conditionalFormatting>
  <conditionalFormatting sqref="J737">
    <cfRule type="expression" dxfId="929" priority="1893">
      <formula>#REF!="-"</formula>
    </cfRule>
    <cfRule type="expression" dxfId="928" priority="1894">
      <formula>#REF!&gt;0</formula>
    </cfRule>
  </conditionalFormatting>
  <conditionalFormatting sqref="D730">
    <cfRule type="expression" dxfId="927" priority="1897">
      <formula>#REF!="-"</formula>
    </cfRule>
    <cfRule type="expression" dxfId="926" priority="1898">
      <formula>#REF!&gt;0</formula>
    </cfRule>
  </conditionalFormatting>
  <conditionalFormatting sqref="G737">
    <cfRule type="expression" dxfId="925" priority="1895">
      <formula>#REF!="-"</formula>
    </cfRule>
    <cfRule type="expression" dxfId="924" priority="1896">
      <formula>#REF!&gt;0</formula>
    </cfRule>
  </conditionalFormatting>
  <conditionalFormatting sqref="H737 H740">
    <cfRule type="expression" dxfId="923" priority="1887">
      <formula>#REF!="-"</formula>
    </cfRule>
    <cfRule type="expression" dxfId="922" priority="1888">
      <formula>#REF!&gt;0</formula>
    </cfRule>
  </conditionalFormatting>
  <conditionalFormatting sqref="D730:D732 D734">
    <cfRule type="expression" dxfId="921" priority="1903">
      <formula>#REF!="-"</formula>
    </cfRule>
    <cfRule type="expression" dxfId="920" priority="1904">
      <formula>#REF!&gt;0</formula>
    </cfRule>
  </conditionalFormatting>
  <conditionalFormatting sqref="D734">
    <cfRule type="expression" dxfId="919" priority="1899">
      <formula>#REF!="-"</formula>
    </cfRule>
    <cfRule type="expression" dxfId="918" priority="1900">
      <formula>#REF!&gt;0</formula>
    </cfRule>
  </conditionalFormatting>
  <conditionalFormatting sqref="E730:E733">
    <cfRule type="expression" dxfId="917" priority="1901">
      <formula>#REF!="-"</formula>
    </cfRule>
    <cfRule type="expression" dxfId="916" priority="1902">
      <formula>#REF!&gt;0</formula>
    </cfRule>
  </conditionalFormatting>
  <conditionalFormatting sqref="J727">
    <cfRule type="expression" dxfId="915" priority="1891">
      <formula>#REF!="-"</formula>
    </cfRule>
    <cfRule type="expression" dxfId="914" priority="1892">
      <formula>#REF!&gt;0</formula>
    </cfRule>
  </conditionalFormatting>
  <conditionalFormatting sqref="H727 H730">
    <cfRule type="expression" dxfId="913" priority="1889">
      <formula>#REF!="-"</formula>
    </cfRule>
    <cfRule type="expression" dxfId="912" priority="1890">
      <formula>#REF!&gt;0</formula>
    </cfRule>
  </conditionalFormatting>
  <conditionalFormatting sqref="E774">
    <cfRule type="expression" dxfId="911" priority="1773">
      <formula>#REF!="-"</formula>
    </cfRule>
    <cfRule type="expression" dxfId="910" priority="1774">
      <formula>#REF!&gt;0</formula>
    </cfRule>
  </conditionalFormatting>
  <conditionalFormatting sqref="D750:D752 D754">
    <cfRule type="expression" dxfId="909" priority="1879">
      <formula>#REF!="-"</formula>
    </cfRule>
    <cfRule type="expression" dxfId="908" priority="1880">
      <formula>#REF!&gt;0</formula>
    </cfRule>
  </conditionalFormatting>
  <conditionalFormatting sqref="D747:D748">
    <cfRule type="expression" dxfId="907" priority="1881">
      <formula>#REF!="-"</formula>
    </cfRule>
    <cfRule type="expression" dxfId="906" priority="1882">
      <formula>#REF!&gt;0</formula>
    </cfRule>
  </conditionalFormatting>
  <conditionalFormatting sqref="D754">
    <cfRule type="expression" dxfId="905" priority="1875">
      <formula>#REF!="-"</formula>
    </cfRule>
    <cfRule type="expression" dxfId="904" priority="1876">
      <formula>#REF!&gt;0</formula>
    </cfRule>
  </conditionalFormatting>
  <conditionalFormatting sqref="E750:E753">
    <cfRule type="expression" dxfId="903" priority="1877">
      <formula>#REF!="-"</formula>
    </cfRule>
    <cfRule type="expression" dxfId="902" priority="1878">
      <formula>#REF!&gt;0</formula>
    </cfRule>
  </conditionalFormatting>
  <conditionalFormatting sqref="D750">
    <cfRule type="expression" dxfId="901" priority="1873">
      <formula>#REF!="-"</formula>
    </cfRule>
    <cfRule type="expression" dxfId="900" priority="1874">
      <formula>#REF!&gt;0</formula>
    </cfRule>
  </conditionalFormatting>
  <conditionalFormatting sqref="J747">
    <cfRule type="expression" dxfId="899" priority="1869">
      <formula>#REF!="-"</formula>
    </cfRule>
    <cfRule type="expression" dxfId="898" priority="1870">
      <formula>#REF!&gt;0</formula>
    </cfRule>
  </conditionalFormatting>
  <conditionalFormatting sqref="D773">
    <cfRule type="expression" dxfId="897" priority="1859">
      <formula>#REF!="-"</formula>
    </cfRule>
    <cfRule type="expression" dxfId="896" priority="1860">
      <formula>#REF!&gt;0</formula>
    </cfRule>
  </conditionalFormatting>
  <conditionalFormatting sqref="F777 F787">
    <cfRule type="expression" dxfId="895" priority="1855">
      <formula>#REF!="-"</formula>
    </cfRule>
    <cfRule type="expression" dxfId="894" priority="1856">
      <formula>#REF!&gt;0</formula>
    </cfRule>
  </conditionalFormatting>
  <conditionalFormatting sqref="H769">
    <cfRule type="expression" dxfId="893" priority="1833">
      <formula>#REF!="-"</formula>
    </cfRule>
    <cfRule type="expression" dxfId="892" priority="1834">
      <formula>#REF!&gt;0</formula>
    </cfRule>
  </conditionalFormatting>
  <conditionalFormatting sqref="G769">
    <cfRule type="expression" dxfId="891" priority="1865">
      <formula>#REF!="-"</formula>
    </cfRule>
    <cfRule type="expression" dxfId="890" priority="1866">
      <formula>#REF!&gt;0</formula>
    </cfRule>
  </conditionalFormatting>
  <conditionalFormatting sqref="F769">
    <cfRule type="expression" dxfId="889" priority="1857">
      <formula>#REF!="-"</formula>
    </cfRule>
    <cfRule type="expression" dxfId="888" priority="1858">
      <formula>#REF!&gt;0</formula>
    </cfRule>
  </conditionalFormatting>
  <conditionalFormatting sqref="J769">
    <cfRule type="expression" dxfId="887" priority="1847">
      <formula>#REF!="-"</formula>
    </cfRule>
    <cfRule type="expression" dxfId="886" priority="1848">
      <formula>#REF!&gt;0</formula>
    </cfRule>
  </conditionalFormatting>
  <conditionalFormatting sqref="D769">
    <cfRule type="expression" dxfId="885" priority="1843">
      <formula>#REF!="-"</formula>
    </cfRule>
    <cfRule type="expression" dxfId="884" priority="1844">
      <formula>#REF!&gt;0</formula>
    </cfRule>
  </conditionalFormatting>
  <conditionalFormatting sqref="D771:D773 D775">
    <cfRule type="expression" dxfId="883" priority="1863">
      <formula>#REF!="-"</formula>
    </cfRule>
    <cfRule type="expression" dxfId="882" priority="1864">
      <formula>#REF!&gt;0</formula>
    </cfRule>
  </conditionalFormatting>
  <conditionalFormatting sqref="E774">
    <cfRule type="expression" dxfId="881" priority="1851">
      <formula>#REF!="-"</formula>
    </cfRule>
    <cfRule type="expression" dxfId="880" priority="1852">
      <formula>#REF!&gt;0</formula>
    </cfRule>
  </conditionalFormatting>
  <conditionalFormatting sqref="E773">
    <cfRule type="expression" dxfId="879" priority="1861">
      <formula>#REF!="-"</formula>
    </cfRule>
    <cfRule type="expression" dxfId="878" priority="1862">
      <formula>#REF!&gt;0</formula>
    </cfRule>
  </conditionalFormatting>
  <conditionalFormatting sqref="G787">
    <cfRule type="expression" dxfId="877" priority="1817">
      <formula>#REF!="-"</formula>
    </cfRule>
    <cfRule type="expression" dxfId="876" priority="1818">
      <formula>#REF!&gt;0</formula>
    </cfRule>
  </conditionalFormatting>
  <conditionalFormatting sqref="G797">
    <cfRule type="expression" dxfId="875" priority="1797">
      <formula>#REF!="-"</formula>
    </cfRule>
    <cfRule type="expression" dxfId="874" priority="1798">
      <formula>#REF!&gt;0</formula>
    </cfRule>
  </conditionalFormatting>
  <conditionalFormatting sqref="E774">
    <cfRule type="expression" dxfId="873" priority="1775">
      <formula>#REF!="-"</formula>
    </cfRule>
    <cfRule type="expression" dxfId="872" priority="1776">
      <formula>#REF!&gt;0</formula>
    </cfRule>
  </conditionalFormatting>
  <conditionalFormatting sqref="E774">
    <cfRule type="expression" dxfId="871" priority="1779">
      <formula>#REF!="-"</formula>
    </cfRule>
    <cfRule type="expression" dxfId="870" priority="1780">
      <formula>#REF!&gt;0</formula>
    </cfRule>
  </conditionalFormatting>
  <conditionalFormatting sqref="E774">
    <cfRule type="expression" dxfId="869" priority="1777">
      <formula>#REF!="-"</formula>
    </cfRule>
    <cfRule type="expression" dxfId="868" priority="1778">
      <formula>#REF!&gt;0</formula>
    </cfRule>
  </conditionalFormatting>
  <conditionalFormatting sqref="D771">
    <cfRule type="expression" dxfId="867" priority="1783">
      <formula>#REF!="-"</formula>
    </cfRule>
    <cfRule type="expression" dxfId="866" priority="1784">
      <formula>#REF!&gt;0</formula>
    </cfRule>
  </conditionalFormatting>
  <conditionalFormatting sqref="E772">
    <cfRule type="expression" dxfId="865" priority="1781">
      <formula>#REF!="-"</formula>
    </cfRule>
    <cfRule type="expression" dxfId="864" priority="1782">
      <formula>#REF!&gt;0</formula>
    </cfRule>
  </conditionalFormatting>
  <conditionalFormatting sqref="H777">
    <cfRule type="expression" dxfId="863" priority="1765">
      <formula>#REF!="-"</formula>
    </cfRule>
    <cfRule type="expression" dxfId="862" priority="1766">
      <formula>#REF!&gt;0</formula>
    </cfRule>
  </conditionalFormatting>
  <conditionalFormatting sqref="G777">
    <cfRule type="expression" dxfId="861" priority="1771">
      <formula>#REF!="-"</formula>
    </cfRule>
    <cfRule type="expression" dxfId="860" priority="1772">
      <formula>#REF!&gt;0</formula>
    </cfRule>
  </conditionalFormatting>
  <conditionalFormatting sqref="J777">
    <cfRule type="expression" dxfId="859" priority="1767">
      <formula>#REF!="-"</formula>
    </cfRule>
    <cfRule type="expression" dxfId="858" priority="1768">
      <formula>#REF!&gt;0</formula>
    </cfRule>
  </conditionalFormatting>
  <conditionalFormatting sqref="H787">
    <cfRule type="expression" dxfId="857" priority="1759">
      <formula>#REF!="-"</formula>
    </cfRule>
    <cfRule type="expression" dxfId="856" priority="1760">
      <formula>#REF!&gt;0</formula>
    </cfRule>
  </conditionalFormatting>
  <conditionalFormatting sqref="J787">
    <cfRule type="expression" dxfId="855" priority="1761">
      <formula>#REF!="-"</formula>
    </cfRule>
    <cfRule type="expression" dxfId="854" priority="1762">
      <formula>#REF!&gt;0</formula>
    </cfRule>
  </conditionalFormatting>
  <conditionalFormatting sqref="H797">
    <cfRule type="expression" dxfId="853" priority="1753">
      <formula>#REF!="-"</formula>
    </cfRule>
    <cfRule type="expression" dxfId="852" priority="1754">
      <formula>#REF!&gt;0</formula>
    </cfRule>
  </conditionalFormatting>
  <conditionalFormatting sqref="J797">
    <cfRule type="expression" dxfId="851" priority="1751">
      <formula>#REF!="-"</formula>
    </cfRule>
    <cfRule type="expression" dxfId="850" priority="1752">
      <formula>#REF!&gt;0</formula>
    </cfRule>
  </conditionalFormatting>
  <conditionalFormatting sqref="D32">
    <cfRule type="expression" dxfId="849" priority="1461">
      <formula>#REF!="-"</formula>
    </cfRule>
    <cfRule type="expression" dxfId="848" priority="1462">
      <formula>#REF!&gt;0</formula>
    </cfRule>
  </conditionalFormatting>
  <conditionalFormatting sqref="D279">
    <cfRule type="expression" dxfId="847" priority="1613">
      <formula>#REF!="-"</formula>
    </cfRule>
    <cfRule type="expression" dxfId="846" priority="1614">
      <formula>#REF!&gt;0</formula>
    </cfRule>
  </conditionalFormatting>
  <conditionalFormatting sqref="D113:D115 D117">
    <cfRule type="expression" dxfId="845" priority="1433">
      <formula>#REF!="-"</formula>
    </cfRule>
    <cfRule type="expression" dxfId="844" priority="1434">
      <formula>#REF!&gt;0</formula>
    </cfRule>
  </conditionalFormatting>
  <conditionalFormatting sqref="D753">
    <cfRule type="expression" dxfId="843" priority="1631">
      <formula>#REF!="-"</formula>
    </cfRule>
    <cfRule type="expression" dxfId="842" priority="1632">
      <formula>#REF!&gt;0</formula>
    </cfRule>
  </conditionalFormatting>
  <conditionalFormatting sqref="D117">
    <cfRule type="expression" dxfId="841" priority="1429">
      <formula>#REF!="-"</formula>
    </cfRule>
    <cfRule type="expression" dxfId="840" priority="1430">
      <formula>#REF!&gt;0</formula>
    </cfRule>
  </conditionalFormatting>
  <conditionalFormatting sqref="D36">
    <cfRule type="expression" dxfId="839" priority="1467">
      <formula>#REF!="-"</formula>
    </cfRule>
    <cfRule type="expression" dxfId="838" priority="1468">
      <formula>#REF!&gt;0</formula>
    </cfRule>
  </conditionalFormatting>
  <conditionalFormatting sqref="D29">
    <cfRule type="expression" dxfId="837" priority="1445">
      <formula>#REF!="-"</formula>
    </cfRule>
    <cfRule type="expression" dxfId="836" priority="1446">
      <formula>#REF!&gt;0</formula>
    </cfRule>
  </conditionalFormatting>
  <conditionalFormatting sqref="N29:N46">
    <cfRule type="expression" dxfId="835" priority="1457">
      <formula>#REF!="-"</formula>
    </cfRule>
    <cfRule type="expression" dxfId="834" priority="1458">
      <formula>#REF!&gt;0</formula>
    </cfRule>
  </conditionalFormatting>
  <conditionalFormatting sqref="D35">
    <cfRule type="expression" dxfId="833" priority="1453">
      <formula>#REF!="-"</formula>
    </cfRule>
    <cfRule type="expression" dxfId="832" priority="1454">
      <formula>#REF!&gt;0</formula>
    </cfRule>
  </conditionalFormatting>
  <conditionalFormatting sqref="O35 O41">
    <cfRule type="expression" dxfId="831" priority="1451">
      <formula>#REF!="-"</formula>
    </cfRule>
    <cfRule type="expression" dxfId="830" priority="1452">
      <formula>#REF!&gt;0</formula>
    </cfRule>
  </conditionalFormatting>
  <conditionalFormatting sqref="D590">
    <cfRule type="expression" dxfId="829" priority="1645">
      <formula>#REF!="-"</formula>
    </cfRule>
    <cfRule type="expression" dxfId="828" priority="1646">
      <formula>#REF!&gt;0</formula>
    </cfRule>
  </conditionalFormatting>
  <conditionalFormatting sqref="O9 O15 O21">
    <cfRule type="expression" dxfId="827" priority="1477">
      <formula>#REF!="-"</formula>
    </cfRule>
    <cfRule type="expression" dxfId="826" priority="1478">
      <formula>#REF!&gt;0</formula>
    </cfRule>
  </conditionalFormatting>
  <conditionalFormatting sqref="D614">
    <cfRule type="expression" dxfId="825" priority="1641">
      <formula>#REF!="-"</formula>
    </cfRule>
    <cfRule type="expression" dxfId="824" priority="1642">
      <formula>#REF!&gt;0</formula>
    </cfRule>
  </conditionalFormatting>
  <conditionalFormatting sqref="D671">
    <cfRule type="expression" dxfId="823" priority="1639">
      <formula>#REF!="-"</formula>
    </cfRule>
    <cfRule type="expression" dxfId="822" priority="1640">
      <formula>#REF!&gt;0</formula>
    </cfRule>
  </conditionalFormatting>
  <conditionalFormatting sqref="D692">
    <cfRule type="expression" dxfId="821" priority="1637">
      <formula>#REF!="-"</formula>
    </cfRule>
    <cfRule type="expression" dxfId="820" priority="1638">
      <formula>#REF!&gt;0</formula>
    </cfRule>
  </conditionalFormatting>
  <conditionalFormatting sqref="D712">
    <cfRule type="expression" dxfId="819" priority="1635">
      <formula>#REF!="-"</formula>
    </cfRule>
    <cfRule type="expression" dxfId="818" priority="1636">
      <formula>#REF!&gt;0</formula>
    </cfRule>
  </conditionalFormatting>
  <conditionalFormatting sqref="D733">
    <cfRule type="expression" dxfId="817" priority="1633">
      <formula>#REF!="-"</formula>
    </cfRule>
    <cfRule type="expression" dxfId="816" priority="1634">
      <formula>#REF!&gt;0</formula>
    </cfRule>
  </conditionalFormatting>
  <conditionalFormatting sqref="D774">
    <cfRule type="expression" dxfId="815" priority="1629">
      <formula>#REF!="-"</formula>
    </cfRule>
    <cfRule type="expression" dxfId="814" priority="1630">
      <formula>#REF!&gt;0</formula>
    </cfRule>
  </conditionalFormatting>
  <conditionalFormatting sqref="D411">
    <cfRule type="expression" dxfId="813" priority="1623">
      <formula>#REF!="-"</formula>
    </cfRule>
    <cfRule type="expression" dxfId="812" priority="1624">
      <formula>#REF!&gt;0</formula>
    </cfRule>
  </conditionalFormatting>
  <conditionalFormatting sqref="P9 P15 P21">
    <cfRule type="expression" dxfId="811" priority="1475">
      <formula>#REF!="-"</formula>
    </cfRule>
    <cfRule type="expression" dxfId="810" priority="1476">
      <formula>#REF!&gt;0</formula>
    </cfRule>
  </conditionalFormatting>
  <conditionalFormatting sqref="D113">
    <cfRule type="expression" dxfId="809" priority="1423">
      <formula>#REF!="-"</formula>
    </cfRule>
    <cfRule type="expression" dxfId="808" priority="1424">
      <formula>#REF!&gt;0</formula>
    </cfRule>
  </conditionalFormatting>
  <conditionalFormatting sqref="D300">
    <cfRule type="expression" dxfId="807" priority="1615">
      <formula>#REF!="-"</formula>
    </cfRule>
    <cfRule type="expression" dxfId="806" priority="1616">
      <formula>#REF!&gt;0</formula>
    </cfRule>
  </conditionalFormatting>
  <conditionalFormatting sqref="P29">
    <cfRule type="expression" dxfId="805" priority="1463">
      <formula>#REF!="-"</formula>
    </cfRule>
    <cfRule type="expression" dxfId="804" priority="1464">
      <formula>#REF!&gt;0</formula>
    </cfRule>
  </conditionalFormatting>
  <conditionalFormatting sqref="D32:D34 D36">
    <cfRule type="expression" dxfId="803" priority="1471">
      <formula>#REF!="-"</formula>
    </cfRule>
    <cfRule type="expression" dxfId="802" priority="1472">
      <formula>#REF!&gt;0</formula>
    </cfRule>
  </conditionalFormatting>
  <conditionalFormatting sqref="D31">
    <cfRule type="expression" dxfId="801" priority="1443">
      <formula>#REF!="-"</formula>
    </cfRule>
    <cfRule type="expression" dxfId="800" priority="1444">
      <formula>#REF!&gt;0</formula>
    </cfRule>
  </conditionalFormatting>
  <conditionalFormatting sqref="P35 P41">
    <cfRule type="expression" dxfId="799" priority="1449">
      <formula>#REF!="-"</formula>
    </cfRule>
    <cfRule type="expression" dxfId="798" priority="1450">
      <formula>#REF!&gt;0</formula>
    </cfRule>
  </conditionalFormatting>
  <conditionalFormatting sqref="E113">
    <cfRule type="expression" dxfId="797" priority="1431">
      <formula>#REF!="-"</formula>
    </cfRule>
    <cfRule type="expression" dxfId="796" priority="1432">
      <formula>#REF!&gt;0</formula>
    </cfRule>
  </conditionalFormatting>
  <conditionalFormatting sqref="D185">
    <cfRule type="expression" dxfId="795" priority="1349">
      <formula>#REF!="-"</formula>
    </cfRule>
    <cfRule type="expression" dxfId="794" priority="1350">
      <formula>#REF!&gt;0</formula>
    </cfRule>
  </conditionalFormatting>
  <conditionalFormatting sqref="O29">
    <cfRule type="expression" dxfId="793" priority="1465">
      <formula>#REF!="-"</formula>
    </cfRule>
    <cfRule type="expression" dxfId="792" priority="1466">
      <formula>#REF!&gt;0</formula>
    </cfRule>
  </conditionalFormatting>
  <conditionalFormatting sqref="D112">
    <cfRule type="expression" dxfId="791" priority="1401">
      <formula>#REF!="-"</formula>
    </cfRule>
    <cfRule type="expression" dxfId="790" priority="1402">
      <formula>#REF!&gt;0</formula>
    </cfRule>
  </conditionalFormatting>
  <conditionalFormatting sqref="D188">
    <cfRule type="expression" dxfId="789" priority="1361">
      <formula>#REF!="-"</formula>
    </cfRule>
    <cfRule type="expression" dxfId="788" priority="1362">
      <formula>#REF!&gt;0</formula>
    </cfRule>
  </conditionalFormatting>
  <conditionalFormatting sqref="E33:E34">
    <cfRule type="expression" dxfId="787" priority="1437">
      <formula>#REF!="-"</formula>
    </cfRule>
    <cfRule type="expression" dxfId="786" priority="1438">
      <formula>#REF!&gt;0</formula>
    </cfRule>
  </conditionalFormatting>
  <conditionalFormatting sqref="D187">
    <cfRule type="expression" dxfId="785" priority="1347">
      <formula>#REF!="-"</formula>
    </cfRule>
    <cfRule type="expression" dxfId="784" priority="1348">
      <formula>#REF!&gt;0</formula>
    </cfRule>
  </conditionalFormatting>
  <conditionalFormatting sqref="D9">
    <cfRule type="expression" dxfId="783" priority="1381">
      <formula>#REF!="-"</formula>
    </cfRule>
    <cfRule type="expression" dxfId="782" priority="1382">
      <formula>#REF!&gt;0</formula>
    </cfRule>
  </conditionalFormatting>
  <conditionalFormatting sqref="E35">
    <cfRule type="expression" dxfId="781" priority="1435">
      <formula>#REF!="-"</formula>
    </cfRule>
    <cfRule type="expression" dxfId="780" priority="1436">
      <formula>#REF!&gt;0</formula>
    </cfRule>
  </conditionalFormatting>
  <conditionalFormatting sqref="E189">
    <cfRule type="expression" dxfId="779" priority="1327">
      <formula>#REF!="-"</formula>
    </cfRule>
    <cfRule type="expression" dxfId="778" priority="1328">
      <formula>#REF!&gt;0</formula>
    </cfRule>
  </conditionalFormatting>
  <conditionalFormatting sqref="D116">
    <cfRule type="expression" dxfId="777" priority="1419">
      <formula>#REF!="-"</formula>
    </cfRule>
    <cfRule type="expression" dxfId="776" priority="1420">
      <formula>#REF!&gt;0</formula>
    </cfRule>
  </conditionalFormatting>
  <conditionalFormatting sqref="E9">
    <cfRule type="expression" dxfId="775" priority="1373">
      <formula>#REF!="-"</formula>
    </cfRule>
    <cfRule type="expression" dxfId="774" priority="1374">
      <formula>#REF!&gt;0</formula>
    </cfRule>
  </conditionalFormatting>
  <conditionalFormatting sqref="E32">
    <cfRule type="expression" dxfId="773" priority="1469">
      <formula>#REF!="-"</formula>
    </cfRule>
    <cfRule type="expression" dxfId="772" priority="1470">
      <formula>#REF!&gt;0</formula>
    </cfRule>
  </conditionalFormatting>
  <conditionalFormatting sqref="D5">
    <cfRule type="expression" dxfId="771" priority="1377">
      <formula>#REF!="-"</formula>
    </cfRule>
    <cfRule type="expression" dxfId="770" priority="1378">
      <formula>#REF!&gt;0</formula>
    </cfRule>
  </conditionalFormatting>
  <conditionalFormatting sqref="P110">
    <cfRule type="expression" dxfId="769" priority="1265">
      <formula>#REF!="-"</formula>
    </cfRule>
    <cfRule type="expression" dxfId="768" priority="1266">
      <formula>#REF!&gt;0</formula>
    </cfRule>
  </conditionalFormatting>
  <conditionalFormatting sqref="D6:D8 D10">
    <cfRule type="expression" dxfId="767" priority="1389">
      <formula>#REF!="-"</formula>
    </cfRule>
    <cfRule type="expression" dxfId="766" priority="1390">
      <formula>#REF!&gt;0</formula>
    </cfRule>
  </conditionalFormatting>
  <conditionalFormatting sqref="E6">
    <cfRule type="expression" dxfId="765" priority="1387">
      <formula>#REF!="-"</formula>
    </cfRule>
    <cfRule type="expression" dxfId="764" priority="1388">
      <formula>#REF!&gt;0</formula>
    </cfRule>
  </conditionalFormatting>
  <conditionalFormatting sqref="D191">
    <cfRule type="expression" dxfId="763" priority="1357">
      <formula>#REF!="-"</formula>
    </cfRule>
    <cfRule type="expression" dxfId="762" priority="1358">
      <formula>#REF!&gt;0</formula>
    </cfRule>
  </conditionalFormatting>
  <conditionalFormatting sqref="P185">
    <cfRule type="expression" dxfId="761" priority="1363">
      <formula>#REF!="-"</formula>
    </cfRule>
    <cfRule type="expression" dxfId="760" priority="1364">
      <formula>#REF!&gt;0</formula>
    </cfRule>
  </conditionalFormatting>
  <conditionalFormatting sqref="E188">
    <cfRule type="expression" dxfId="759" priority="1369">
      <formula>#REF!="-"</formula>
    </cfRule>
    <cfRule type="expression" dxfId="758" priority="1370">
      <formula>#REF!&gt;0</formula>
    </cfRule>
  </conditionalFormatting>
  <conditionalFormatting sqref="D3">
    <cfRule type="expression" dxfId="757" priority="1379">
      <formula>#REF!="-"</formula>
    </cfRule>
    <cfRule type="expression" dxfId="756" priority="1380">
      <formula>#REF!&gt;0</formula>
    </cfRule>
  </conditionalFormatting>
  <conditionalFormatting sqref="O79">
    <cfRule type="expression" dxfId="755" priority="1301">
      <formula>#REF!="-"</formula>
    </cfRule>
    <cfRule type="expression" dxfId="754" priority="1302">
      <formula>#REF!&gt;0</formula>
    </cfRule>
  </conditionalFormatting>
  <conditionalFormatting sqref="D10">
    <cfRule type="expression" dxfId="753" priority="1385">
      <formula>#REF!="-"</formula>
    </cfRule>
    <cfRule type="expression" dxfId="752" priority="1386">
      <formula>#REF!&gt;0</formula>
    </cfRule>
  </conditionalFormatting>
  <conditionalFormatting sqref="E7:E8">
    <cfRule type="expression" dxfId="751" priority="1375">
      <formula>#REF!="-"</formula>
    </cfRule>
    <cfRule type="expression" dxfId="750" priority="1376">
      <formula>#REF!&gt;0</formula>
    </cfRule>
  </conditionalFormatting>
  <conditionalFormatting sqref="E189">
    <cfRule type="expression" dxfId="749" priority="1335">
      <formula>#REF!="-"</formula>
    </cfRule>
    <cfRule type="expression" dxfId="748" priority="1336">
      <formula>#REF!&gt;0</formula>
    </cfRule>
  </conditionalFormatting>
  <conditionalFormatting sqref="O185">
    <cfRule type="expression" dxfId="747" priority="1365">
      <formula>#REF!="-"</formula>
    </cfRule>
    <cfRule type="expression" dxfId="746" priority="1366">
      <formula>#REF!&gt;0</formula>
    </cfRule>
  </conditionalFormatting>
  <conditionalFormatting sqref="E114">
    <cfRule type="expression" dxfId="745" priority="1321">
      <formula>#REF!="-"</formula>
    </cfRule>
    <cfRule type="expression" dxfId="744" priority="1322">
      <formula>#REF!&gt;0</formula>
    </cfRule>
  </conditionalFormatting>
  <conditionalFormatting sqref="D6">
    <cfRule type="expression" dxfId="743" priority="1383">
      <formula>#REF!="-"</formula>
    </cfRule>
    <cfRule type="expression" dxfId="742" priority="1384">
      <formula>#REF!&gt;0</formula>
    </cfRule>
  </conditionalFormatting>
  <conditionalFormatting sqref="E82">
    <cfRule type="expression" dxfId="741" priority="1305">
      <formula>#REF!="-"</formula>
    </cfRule>
    <cfRule type="expression" dxfId="740" priority="1306">
      <formula>#REF!&gt;0</formula>
    </cfRule>
  </conditionalFormatting>
  <conditionalFormatting sqref="E116">
    <cfRule type="expression" dxfId="739" priority="1315">
      <formula>#REF!="-"</formula>
    </cfRule>
    <cfRule type="expression" dxfId="738" priority="1316">
      <formula>#REF!&gt;0</formula>
    </cfRule>
  </conditionalFormatting>
  <conditionalFormatting sqref="E190">
    <cfRule type="expression" dxfId="737" priority="1325">
      <formula>#REF!="-"</formula>
    </cfRule>
    <cfRule type="expression" dxfId="736" priority="1326">
      <formula>#REF!&gt;0</formula>
    </cfRule>
  </conditionalFormatting>
  <conditionalFormatting sqref="O191 O197 O203">
    <cfRule type="expression" dxfId="735" priority="1313">
      <formula>#REF!="-"</formula>
    </cfRule>
    <cfRule type="expression" dxfId="734" priority="1314">
      <formula>#REF!&gt;0</formula>
    </cfRule>
  </conditionalFormatting>
  <conditionalFormatting sqref="E239">
    <cfRule type="expression" dxfId="733" priority="1185">
      <formula>#REF!="-"</formula>
    </cfRule>
    <cfRule type="expression" dxfId="732" priority="1186">
      <formula>#REF!&gt;0</formula>
    </cfRule>
  </conditionalFormatting>
  <conditionalFormatting sqref="O85 O97">
    <cfRule type="expression" dxfId="731" priority="1291">
      <formula>#REF!="-"</formula>
    </cfRule>
    <cfRule type="expression" dxfId="730" priority="1292">
      <formula>#REF!&gt;0</formula>
    </cfRule>
  </conditionalFormatting>
  <conditionalFormatting sqref="E115">
    <cfRule type="expression" dxfId="729" priority="1317">
      <formula>#REF!="-"</formula>
    </cfRule>
    <cfRule type="expression" dxfId="728" priority="1318">
      <formula>#REF!&gt;0</formula>
    </cfRule>
  </conditionalFormatting>
  <conditionalFormatting sqref="D322">
    <cfRule type="expression" dxfId="727" priority="1165">
      <formula>#REF!="-"</formula>
    </cfRule>
    <cfRule type="expression" dxfId="726" priority="1166">
      <formula>#REF!&gt;0</formula>
    </cfRule>
  </conditionalFormatting>
  <conditionalFormatting sqref="O116 O122">
    <cfRule type="expression" dxfId="725" priority="1255">
      <formula>#REF!="-"</formula>
    </cfRule>
    <cfRule type="expression" dxfId="724" priority="1256">
      <formula>#REF!&gt;0</formula>
    </cfRule>
  </conditionalFormatting>
  <conditionalFormatting sqref="D86">
    <cfRule type="expression" dxfId="723" priority="1303">
      <formula>#REF!="-"</formula>
    </cfRule>
    <cfRule type="expression" dxfId="722" priority="1304">
      <formula>#REF!&gt;0</formula>
    </cfRule>
  </conditionalFormatting>
  <conditionalFormatting sqref="E83">
    <cfRule type="expression" dxfId="721" priority="1273">
      <formula>#REF!="-"</formula>
    </cfRule>
    <cfRule type="expression" dxfId="720" priority="1274">
      <formula>#REF!&gt;0</formula>
    </cfRule>
  </conditionalFormatting>
  <conditionalFormatting sqref="E191">
    <cfRule type="expression" dxfId="719" priority="1323">
      <formula>#REF!="-"</formula>
    </cfRule>
    <cfRule type="expression" dxfId="718" priority="1324">
      <formula>#REF!&gt;0</formula>
    </cfRule>
  </conditionalFormatting>
  <conditionalFormatting sqref="D188:D190 D192">
    <cfRule type="expression" dxfId="717" priority="1371">
      <formula>#REF!="-"</formula>
    </cfRule>
    <cfRule type="expression" dxfId="716" priority="1372">
      <formula>#REF!&gt;0</formula>
    </cfRule>
  </conditionalFormatting>
  <conditionalFormatting sqref="D192">
    <cfRule type="expression" dxfId="715" priority="1367">
      <formula>#REF!="-"</formula>
    </cfRule>
    <cfRule type="expression" dxfId="714" priority="1368">
      <formula>#REF!&gt;0</formula>
    </cfRule>
  </conditionalFormatting>
  <conditionalFormatting sqref="P116 P122">
    <cfRule type="expression" dxfId="713" priority="1253">
      <formula>#REF!="-"</formula>
    </cfRule>
    <cfRule type="expression" dxfId="712" priority="1254">
      <formula>#REF!&gt;0</formula>
    </cfRule>
  </conditionalFormatting>
  <conditionalFormatting sqref="P79">
    <cfRule type="expression" dxfId="711" priority="1299">
      <formula>#REF!="-"</formula>
    </cfRule>
    <cfRule type="expression" dxfId="710" priority="1300">
      <formula>#REF!&gt;0</formula>
    </cfRule>
  </conditionalFormatting>
  <conditionalFormatting sqref="D81">
    <cfRule type="expression" dxfId="709" priority="1283">
      <formula>#REF!="-"</formula>
    </cfRule>
    <cfRule type="expression" dxfId="708" priority="1284">
      <formula>#REF!&gt;0</formula>
    </cfRule>
  </conditionalFormatting>
  <conditionalFormatting sqref="P85 P97">
    <cfRule type="expression" dxfId="707" priority="1289">
      <formula>#REF!="-"</formula>
    </cfRule>
    <cfRule type="expression" dxfId="706" priority="1290">
      <formula>#REF!&gt;0</formula>
    </cfRule>
  </conditionalFormatting>
  <conditionalFormatting sqref="E83">
    <cfRule type="expression" dxfId="705" priority="1275">
      <formula>#REF!="-"</formula>
    </cfRule>
    <cfRule type="expression" dxfId="704" priority="1276">
      <formula>#REF!&gt;0</formula>
    </cfRule>
  </conditionalFormatting>
  <conditionalFormatting sqref="E241">
    <cfRule type="expression" dxfId="703" priority="1179">
      <formula>#REF!="-"</formula>
    </cfRule>
    <cfRule type="expression" dxfId="702" priority="1180">
      <formula>#REF!&gt;0</formula>
    </cfRule>
  </conditionalFormatting>
  <conditionalFormatting sqref="D237">
    <cfRule type="expression" dxfId="701" priority="1187">
      <formula>#REF!="-"</formula>
    </cfRule>
    <cfRule type="expression" dxfId="700" priority="1188">
      <formula>#REF!&gt;0</formula>
    </cfRule>
  </conditionalFormatting>
  <conditionalFormatting sqref="D235">
    <cfRule type="expression" dxfId="699" priority="1189">
      <formula>#REF!="-"</formula>
    </cfRule>
    <cfRule type="expression" dxfId="698" priority="1190">
      <formula>#REF!&gt;0</formula>
    </cfRule>
  </conditionalFormatting>
  <conditionalFormatting sqref="D85">
    <cfRule type="expression" dxfId="697" priority="1293">
      <formula>#REF!="-"</formula>
    </cfRule>
    <cfRule type="expression" dxfId="696" priority="1294">
      <formula>#REF!&gt;0</formula>
    </cfRule>
  </conditionalFormatting>
  <conditionalFormatting sqref="O110">
    <cfRule type="expression" dxfId="695" priority="1267">
      <formula>#REF!="-"</formula>
    </cfRule>
    <cfRule type="expression" dxfId="694" priority="1268">
      <formula>#REF!&gt;0</formula>
    </cfRule>
  </conditionalFormatting>
  <conditionalFormatting sqref="E318:E321">
    <cfRule type="expression" dxfId="693" priority="1167">
      <formula>#REF!="-"</formula>
    </cfRule>
    <cfRule type="expression" dxfId="692" priority="1168">
      <formula>#REF!&gt;0</formula>
    </cfRule>
  </conditionalFormatting>
  <conditionalFormatting sqref="E114">
    <cfRule type="expression" dxfId="691" priority="1319">
      <formula>#REF!="-"</formula>
    </cfRule>
    <cfRule type="expression" dxfId="690" priority="1320">
      <formula>#REF!&gt;0</formula>
    </cfRule>
  </conditionalFormatting>
  <conditionalFormatting sqref="E239">
    <cfRule type="expression" dxfId="689" priority="1183">
      <formula>#REF!="-"</formula>
    </cfRule>
    <cfRule type="expression" dxfId="688" priority="1184">
      <formula>#REF!&gt;0</formula>
    </cfRule>
  </conditionalFormatting>
  <conditionalFormatting sqref="P191 P197 P203">
    <cfRule type="expression" dxfId="687" priority="1311">
      <formula>#REF!="-"</formula>
    </cfRule>
    <cfRule type="expression" dxfId="686" priority="1312">
      <formula>#REF!&gt;0</formula>
    </cfRule>
  </conditionalFormatting>
  <conditionalFormatting sqref="N79:N133">
    <cfRule type="expression" dxfId="685" priority="1295">
      <formula>#REF!="-"</formula>
    </cfRule>
    <cfRule type="expression" dxfId="684" priority="1296">
      <formula>#REF!&gt;0</formula>
    </cfRule>
  </conditionalFormatting>
  <conditionalFormatting sqref="O235">
    <cfRule type="expression" dxfId="683" priority="1243">
      <formula>#REF!="-"</formula>
    </cfRule>
    <cfRule type="expression" dxfId="682" priority="1244">
      <formula>#REF!&gt;0</formula>
    </cfRule>
  </conditionalFormatting>
  <conditionalFormatting sqref="D79">
    <cfRule type="expression" dxfId="681" priority="1285">
      <formula>#REF!="-"</formula>
    </cfRule>
    <cfRule type="expression" dxfId="680" priority="1286">
      <formula>#REF!&gt;0</formula>
    </cfRule>
  </conditionalFormatting>
  <conditionalFormatting sqref="D82">
    <cfRule type="expression" dxfId="679" priority="1297">
      <formula>#REF!="-"</formula>
    </cfRule>
    <cfRule type="expression" dxfId="678" priority="1298">
      <formula>#REF!&gt;0</formula>
    </cfRule>
  </conditionalFormatting>
  <conditionalFormatting sqref="O103">
    <cfRule type="expression" dxfId="677" priority="1281">
      <formula>#REF!="-"</formula>
    </cfRule>
    <cfRule type="expression" dxfId="676" priority="1282">
      <formula>#REF!&gt;0</formula>
    </cfRule>
  </conditionalFormatting>
  <conditionalFormatting sqref="D82:D84 D86">
    <cfRule type="expression" dxfId="675" priority="1307">
      <formula>#REF!="-"</formula>
    </cfRule>
    <cfRule type="expression" dxfId="674" priority="1308">
      <formula>#REF!&gt;0</formula>
    </cfRule>
  </conditionalFormatting>
  <conditionalFormatting sqref="E85">
    <cfRule type="expression" dxfId="673" priority="1269">
      <formula>#REF!="-"</formula>
    </cfRule>
    <cfRule type="expression" dxfId="672" priority="1270">
      <formula>#REF!&gt;0</formula>
    </cfRule>
  </conditionalFormatting>
  <conditionalFormatting sqref="P103">
    <cfRule type="expression" dxfId="671" priority="1279">
      <formula>#REF!="-"</formula>
    </cfRule>
    <cfRule type="expression" dxfId="670" priority="1280">
      <formula>#REF!&gt;0</formula>
    </cfRule>
  </conditionalFormatting>
  <conditionalFormatting sqref="P235">
    <cfRule type="expression" dxfId="669" priority="1241">
      <formula>#REF!="-"</formula>
    </cfRule>
    <cfRule type="expression" dxfId="668" priority="1242">
      <formula>#REF!&gt;0</formula>
    </cfRule>
  </conditionalFormatting>
  <conditionalFormatting sqref="E84">
    <cfRule type="expression" dxfId="667" priority="1271">
      <formula>#REF!="-"</formula>
    </cfRule>
    <cfRule type="expression" dxfId="666" priority="1272">
      <formula>#REF!&gt;0</formula>
    </cfRule>
  </conditionalFormatting>
  <conditionalFormatting sqref="D318:D320 D322">
    <cfRule type="expression" dxfId="665" priority="1169">
      <formula>#REF!="-"</formula>
    </cfRule>
    <cfRule type="expression" dxfId="664" priority="1170">
      <formula>#REF!&gt;0</formula>
    </cfRule>
  </conditionalFormatting>
  <conditionalFormatting sqref="D241">
    <cfRule type="expression" dxfId="663" priority="1191">
      <formula>#REF!="-"</formula>
    </cfRule>
    <cfRule type="expression" dxfId="662" priority="1192">
      <formula>#REF!&gt;0</formula>
    </cfRule>
  </conditionalFormatting>
  <conditionalFormatting sqref="N235:N258">
    <cfRule type="expression" dxfId="661" priority="1237">
      <formula>#REF!="-"</formula>
    </cfRule>
    <cfRule type="expression" dxfId="660" priority="1238">
      <formula>#REF!&gt;0</formula>
    </cfRule>
  </conditionalFormatting>
  <conditionalFormatting sqref="D242">
    <cfRule type="expression" dxfId="659" priority="1195">
      <formula>#REF!="-"</formula>
    </cfRule>
    <cfRule type="expression" dxfId="658" priority="1196">
      <formula>#REF!&gt;0</formula>
    </cfRule>
  </conditionalFormatting>
  <conditionalFormatting sqref="E383">
    <cfRule type="expression" dxfId="657" priority="1107">
      <formula>#REF!="-"</formula>
    </cfRule>
    <cfRule type="expression" dxfId="656" priority="1108">
      <formula>#REF!&gt;0</formula>
    </cfRule>
  </conditionalFormatting>
  <conditionalFormatting sqref="D386">
    <cfRule type="expression" dxfId="655" priority="1095">
      <formula>#REF!="-"</formula>
    </cfRule>
    <cfRule type="expression" dxfId="654" priority="1096">
      <formula>#REF!&gt;0</formula>
    </cfRule>
  </conditionalFormatting>
  <conditionalFormatting sqref="D383:D385 D387">
    <cfRule type="expression" dxfId="653" priority="1109">
      <formula>#REF!="-"</formula>
    </cfRule>
    <cfRule type="expression" dxfId="652" priority="1110">
      <formula>#REF!&gt;0</formula>
    </cfRule>
  </conditionalFormatting>
  <conditionalFormatting sqref="O241 O247 O253">
    <cfRule type="expression" dxfId="651" priority="1209">
      <formula>#REF!="-"</formula>
    </cfRule>
    <cfRule type="expression" dxfId="650" priority="1210">
      <formula>#REF!&gt;0</formula>
    </cfRule>
  </conditionalFormatting>
  <conditionalFormatting sqref="E240">
    <cfRule type="expression" dxfId="649" priority="1181">
      <formula>#REF!="-"</formula>
    </cfRule>
    <cfRule type="expression" dxfId="648" priority="1182">
      <formula>#REF!&gt;0</formula>
    </cfRule>
  </conditionalFormatting>
  <conditionalFormatting sqref="D238">
    <cfRule type="expression" dxfId="647" priority="1193">
      <formula>#REF!="-"</formula>
    </cfRule>
    <cfRule type="expression" dxfId="646" priority="1194">
      <formula>#REF!&gt;0</formula>
    </cfRule>
  </conditionalFormatting>
  <conditionalFormatting sqref="P241 P247 P253">
    <cfRule type="expression" dxfId="645" priority="1207">
      <formula>#REF!="-"</formula>
    </cfRule>
    <cfRule type="expression" dxfId="644" priority="1208">
      <formula>#REF!&gt;0</formula>
    </cfRule>
  </conditionalFormatting>
  <conditionalFormatting sqref="E238">
    <cfRule type="expression" dxfId="643" priority="1197">
      <formula>#REF!="-"</formula>
    </cfRule>
    <cfRule type="expression" dxfId="642" priority="1198">
      <formula>#REF!&gt;0</formula>
    </cfRule>
  </conditionalFormatting>
  <conditionalFormatting sqref="D238:D240 D242">
    <cfRule type="expression" dxfId="641" priority="1199">
      <formula>#REF!="-"</formula>
    </cfRule>
    <cfRule type="expression" dxfId="640" priority="1200">
      <formula>#REF!&gt;0</formula>
    </cfRule>
  </conditionalFormatting>
  <conditionalFormatting sqref="D273">
    <cfRule type="expression" dxfId="639" priority="1177">
      <formula>#REF!="-"</formula>
    </cfRule>
    <cfRule type="expression" dxfId="638" priority="1178">
      <formula>#REF!&gt;0</formula>
    </cfRule>
  </conditionalFormatting>
  <conditionalFormatting sqref="D296">
    <cfRule type="expression" dxfId="637" priority="1171">
      <formula>#REF!="-"</formula>
    </cfRule>
    <cfRule type="expression" dxfId="636" priority="1172">
      <formula>#REF!&gt;0</formula>
    </cfRule>
  </conditionalFormatting>
  <conditionalFormatting sqref="D294">
    <cfRule type="expression" dxfId="635" priority="1173">
      <formula>#REF!="-"</formula>
    </cfRule>
    <cfRule type="expression" dxfId="634" priority="1174">
      <formula>#REF!&gt;0</formula>
    </cfRule>
  </conditionalFormatting>
  <conditionalFormatting sqref="E359">
    <cfRule type="expression" dxfId="633" priority="1113">
      <formula>#REF!="-"</formula>
    </cfRule>
    <cfRule type="expression" dxfId="632" priority="1114">
      <formula>#REF!&gt;0</formula>
    </cfRule>
  </conditionalFormatting>
  <conditionalFormatting sqref="D318">
    <cfRule type="expression" dxfId="631" priority="1163">
      <formula>#REF!="-"</formula>
    </cfRule>
    <cfRule type="expression" dxfId="630" priority="1164">
      <formula>#REF!&gt;0</formula>
    </cfRule>
  </conditionalFormatting>
  <conditionalFormatting sqref="D321">
    <cfRule type="expression" dxfId="629" priority="1161">
      <formula>#REF!="-"</formula>
    </cfRule>
    <cfRule type="expression" dxfId="628" priority="1162">
      <formula>#REF!&gt;0</formula>
    </cfRule>
  </conditionalFormatting>
  <conditionalFormatting sqref="D315 D333">
    <cfRule type="expression" dxfId="627" priority="1159">
      <formula>#REF!="-"</formula>
    </cfRule>
    <cfRule type="expression" dxfId="626" priority="1160">
      <formula>#REF!&gt;0</formula>
    </cfRule>
  </conditionalFormatting>
  <conditionalFormatting sqref="E359:E361">
    <cfRule type="expression" dxfId="625" priority="1117">
      <formula>#REF!="-"</formula>
    </cfRule>
    <cfRule type="expression" dxfId="624" priority="1118">
      <formula>#REF!&gt;0</formula>
    </cfRule>
  </conditionalFormatting>
  <conditionalFormatting sqref="D357">
    <cfRule type="expression" dxfId="623" priority="1127">
      <formula>#REF!="-"</formula>
    </cfRule>
    <cfRule type="expression" dxfId="622" priority="1128">
      <formula>#REF!&gt;0</formula>
    </cfRule>
  </conditionalFormatting>
  <conditionalFormatting sqref="D355">
    <cfRule type="expression" dxfId="621" priority="1129">
      <formula>#REF!="-"</formula>
    </cfRule>
    <cfRule type="expression" dxfId="620" priority="1130">
      <formula>#REF!&gt;0</formula>
    </cfRule>
  </conditionalFormatting>
  <conditionalFormatting sqref="E360">
    <cfRule type="expression" dxfId="619" priority="1115">
      <formula>#REF!="-"</formula>
    </cfRule>
    <cfRule type="expression" dxfId="618" priority="1116">
      <formula>#REF!&gt;0</formula>
    </cfRule>
  </conditionalFormatting>
  <conditionalFormatting sqref="D358">
    <cfRule type="expression" dxfId="617" priority="1133">
      <formula>#REF!="-"</formula>
    </cfRule>
    <cfRule type="expression" dxfId="616" priority="1134">
      <formula>#REF!&gt;0</formula>
    </cfRule>
  </conditionalFormatting>
  <conditionalFormatting sqref="D361">
    <cfRule type="expression" dxfId="615" priority="1131">
      <formula>#REF!="-"</formula>
    </cfRule>
    <cfRule type="expression" dxfId="614" priority="1132">
      <formula>#REF!&gt;0</formula>
    </cfRule>
  </conditionalFormatting>
  <conditionalFormatting sqref="D387">
    <cfRule type="expression" dxfId="613" priority="1105">
      <formula>#REF!="-"</formula>
    </cfRule>
    <cfRule type="expression" dxfId="612" priority="1106">
      <formula>#REF!&gt;0</formula>
    </cfRule>
  </conditionalFormatting>
  <conditionalFormatting sqref="D362">
    <cfRule type="expression" dxfId="611" priority="1135">
      <formula>#REF!="-"</formula>
    </cfRule>
    <cfRule type="expression" dxfId="610" priority="1136">
      <formula>#REF!&gt;0</formula>
    </cfRule>
  </conditionalFormatting>
  <conditionalFormatting sqref="D358:D360 D362">
    <cfRule type="expression" dxfId="609" priority="1139">
      <formula>#REF!="-"</formula>
    </cfRule>
    <cfRule type="expression" dxfId="608" priority="1140">
      <formula>#REF!&gt;0</formula>
    </cfRule>
  </conditionalFormatting>
  <conditionalFormatting sqref="O398">
    <cfRule type="expression" dxfId="607" priority="1083">
      <formula>#REF!="-"</formula>
    </cfRule>
    <cfRule type="expression" dxfId="606" priority="1084">
      <formula>#REF!&gt;0</formula>
    </cfRule>
  </conditionalFormatting>
  <conditionalFormatting sqref="D539">
    <cfRule type="expression" dxfId="605" priority="1003">
      <formula>#REF!="-"</formula>
    </cfRule>
    <cfRule type="expression" dxfId="604" priority="1004">
      <formula>#REF!&gt;0</formula>
    </cfRule>
  </conditionalFormatting>
  <conditionalFormatting sqref="P380">
    <cfRule type="expression" dxfId="603" priority="1101">
      <formula>#REF!="-"</formula>
    </cfRule>
    <cfRule type="expression" dxfId="602" priority="1102">
      <formula>#REF!&gt;0</formula>
    </cfRule>
  </conditionalFormatting>
  <conditionalFormatting sqref="P398">
    <cfRule type="expression" dxfId="601" priority="1081">
      <formula>#REF!="-"</formula>
    </cfRule>
    <cfRule type="expression" dxfId="600" priority="1082">
      <formula>#REF!&gt;0</formula>
    </cfRule>
  </conditionalFormatting>
  <conditionalFormatting sqref="D383">
    <cfRule type="expression" dxfId="599" priority="1099">
      <formula>#REF!="-"</formula>
    </cfRule>
    <cfRule type="expression" dxfId="598" priority="1100">
      <formula>#REF!&gt;0</formula>
    </cfRule>
  </conditionalFormatting>
  <conditionalFormatting sqref="E358">
    <cfRule type="expression" dxfId="597" priority="1137">
      <formula>#REF!="-"</formula>
    </cfRule>
    <cfRule type="expression" dxfId="596" priority="1138">
      <formula>#REF!&gt;0</formula>
    </cfRule>
  </conditionalFormatting>
  <conditionalFormatting sqref="O386 O392">
    <cfRule type="expression" dxfId="595" priority="1093">
      <formula>#REF!="-"</formula>
    </cfRule>
    <cfRule type="expression" dxfId="594" priority="1094">
      <formula>#REF!&gt;0</formula>
    </cfRule>
  </conditionalFormatting>
  <conditionalFormatting sqref="E384:E386">
    <cfRule type="expression" dxfId="593" priority="1069">
      <formula>#REF!="-"</formula>
    </cfRule>
    <cfRule type="expression" dxfId="592" priority="1070">
      <formula>#REF!&gt;0</formula>
    </cfRule>
  </conditionalFormatting>
  <conditionalFormatting sqref="D510">
    <cfRule type="expression" dxfId="591" priority="1053">
      <formula>#REF!="-"</formula>
    </cfRule>
    <cfRule type="expression" dxfId="590" priority="1054">
      <formula>#REF!&gt;0</formula>
    </cfRule>
  </conditionalFormatting>
  <conditionalFormatting sqref="D532">
    <cfRule type="expression" dxfId="589" priority="997">
      <formula>#REF!="-"</formula>
    </cfRule>
    <cfRule type="expression" dxfId="588" priority="998">
      <formula>#REF!&gt;0</formula>
    </cfRule>
  </conditionalFormatting>
  <conditionalFormatting sqref="O380">
    <cfRule type="expression" dxfId="587" priority="1103">
      <formula>#REF!="-"</formula>
    </cfRule>
    <cfRule type="expression" dxfId="586" priority="1104">
      <formula>#REF!&gt;0</formula>
    </cfRule>
  </conditionalFormatting>
  <conditionalFormatting sqref="O507">
    <cfRule type="expression" dxfId="585" priority="1019">
      <formula>#REF!="-"</formula>
    </cfRule>
    <cfRule type="expression" dxfId="584" priority="1020">
      <formula>#REF!&gt;0</formula>
    </cfRule>
  </conditionalFormatting>
  <conditionalFormatting sqref="E535">
    <cfRule type="expression" dxfId="583" priority="1005">
      <formula>#REF!="-"</formula>
    </cfRule>
    <cfRule type="expression" dxfId="582" priority="1006">
      <formula>#REF!&gt;0</formula>
    </cfRule>
  </conditionalFormatting>
  <conditionalFormatting sqref="D513">
    <cfRule type="expression" dxfId="581" priority="1049">
      <formula>#REF!="-"</formula>
    </cfRule>
    <cfRule type="expression" dxfId="580" priority="1050">
      <formula>#REF!&gt;0</formula>
    </cfRule>
  </conditionalFormatting>
  <conditionalFormatting sqref="O513 O519">
    <cfRule type="expression" dxfId="579" priority="1013">
      <formula>#REF!="-"</formula>
    </cfRule>
    <cfRule type="expression" dxfId="578" priority="1014">
      <formula>#REF!&gt;0</formula>
    </cfRule>
  </conditionalFormatting>
  <conditionalFormatting sqref="D535">
    <cfRule type="expression" dxfId="577" priority="1001">
      <formula>#REF!="-"</formula>
    </cfRule>
    <cfRule type="expression" dxfId="576" priority="1002">
      <formula>#REF!&gt;0</formula>
    </cfRule>
  </conditionalFormatting>
  <conditionalFormatting sqref="P386 P392">
    <cfRule type="expression" dxfId="575" priority="1091">
      <formula>#REF!="-"</formula>
    </cfRule>
    <cfRule type="expression" dxfId="574" priority="1092">
      <formula>#REF!&gt;0</formula>
    </cfRule>
  </conditionalFormatting>
  <conditionalFormatting sqref="P538 P544">
    <cfRule type="expression" dxfId="573" priority="979">
      <formula>#REF!="-"</formula>
    </cfRule>
    <cfRule type="expression" dxfId="572" priority="980">
      <formula>#REF!&gt;0</formula>
    </cfRule>
  </conditionalFormatting>
  <conditionalFormatting sqref="E511">
    <cfRule type="expression" dxfId="571" priority="1021">
      <formula>#REF!="-"</formula>
    </cfRule>
    <cfRule type="expression" dxfId="570" priority="1022">
      <formula>#REF!&gt;0</formula>
    </cfRule>
  </conditionalFormatting>
  <conditionalFormatting sqref="P557">
    <cfRule type="expression" dxfId="569" priority="947">
      <formula>#REF!="-"</formula>
    </cfRule>
    <cfRule type="expression" dxfId="568" priority="948">
      <formula>#REF!&gt;0</formula>
    </cfRule>
  </conditionalFormatting>
  <conditionalFormatting sqref="D380">
    <cfRule type="expression" dxfId="567" priority="1087">
      <formula>#REF!="-"</formula>
    </cfRule>
    <cfRule type="expression" dxfId="566" priority="1088">
      <formula>#REF!&gt;0</formula>
    </cfRule>
  </conditionalFormatting>
  <conditionalFormatting sqref="P513 P519">
    <cfRule type="expression" dxfId="565" priority="1011">
      <formula>#REF!="-"</formula>
    </cfRule>
    <cfRule type="expression" dxfId="564" priority="1012">
      <formula>#REF!&gt;0</formula>
    </cfRule>
  </conditionalFormatting>
  <conditionalFormatting sqref="D382">
    <cfRule type="expression" dxfId="563" priority="1085">
      <formula>#REF!="-"</formula>
    </cfRule>
    <cfRule type="expression" dxfId="562" priority="1086">
      <formula>#REF!&gt;0</formula>
    </cfRule>
  </conditionalFormatting>
  <conditionalFormatting sqref="D538">
    <cfRule type="expression" dxfId="561" priority="999">
      <formula>#REF!="-"</formula>
    </cfRule>
    <cfRule type="expression" dxfId="560" priority="1000">
      <formula>#REF!&gt;0</formula>
    </cfRule>
  </conditionalFormatting>
  <conditionalFormatting sqref="O538 O544">
    <cfRule type="expression" dxfId="559" priority="981">
      <formula>#REF!="-"</formula>
    </cfRule>
    <cfRule type="expression" dxfId="558" priority="982">
      <formula>#REF!&gt;0</formula>
    </cfRule>
  </conditionalFormatting>
  <conditionalFormatting sqref="E536">
    <cfRule type="expression" dxfId="557" priority="965">
      <formula>#REF!="-"</formula>
    </cfRule>
    <cfRule type="expression" dxfId="556" priority="966">
      <formula>#REF!&gt;0</formula>
    </cfRule>
  </conditionalFormatting>
  <conditionalFormatting sqref="E510">
    <cfRule type="expression" dxfId="555" priority="1061">
      <formula>#REF!="-"</formula>
    </cfRule>
    <cfRule type="expression" dxfId="554" priority="1062">
      <formula>#REF!&gt;0</formula>
    </cfRule>
  </conditionalFormatting>
  <conditionalFormatting sqref="D535:D537 D539">
    <cfRule type="expression" dxfId="553" priority="1007">
      <formula>#REF!="-"</formula>
    </cfRule>
    <cfRule type="expression" dxfId="552" priority="1008">
      <formula>#REF!&gt;0</formula>
    </cfRule>
  </conditionalFormatting>
  <conditionalFormatting sqref="D560">
    <cfRule type="expression" dxfId="551" priority="957">
      <formula>#REF!="-"</formula>
    </cfRule>
    <cfRule type="expression" dxfId="550" priority="958">
      <formula>#REF!&gt;0</formula>
    </cfRule>
  </conditionalFormatting>
  <conditionalFormatting sqref="E512">
    <cfRule type="expression" dxfId="549" priority="1025">
      <formula>#REF!="-"</formula>
    </cfRule>
    <cfRule type="expression" dxfId="548" priority="1026">
      <formula>#REF!&gt;0</formula>
    </cfRule>
  </conditionalFormatting>
  <conditionalFormatting sqref="D559">
    <cfRule type="expression" dxfId="547" priority="951">
      <formula>#REF!="-"</formula>
    </cfRule>
    <cfRule type="expression" dxfId="546" priority="952">
      <formula>#REF!&gt;0</formula>
    </cfRule>
  </conditionalFormatting>
  <conditionalFormatting sqref="P507">
    <cfRule type="expression" dxfId="545" priority="1017">
      <formula>#REF!="-"</formula>
    </cfRule>
    <cfRule type="expression" dxfId="544" priority="1018">
      <formula>#REF!&gt;0</formula>
    </cfRule>
  </conditionalFormatting>
  <conditionalFormatting sqref="O557">
    <cfRule type="expression" dxfId="543" priority="949">
      <formula>#REF!="-"</formula>
    </cfRule>
    <cfRule type="expression" dxfId="542" priority="950">
      <formula>#REF!&gt;0</formula>
    </cfRule>
  </conditionalFormatting>
  <conditionalFormatting sqref="E513">
    <cfRule type="expression" dxfId="541" priority="1023">
      <formula>#REF!="-"</formula>
    </cfRule>
    <cfRule type="expression" dxfId="540" priority="1024">
      <formula>#REF!&gt;0</formula>
    </cfRule>
  </conditionalFormatting>
  <conditionalFormatting sqref="P532">
    <cfRule type="expression" dxfId="539" priority="985">
      <formula>#REF!="-"</formula>
    </cfRule>
    <cfRule type="expression" dxfId="538" priority="986">
      <formula>#REF!&gt;0</formula>
    </cfRule>
  </conditionalFormatting>
  <conditionalFormatting sqref="E563">
    <cfRule type="expression" dxfId="537" priority="929">
      <formula>#REF!="-"</formula>
    </cfRule>
    <cfRule type="expression" dxfId="536" priority="930">
      <formula>#REF!&gt;0</formula>
    </cfRule>
  </conditionalFormatting>
  <conditionalFormatting sqref="O569">
    <cfRule type="expression" dxfId="535" priority="919">
      <formula>#REF!="-"</formula>
    </cfRule>
    <cfRule type="expression" dxfId="534" priority="920">
      <formula>#REF!&gt;0</formula>
    </cfRule>
  </conditionalFormatting>
  <conditionalFormatting sqref="O532">
    <cfRule type="expression" dxfId="533" priority="987">
      <formula>#REF!="-"</formula>
    </cfRule>
    <cfRule type="expression" dxfId="532" priority="988">
      <formula>#REF!&gt;0</formula>
    </cfRule>
  </conditionalFormatting>
  <conditionalFormatting sqref="P575">
    <cfRule type="expression" dxfId="531" priority="923">
      <formula>#REF!="-"</formula>
    </cfRule>
    <cfRule type="expression" dxfId="530" priority="924">
      <formula>#REF!&gt;0</formula>
    </cfRule>
  </conditionalFormatting>
  <conditionalFormatting sqref="D510:D512 D514">
    <cfRule type="expression" dxfId="529" priority="1063">
      <formula>#REF!="-"</formula>
    </cfRule>
    <cfRule type="expression" dxfId="528" priority="1064">
      <formula>#REF!&gt;0</formula>
    </cfRule>
  </conditionalFormatting>
  <conditionalFormatting sqref="D514">
    <cfRule type="expression" dxfId="527" priority="1059">
      <formula>#REF!="-"</formula>
    </cfRule>
    <cfRule type="expression" dxfId="526" priority="1060">
      <formula>#REF!&gt;0</formula>
    </cfRule>
  </conditionalFormatting>
  <conditionalFormatting sqref="E561">
    <cfRule type="expression" dxfId="525" priority="927">
      <formula>#REF!="-"</formula>
    </cfRule>
    <cfRule type="expression" dxfId="524" priority="928">
      <formula>#REF!&gt;0</formula>
    </cfRule>
  </conditionalFormatting>
  <conditionalFormatting sqref="D507">
    <cfRule type="expression" dxfId="523" priority="1029">
      <formula>#REF!="-"</formula>
    </cfRule>
    <cfRule type="expression" dxfId="522" priority="1030">
      <formula>#REF!&gt;0</formula>
    </cfRule>
  </conditionalFormatting>
  <conditionalFormatting sqref="D509">
    <cfRule type="expression" dxfId="521" priority="1027">
      <formula>#REF!="-"</formula>
    </cfRule>
    <cfRule type="expression" dxfId="520" priority="1028">
      <formula>#REF!&gt;0</formula>
    </cfRule>
  </conditionalFormatting>
  <conditionalFormatting sqref="E562">
    <cfRule type="expression" dxfId="519" priority="931">
      <formula>#REF!="-"</formula>
    </cfRule>
    <cfRule type="expression" dxfId="518" priority="932">
      <formula>#REF!&gt;0</formula>
    </cfRule>
  </conditionalFormatting>
  <conditionalFormatting sqref="E538">
    <cfRule type="expression" dxfId="517" priority="967">
      <formula>#REF!="-"</formula>
    </cfRule>
    <cfRule type="expression" dxfId="516" priority="968">
      <formula>#REF!&gt;0</formula>
    </cfRule>
  </conditionalFormatting>
  <conditionalFormatting sqref="D563">
    <cfRule type="expression" dxfId="515" priority="955">
      <formula>#REF!="-"</formula>
    </cfRule>
    <cfRule type="expression" dxfId="514" priority="956">
      <formula>#REF!&gt;0</formula>
    </cfRule>
  </conditionalFormatting>
  <conditionalFormatting sqref="E537">
    <cfRule type="expression" dxfId="513" priority="969">
      <formula>#REF!="-"</formula>
    </cfRule>
    <cfRule type="expression" dxfId="512" priority="970">
      <formula>#REF!&gt;0</formula>
    </cfRule>
  </conditionalFormatting>
  <conditionalFormatting sqref="E213">
    <cfRule type="expression" dxfId="511" priority="843">
      <formula>#REF!="-"</formula>
    </cfRule>
    <cfRule type="expression" dxfId="510" priority="844">
      <formula>#REF!&gt;0</formula>
    </cfRule>
  </conditionalFormatting>
  <conditionalFormatting sqref="P569">
    <cfRule type="expression" dxfId="509" priority="917">
      <formula>#REF!="-"</formula>
    </cfRule>
    <cfRule type="expression" dxfId="508" priority="918">
      <formula>#REF!&gt;0</formula>
    </cfRule>
  </conditionalFormatting>
  <conditionalFormatting sqref="O563">
    <cfRule type="expression" dxfId="507" priority="943">
      <formula>#REF!="-"</formula>
    </cfRule>
    <cfRule type="expression" dxfId="506" priority="944">
      <formula>#REF!&gt;0</formula>
    </cfRule>
  </conditionalFormatting>
  <conditionalFormatting sqref="O575">
    <cfRule type="expression" dxfId="505" priority="925">
      <formula>#REF!="-"</formula>
    </cfRule>
    <cfRule type="expression" dxfId="504" priority="926">
      <formula>#REF!&gt;0</formula>
    </cfRule>
  </conditionalFormatting>
  <conditionalFormatting sqref="D534">
    <cfRule type="expression" dxfId="503" priority="995">
      <formula>#REF!="-"</formula>
    </cfRule>
    <cfRule type="expression" dxfId="502" priority="996">
      <formula>#REF!&gt;0</formula>
    </cfRule>
  </conditionalFormatting>
  <conditionalFormatting sqref="D213:D217 D219">
    <cfRule type="expression" dxfId="501" priority="845">
      <formula>#REF!="-"</formula>
    </cfRule>
    <cfRule type="expression" dxfId="500" priority="846">
      <formula>#REF!&gt;0</formula>
    </cfRule>
  </conditionalFormatting>
  <conditionalFormatting sqref="D557">
    <cfRule type="expression" dxfId="499" priority="953">
      <formula>#REF!="-"</formula>
    </cfRule>
    <cfRule type="expression" dxfId="498" priority="954">
      <formula>#REF!&gt;0</formula>
    </cfRule>
  </conditionalFormatting>
  <conditionalFormatting sqref="E560">
    <cfRule type="expression" dxfId="497" priority="961">
      <formula>#REF!="-"</formula>
    </cfRule>
    <cfRule type="expression" dxfId="496" priority="962">
      <formula>#REF!&gt;0</formula>
    </cfRule>
  </conditionalFormatting>
  <conditionalFormatting sqref="P563">
    <cfRule type="expression" dxfId="495" priority="941">
      <formula>#REF!="-"</formula>
    </cfRule>
    <cfRule type="expression" dxfId="494" priority="942">
      <formula>#REF!&gt;0</formula>
    </cfRule>
  </conditionalFormatting>
  <conditionalFormatting sqref="D560:D562 D564">
    <cfRule type="expression" dxfId="493" priority="963">
      <formula>#REF!="-"</formula>
    </cfRule>
    <cfRule type="expression" dxfId="492" priority="964">
      <formula>#REF!&gt;0</formula>
    </cfRule>
  </conditionalFormatting>
  <conditionalFormatting sqref="D564">
    <cfRule type="expression" dxfId="491" priority="959">
      <formula>#REF!="-"</formula>
    </cfRule>
    <cfRule type="expression" dxfId="490" priority="960">
      <formula>#REF!&gt;0</formula>
    </cfRule>
  </conditionalFormatting>
  <conditionalFormatting sqref="O91">
    <cfRule type="expression" dxfId="489" priority="849">
      <formula>#REF!="-"</formula>
    </cfRule>
    <cfRule type="expression" dxfId="488" priority="850">
      <formula>#REF!&gt;0</formula>
    </cfRule>
  </conditionalFormatting>
  <conditionalFormatting sqref="D110">
    <cfRule type="expression" dxfId="487" priority="899">
      <formula>#REF!="-"</formula>
    </cfRule>
    <cfRule type="expression" dxfId="486" priority="900">
      <formula>#REF!&gt;0</formula>
    </cfRule>
  </conditionalFormatting>
  <conditionalFormatting sqref="D260">
    <cfRule type="expression" dxfId="485" priority="871">
      <formula>#REF!="-"</formula>
    </cfRule>
    <cfRule type="expression" dxfId="484" priority="872">
      <formula>#REF!&gt;0</formula>
    </cfRule>
  </conditionalFormatting>
  <conditionalFormatting sqref="D646">
    <cfRule type="expression" dxfId="483" priority="859">
      <formula>#REF!="-"</formula>
    </cfRule>
    <cfRule type="expression" dxfId="482" priority="860">
      <formula>#REF!&gt;0</formula>
    </cfRule>
  </conditionalFormatting>
  <conditionalFormatting sqref="P91">
    <cfRule type="expression" dxfId="481" priority="847">
      <formula>#REF!="-"</formula>
    </cfRule>
    <cfRule type="expression" dxfId="480" priority="848">
      <formula>#REF!&gt;0</formula>
    </cfRule>
  </conditionalFormatting>
  <conditionalFormatting sqref="D213">
    <cfRule type="expression" dxfId="479" priority="835">
      <formula>#REF!="-"</formula>
    </cfRule>
    <cfRule type="expression" dxfId="478" priority="836">
      <formula>#REF!&gt;0</formula>
    </cfRule>
  </conditionalFormatting>
  <conditionalFormatting sqref="D212">
    <cfRule type="expression" dxfId="477" priority="827">
      <formula>#REF!="-"</formula>
    </cfRule>
    <cfRule type="expression" dxfId="476" priority="828">
      <formula>#REF!&gt;0</formula>
    </cfRule>
  </conditionalFormatting>
  <conditionalFormatting sqref="E214">
    <cfRule type="expression" dxfId="475" priority="823">
      <formula>#REF!="-"</formula>
    </cfRule>
    <cfRule type="expression" dxfId="474" priority="824">
      <formula>#REF!&gt;0</formula>
    </cfRule>
  </conditionalFormatting>
  <conditionalFormatting sqref="D218">
    <cfRule type="expression" dxfId="473" priority="831">
      <formula>#REF!="-"</formula>
    </cfRule>
    <cfRule type="expression" dxfId="472" priority="832">
      <formula>#REF!&gt;0</formula>
    </cfRule>
  </conditionalFormatting>
  <conditionalFormatting sqref="E214">
    <cfRule type="expression" dxfId="471" priority="825">
      <formula>#REF!="-"</formula>
    </cfRule>
    <cfRule type="expression" dxfId="470" priority="826">
      <formula>#REF!&gt;0</formula>
    </cfRule>
  </conditionalFormatting>
  <conditionalFormatting sqref="D210">
    <cfRule type="expression" dxfId="469" priority="829">
      <formula>#REF!="-"</formula>
    </cfRule>
    <cfRule type="expression" dxfId="468" priority="830">
      <formula>#REF!&gt;0</formula>
    </cfRule>
  </conditionalFormatting>
  <conditionalFormatting sqref="E215:E217">
    <cfRule type="expression" dxfId="467" priority="821">
      <formula>#REF!="-"</formula>
    </cfRule>
    <cfRule type="expression" dxfId="466" priority="822">
      <formula>#REF!&gt;0</formula>
    </cfRule>
  </conditionalFormatting>
  <conditionalFormatting sqref="E218">
    <cfRule type="expression" dxfId="465" priority="819">
      <formula>#REF!="-"</formula>
    </cfRule>
    <cfRule type="expression" dxfId="464" priority="820">
      <formula>#REF!&gt;0</formula>
    </cfRule>
  </conditionalFormatting>
  <conditionalFormatting sqref="D219">
    <cfRule type="expression" dxfId="463" priority="841">
      <formula>#REF!="-"</formula>
    </cfRule>
    <cfRule type="expression" dxfId="462" priority="842">
      <formula>#REF!&gt;0</formula>
    </cfRule>
  </conditionalFormatting>
  <conditionalFormatting sqref="N185:N208">
    <cfRule type="expression" dxfId="461" priority="797">
      <formula>#REF!="-"</formula>
    </cfRule>
    <cfRule type="expression" dxfId="460" priority="798">
      <formula>#REF!&gt;0</formula>
    </cfRule>
  </conditionalFormatting>
  <conditionalFormatting sqref="M532:N549">
    <cfRule type="expression" dxfId="459" priority="643">
      <formula>#REF!="-"</formula>
    </cfRule>
    <cfRule type="expression" dxfId="458" priority="644">
      <formula>#REF!&gt;0</formula>
    </cfRule>
  </conditionalFormatting>
  <conditionalFormatting sqref="N110:N127">
    <cfRule type="expression" dxfId="457" priority="799">
      <formula>#REF!="-"</formula>
    </cfRule>
    <cfRule type="expression" dxfId="456" priority="800">
      <formula>#REF!&gt;0</formula>
    </cfRule>
  </conditionalFormatting>
  <conditionalFormatting sqref="I273">
    <cfRule type="expression" dxfId="455" priority="795">
      <formula>#REF!="-"</formula>
    </cfRule>
    <cfRule type="expression" dxfId="454" priority="796">
      <formula>#REF!&gt;0</formula>
    </cfRule>
  </conditionalFormatting>
  <conditionalFormatting sqref="I284">
    <cfRule type="expression" dxfId="453" priority="793">
      <formula>#REF!="-"</formula>
    </cfRule>
    <cfRule type="expression" dxfId="452" priority="794">
      <formula>#REF!&gt;0</formula>
    </cfRule>
  </conditionalFormatting>
  <conditionalFormatting sqref="I289">
    <cfRule type="expression" dxfId="451" priority="785">
      <formula>#REF!="-"</formula>
    </cfRule>
    <cfRule type="expression" dxfId="450" priority="786">
      <formula>#REF!&gt;0</formula>
    </cfRule>
  </conditionalFormatting>
  <conditionalFormatting sqref="I414">
    <cfRule type="expression" dxfId="449" priority="777">
      <formula>#REF!="-"</formula>
    </cfRule>
    <cfRule type="expression" dxfId="448" priority="778">
      <formula>#REF!&gt;0</formula>
    </cfRule>
  </conditionalFormatting>
  <conditionalFormatting sqref="I325 I328">
    <cfRule type="expression" dxfId="447" priority="789">
      <formula>#REF!="-"</formula>
    </cfRule>
    <cfRule type="expression" dxfId="446" priority="790">
      <formula>#REF!&gt;0</formula>
    </cfRule>
  </conditionalFormatting>
  <conditionalFormatting sqref="I315 I318">
    <cfRule type="expression" dxfId="445" priority="791">
      <formula>#REF!="-"</formula>
    </cfRule>
    <cfRule type="expression" dxfId="444" priority="792">
      <formula>#REF!&gt;0</formula>
    </cfRule>
  </conditionalFormatting>
  <conditionalFormatting sqref="I278">
    <cfRule type="expression" dxfId="443" priority="787">
      <formula>#REF!="-"</formula>
    </cfRule>
    <cfRule type="expression" dxfId="442" priority="788">
      <formula>#REF!&gt;0</formula>
    </cfRule>
  </conditionalFormatting>
  <conditionalFormatting sqref="I409">
    <cfRule type="expression" dxfId="441" priority="781">
      <formula>#REF!="-"</formula>
    </cfRule>
    <cfRule type="expression" dxfId="440" priority="782">
      <formula>#REF!&gt;0</formula>
    </cfRule>
  </conditionalFormatting>
  <conditionalFormatting sqref="I412">
    <cfRule type="expression" dxfId="439" priority="779">
      <formula>#REF!="-"</formula>
    </cfRule>
    <cfRule type="expression" dxfId="438" priority="780">
      <formula>#REF!&gt;0</formula>
    </cfRule>
  </conditionalFormatting>
  <conditionalFormatting sqref="I405">
    <cfRule type="expression" dxfId="437" priority="783">
      <formula>#REF!="-"</formula>
    </cfRule>
    <cfRule type="expression" dxfId="436" priority="784">
      <formula>#REF!&gt;0</formula>
    </cfRule>
  </conditionalFormatting>
  <conditionalFormatting sqref="I421">
    <cfRule type="expression" dxfId="435" priority="773">
      <formula>#REF!="-"</formula>
    </cfRule>
    <cfRule type="expression" dxfId="434" priority="774">
      <formula>#REF!&gt;0</formula>
    </cfRule>
  </conditionalFormatting>
  <conditionalFormatting sqref="I419">
    <cfRule type="expression" dxfId="433" priority="775">
      <formula>#REF!="-"</formula>
    </cfRule>
    <cfRule type="expression" dxfId="432" priority="776">
      <formula>#REF!&gt;0</formula>
    </cfRule>
  </conditionalFormatting>
  <conditionalFormatting sqref="I590">
    <cfRule type="expression" dxfId="431" priority="771">
      <formula>#REF!="-"</formula>
    </cfRule>
    <cfRule type="expression" dxfId="430" priority="772">
      <formula>#REF!&gt;0</formula>
    </cfRule>
  </conditionalFormatting>
  <conditionalFormatting sqref="I598">
    <cfRule type="expression" dxfId="429" priority="767">
      <formula>#REF!="-"</formula>
    </cfRule>
    <cfRule type="expression" dxfId="428" priority="768">
      <formula>#REF!&gt;0</formula>
    </cfRule>
  </conditionalFormatting>
  <conditionalFormatting sqref="I582 I584">
    <cfRule type="expression" dxfId="427" priority="769">
      <formula>#REF!="-"</formula>
    </cfRule>
    <cfRule type="expression" dxfId="426" priority="770">
      <formula>#REF!&gt;0</formula>
    </cfRule>
  </conditionalFormatting>
  <conditionalFormatting sqref="I606:I614">
    <cfRule type="expression" dxfId="425" priority="757">
      <formula>#REF!="-"</formula>
    </cfRule>
    <cfRule type="expression" dxfId="424" priority="758">
      <formula>#REF!&gt;0</formula>
    </cfRule>
  </conditionalFormatting>
  <conditionalFormatting sqref="I634">
    <cfRule type="expression" dxfId="423" priority="751">
      <formula>#REF!="-"</formula>
    </cfRule>
    <cfRule type="expression" dxfId="422" priority="752">
      <formula>#REF!&gt;0</formula>
    </cfRule>
  </conditionalFormatting>
  <conditionalFormatting sqref="I626">
    <cfRule type="expression" dxfId="421" priority="749">
      <formula>#REF!="-"</formula>
    </cfRule>
    <cfRule type="expression" dxfId="420" priority="750">
      <formula>#REF!&gt;0</formula>
    </cfRule>
  </conditionalFormatting>
  <conditionalFormatting sqref="I665">
    <cfRule type="expression" dxfId="419" priority="743">
      <formula>#REF!="-"</formula>
    </cfRule>
    <cfRule type="expression" dxfId="418" priority="744">
      <formula>#REF!&gt;0</formula>
    </cfRule>
  </conditionalFormatting>
  <conditionalFormatting sqref="I672">
    <cfRule type="expression" dxfId="417" priority="739">
      <formula>#REF!="-"</formula>
    </cfRule>
    <cfRule type="expression" dxfId="416" priority="740">
      <formula>#REF!&gt;0</formula>
    </cfRule>
  </conditionalFormatting>
  <conditionalFormatting sqref="I667 I669">
    <cfRule type="expression" dxfId="415" priority="741">
      <formula>#REF!="-"</formula>
    </cfRule>
    <cfRule type="expression" dxfId="414" priority="742">
      <formula>#REF!&gt;0</formula>
    </cfRule>
  </conditionalFormatting>
  <conditionalFormatting sqref="N278:N282">
    <cfRule type="expression" dxfId="413" priority="695">
      <formula>#REF!="-"</formula>
    </cfRule>
    <cfRule type="expression" dxfId="412" priority="696">
      <formula>#REF!&gt;0</formula>
    </cfRule>
  </conditionalFormatting>
  <conditionalFormatting sqref="I636">
    <cfRule type="expression" dxfId="411" priority="745">
      <formula>#REF!="-"</formula>
    </cfRule>
    <cfRule type="expression" dxfId="410" priority="746">
      <formula>#REF!&gt;0</formula>
    </cfRule>
  </conditionalFormatting>
  <conditionalFormatting sqref="I686">
    <cfRule type="expression" dxfId="409" priority="731">
      <formula>#REF!="-"</formula>
    </cfRule>
    <cfRule type="expression" dxfId="408" priority="732">
      <formula>#REF!&gt;0</formula>
    </cfRule>
  </conditionalFormatting>
  <conditionalFormatting sqref="I674 I676">
    <cfRule type="expression" dxfId="407" priority="737">
      <formula>#REF!="-"</formula>
    </cfRule>
    <cfRule type="expression" dxfId="406" priority="738">
      <formula>#REF!&gt;0</formula>
    </cfRule>
  </conditionalFormatting>
  <conditionalFormatting sqref="I679">
    <cfRule type="expression" dxfId="405" priority="735">
      <formula>#REF!="-"</formula>
    </cfRule>
    <cfRule type="expression" dxfId="404" priority="736">
      <formula>#REF!&gt;0</formula>
    </cfRule>
  </conditionalFormatting>
  <conditionalFormatting sqref="I681 I683">
    <cfRule type="expression" dxfId="403" priority="733">
      <formula>#REF!="-"</formula>
    </cfRule>
    <cfRule type="expression" dxfId="402" priority="734">
      <formula>#REF!&gt;0</formula>
    </cfRule>
  </conditionalFormatting>
  <conditionalFormatting sqref="I693">
    <cfRule type="expression" dxfId="401" priority="729">
      <formula>#REF!="-"</formula>
    </cfRule>
    <cfRule type="expression" dxfId="400" priority="730">
      <formula>#REF!&gt;0</formula>
    </cfRule>
  </conditionalFormatting>
  <conditionalFormatting sqref="I700">
    <cfRule type="expression" dxfId="399" priority="727">
      <formula>#REF!="-"</formula>
    </cfRule>
    <cfRule type="expression" dxfId="398" priority="728">
      <formula>#REF!&gt;0</formula>
    </cfRule>
  </conditionalFormatting>
  <conditionalFormatting sqref="I294">
    <cfRule type="expression" dxfId="397" priority="725">
      <formula>#REF!="-"</formula>
    </cfRule>
    <cfRule type="expression" dxfId="396" priority="726">
      <formula>#REF!&gt;0</formula>
    </cfRule>
  </conditionalFormatting>
  <conditionalFormatting sqref="I301">
    <cfRule type="expression" dxfId="395" priority="723">
      <formula>#REF!="-"</formula>
    </cfRule>
    <cfRule type="expression" dxfId="394" priority="724">
      <formula>#REF!&gt;0</formula>
    </cfRule>
  </conditionalFormatting>
  <conditionalFormatting sqref="I308">
    <cfRule type="expression" dxfId="393" priority="721">
      <formula>#REF!="-"</formula>
    </cfRule>
    <cfRule type="expression" dxfId="392" priority="722">
      <formula>#REF!&gt;0</formula>
    </cfRule>
  </conditionalFormatting>
  <conditionalFormatting sqref="I737 I740">
    <cfRule type="expression" dxfId="391" priority="717">
      <formula>#REF!="-"</formula>
    </cfRule>
    <cfRule type="expression" dxfId="390" priority="718">
      <formula>#REF!&gt;0</formula>
    </cfRule>
  </conditionalFormatting>
  <conditionalFormatting sqref="I727 I730">
    <cfRule type="expression" dxfId="389" priority="719">
      <formula>#REF!="-"</formula>
    </cfRule>
    <cfRule type="expression" dxfId="388" priority="720">
      <formula>#REF!&gt;0</formula>
    </cfRule>
  </conditionalFormatting>
  <conditionalFormatting sqref="I769">
    <cfRule type="expression" dxfId="387" priority="715">
      <formula>#REF!="-"</formula>
    </cfRule>
    <cfRule type="expression" dxfId="386" priority="716">
      <formula>#REF!&gt;0</formula>
    </cfRule>
  </conditionalFormatting>
  <conditionalFormatting sqref="I777">
    <cfRule type="expression" dxfId="385" priority="713">
      <formula>#REF!="-"</formula>
    </cfRule>
    <cfRule type="expression" dxfId="384" priority="714">
      <formula>#REF!&gt;0</formula>
    </cfRule>
  </conditionalFormatting>
  <conditionalFormatting sqref="I787">
    <cfRule type="expression" dxfId="383" priority="711">
      <formula>#REF!="-"</formula>
    </cfRule>
    <cfRule type="expression" dxfId="382" priority="712">
      <formula>#REF!&gt;0</formula>
    </cfRule>
  </conditionalFormatting>
  <conditionalFormatting sqref="I797">
    <cfRule type="expression" dxfId="381" priority="709">
      <formula>#REF!="-"</formula>
    </cfRule>
    <cfRule type="expression" dxfId="380" priority="710">
      <formula>#REF!&gt;0</formula>
    </cfRule>
  </conditionalFormatting>
  <conditionalFormatting sqref="M507:N524">
    <cfRule type="expression" dxfId="379" priority="645">
      <formula>#REF!="-"</formula>
    </cfRule>
    <cfRule type="expression" dxfId="378" priority="646">
      <formula>#REF!&gt;0</formula>
    </cfRule>
  </conditionalFormatting>
  <conditionalFormatting sqref="M278:M282">
    <cfRule type="expression" dxfId="377" priority="697">
      <formula>#REF!="-"</formula>
    </cfRule>
    <cfRule type="expression" dxfId="376" priority="698">
      <formula>#REF!&gt;0</formula>
    </cfRule>
  </conditionalFormatting>
  <conditionalFormatting sqref="N308:N313">
    <cfRule type="expression" dxfId="375" priority="667">
      <formula>#REF!="-"</formula>
    </cfRule>
    <cfRule type="expression" dxfId="374" priority="668">
      <formula>#REF!&gt;0</formula>
    </cfRule>
  </conditionalFormatting>
  <conditionalFormatting sqref="M308:M313">
    <cfRule type="expression" dxfId="373" priority="669">
      <formula>#REF!="-"</formula>
    </cfRule>
    <cfRule type="expression" dxfId="372" priority="670">
      <formula>#REF!&gt;0</formula>
    </cfRule>
  </conditionalFormatting>
  <conditionalFormatting sqref="N284:N287">
    <cfRule type="expression" dxfId="371" priority="691">
      <formula>#REF!="-"</formula>
    </cfRule>
    <cfRule type="expression" dxfId="370" priority="692">
      <formula>#REF!&gt;0</formula>
    </cfRule>
  </conditionalFormatting>
  <conditionalFormatting sqref="M284:M287">
    <cfRule type="expression" dxfId="369" priority="693">
      <formula>#REF!="-"</formula>
    </cfRule>
    <cfRule type="expression" dxfId="368" priority="694">
      <formula>#REF!&gt;0</formula>
    </cfRule>
  </conditionalFormatting>
  <conditionalFormatting sqref="N315:N323">
    <cfRule type="expression" dxfId="367" priority="663">
      <formula>#REF!="-"</formula>
    </cfRule>
    <cfRule type="expression" dxfId="366" priority="664">
      <formula>#REF!&gt;0</formula>
    </cfRule>
  </conditionalFormatting>
  <conditionalFormatting sqref="M315:M323">
    <cfRule type="expression" dxfId="365" priority="665">
      <formula>#REF!="-"</formula>
    </cfRule>
    <cfRule type="expression" dxfId="364" priority="666">
      <formula>#REF!&gt;0</formula>
    </cfRule>
  </conditionalFormatting>
  <conditionalFormatting sqref="N289:N292">
    <cfRule type="expression" dxfId="363" priority="679">
      <formula>#REF!="-"</formula>
    </cfRule>
    <cfRule type="expression" dxfId="362" priority="680">
      <formula>#REF!&gt;0</formula>
    </cfRule>
  </conditionalFormatting>
  <conditionalFormatting sqref="M289:M292">
    <cfRule type="expression" dxfId="361" priority="681">
      <formula>#REF!="-"</formula>
    </cfRule>
    <cfRule type="expression" dxfId="360" priority="682">
      <formula>#REF!&gt;0</formula>
    </cfRule>
  </conditionalFormatting>
  <conditionalFormatting sqref="N294:N299">
    <cfRule type="expression" dxfId="359" priority="675">
      <formula>#REF!="-"</formula>
    </cfRule>
    <cfRule type="expression" dxfId="358" priority="676">
      <formula>#REF!&gt;0</formula>
    </cfRule>
  </conditionalFormatting>
  <conditionalFormatting sqref="M294:M299">
    <cfRule type="expression" dxfId="357" priority="677">
      <formula>#REF!="-"</formula>
    </cfRule>
    <cfRule type="expression" dxfId="356" priority="678">
      <formula>#REF!&gt;0</formula>
    </cfRule>
  </conditionalFormatting>
  <conditionalFormatting sqref="N301:N306">
    <cfRule type="expression" dxfId="355" priority="671">
      <formula>#REF!="-"</formula>
    </cfRule>
    <cfRule type="expression" dxfId="354" priority="672">
      <formula>#REF!&gt;0</formula>
    </cfRule>
  </conditionalFormatting>
  <conditionalFormatting sqref="M301:M306">
    <cfRule type="expression" dxfId="353" priority="673">
      <formula>#REF!="-"</formula>
    </cfRule>
    <cfRule type="expression" dxfId="352" priority="674">
      <formula>#REF!&gt;0</formula>
    </cfRule>
  </conditionalFormatting>
  <conditionalFormatting sqref="M355:N365">
    <cfRule type="expression" dxfId="351" priority="657">
      <formula>#REF!="-"</formula>
    </cfRule>
    <cfRule type="expression" dxfId="350" priority="658">
      <formula>#REF!&gt;0</formula>
    </cfRule>
  </conditionalFormatting>
  <conditionalFormatting sqref="M367:N375">
    <cfRule type="expression" dxfId="349" priority="655">
      <formula>#REF!="-"</formula>
    </cfRule>
    <cfRule type="expression" dxfId="348" priority="656">
      <formula>#REF!&gt;0</formula>
    </cfRule>
  </conditionalFormatting>
  <conditionalFormatting sqref="M380:N403">
    <cfRule type="expression" dxfId="347" priority="653">
      <formula>#REF!="-"</formula>
    </cfRule>
    <cfRule type="expression" dxfId="346" priority="654">
      <formula>#REF!&gt;0</formula>
    </cfRule>
  </conditionalFormatting>
  <conditionalFormatting sqref="M412:N417">
    <cfRule type="expression" dxfId="345" priority="649">
      <formula>#REF!="-"</formula>
    </cfRule>
    <cfRule type="expression" dxfId="344" priority="650">
      <formula>#REF!&gt;0</formula>
    </cfRule>
  </conditionalFormatting>
  <conditionalFormatting sqref="M419:N423">
    <cfRule type="expression" dxfId="343" priority="647">
      <formula>#REF!="-"</formula>
    </cfRule>
    <cfRule type="expression" dxfId="342" priority="648">
      <formula>#REF!&gt;0</formula>
    </cfRule>
  </conditionalFormatting>
  <conditionalFormatting sqref="M557:N580">
    <cfRule type="expression" dxfId="341" priority="641">
      <formula>#REF!="-"</formula>
    </cfRule>
    <cfRule type="expression" dxfId="340" priority="642">
      <formula>#REF!&gt;0</formula>
    </cfRule>
  </conditionalFormatting>
  <conditionalFormatting sqref="M582:N588">
    <cfRule type="expression" dxfId="339" priority="639">
      <formula>#REF!="-"</formula>
    </cfRule>
    <cfRule type="expression" dxfId="338" priority="640">
      <formula>#REF!&gt;0</formula>
    </cfRule>
  </conditionalFormatting>
  <conditionalFormatting sqref="N756:N767">
    <cfRule type="expression" dxfId="337" priority="583">
      <formula>#REF!="-"</formula>
    </cfRule>
    <cfRule type="expression" dxfId="336" priority="584">
      <formula>#REF!&gt;0</formula>
    </cfRule>
  </conditionalFormatting>
  <conditionalFormatting sqref="M590:N596">
    <cfRule type="expression" dxfId="335" priority="631">
      <formula>#REF!="-"</formula>
    </cfRule>
    <cfRule type="expression" dxfId="334" priority="632">
      <formula>#REF!&gt;0</formula>
    </cfRule>
  </conditionalFormatting>
  <conditionalFormatting sqref="M598:N604">
    <cfRule type="expression" dxfId="333" priority="629">
      <formula>#REF!="-"</formula>
    </cfRule>
    <cfRule type="expression" dxfId="332" priority="630">
      <formula>#REF!&gt;0</formula>
    </cfRule>
  </conditionalFormatting>
  <conditionalFormatting sqref="M606:N614">
    <cfRule type="expression" dxfId="331" priority="627">
      <formula>#REF!="-"</formula>
    </cfRule>
    <cfRule type="expression" dxfId="330" priority="628">
      <formula>#REF!&gt;0</formula>
    </cfRule>
  </conditionalFormatting>
  <conditionalFormatting sqref="M616:N624">
    <cfRule type="expression" dxfId="329" priority="625">
      <formula>#REF!="-"</formula>
    </cfRule>
    <cfRule type="expression" dxfId="328" priority="626">
      <formula>#REF!&gt;0</formula>
    </cfRule>
  </conditionalFormatting>
  <conditionalFormatting sqref="M626:N634">
    <cfRule type="expression" dxfId="327" priority="623">
      <formula>#REF!="-"</formula>
    </cfRule>
    <cfRule type="expression" dxfId="326" priority="624">
      <formula>#REF!&gt;0</formula>
    </cfRule>
  </conditionalFormatting>
  <conditionalFormatting sqref="M636:N644">
    <cfRule type="expression" dxfId="325" priority="621">
      <formula>#REF!="-"</formula>
    </cfRule>
    <cfRule type="expression" dxfId="324" priority="622">
      <formula>#REF!&gt;0</formula>
    </cfRule>
  </conditionalFormatting>
  <conditionalFormatting sqref="N672 N674 N676">
    <cfRule type="expression" dxfId="323" priority="619">
      <formula>#REF!="-"</formula>
    </cfRule>
    <cfRule type="expression" dxfId="322" priority="620">
      <formula>#REF!&gt;0</formula>
    </cfRule>
  </conditionalFormatting>
  <conditionalFormatting sqref="M686:N691">
    <cfRule type="expression" dxfId="321" priority="617">
      <formula>#REF!="-"</formula>
    </cfRule>
    <cfRule type="expression" dxfId="320" priority="618">
      <formula>#REF!&gt;0</formula>
    </cfRule>
  </conditionalFormatting>
  <conditionalFormatting sqref="N665 N667 N669">
    <cfRule type="expression" dxfId="319" priority="615">
      <formula>#REF!="-"</formula>
    </cfRule>
    <cfRule type="expression" dxfId="318" priority="616">
      <formula>#REF!&gt;0</formula>
    </cfRule>
  </conditionalFormatting>
  <conditionalFormatting sqref="N693:N698">
    <cfRule type="expression" dxfId="317" priority="613">
      <formula>#REF!="-"</formula>
    </cfRule>
    <cfRule type="expression" dxfId="316" priority="614">
      <formula>#REF!&gt;0</formula>
    </cfRule>
  </conditionalFormatting>
  <conditionalFormatting sqref="N679 N681 N683">
    <cfRule type="expression" dxfId="315" priority="611">
      <formula>#REF!="-"</formula>
    </cfRule>
    <cfRule type="expression" dxfId="314" priority="612">
      <formula>#REF!&gt;0</formula>
    </cfRule>
  </conditionalFormatting>
  <conditionalFormatting sqref="M693:M698">
    <cfRule type="expression" dxfId="313" priority="609">
      <formula>#REF!="-"</formula>
    </cfRule>
    <cfRule type="expression" dxfId="312" priority="610">
      <formula>#REF!&gt;0</formula>
    </cfRule>
  </conditionalFormatting>
  <conditionalFormatting sqref="N700:N705">
    <cfRule type="expression" dxfId="311" priority="607">
      <formula>#REF!="-"</formula>
    </cfRule>
    <cfRule type="expression" dxfId="310" priority="608">
      <formula>#REF!&gt;0</formula>
    </cfRule>
  </conditionalFormatting>
  <conditionalFormatting sqref="M700:M705">
    <cfRule type="expression" dxfId="309" priority="605">
      <formula>#REF!="-"</formula>
    </cfRule>
    <cfRule type="expression" dxfId="308" priority="606">
      <formula>#REF!&gt;0</formula>
    </cfRule>
  </conditionalFormatting>
  <conditionalFormatting sqref="N707:N715">
    <cfRule type="expression" dxfId="307" priority="603">
      <formula>#REF!="-"</formula>
    </cfRule>
    <cfRule type="expression" dxfId="306" priority="604">
      <formula>#REF!&gt;0</formula>
    </cfRule>
  </conditionalFormatting>
  <conditionalFormatting sqref="M707:M715">
    <cfRule type="expression" dxfId="305" priority="601">
      <formula>#REF!="-"</formula>
    </cfRule>
    <cfRule type="expression" dxfId="304" priority="602">
      <formula>#REF!&gt;0</formula>
    </cfRule>
  </conditionalFormatting>
  <conditionalFormatting sqref="N717:N725">
    <cfRule type="expression" dxfId="303" priority="599">
      <formula>#REF!="-"</formula>
    </cfRule>
    <cfRule type="expression" dxfId="302" priority="600">
      <formula>#REF!&gt;0</formula>
    </cfRule>
  </conditionalFormatting>
  <conditionalFormatting sqref="M717:M725">
    <cfRule type="expression" dxfId="301" priority="597">
      <formula>#REF!="-"</formula>
    </cfRule>
    <cfRule type="expression" dxfId="300" priority="598">
      <formula>#REF!&gt;0</formula>
    </cfRule>
  </conditionalFormatting>
  <conditionalFormatting sqref="N727:N735">
    <cfRule type="expression" dxfId="299" priority="595">
      <formula>#REF!="-"</formula>
    </cfRule>
    <cfRule type="expression" dxfId="298" priority="596">
      <formula>#REF!&gt;0</formula>
    </cfRule>
  </conditionalFormatting>
  <conditionalFormatting sqref="M727:M735">
    <cfRule type="expression" dxfId="297" priority="593">
      <formula>#REF!="-"</formula>
    </cfRule>
    <cfRule type="expression" dxfId="296" priority="594">
      <formula>#REF!&gt;0</formula>
    </cfRule>
  </conditionalFormatting>
  <conditionalFormatting sqref="N737:N745">
    <cfRule type="expression" dxfId="295" priority="591">
      <formula>#REF!="-"</formula>
    </cfRule>
    <cfRule type="expression" dxfId="294" priority="592">
      <formula>#REF!&gt;0</formula>
    </cfRule>
  </conditionalFormatting>
  <conditionalFormatting sqref="M737:M745">
    <cfRule type="expression" dxfId="293" priority="589">
      <formula>#REF!="-"</formula>
    </cfRule>
    <cfRule type="expression" dxfId="292" priority="590">
      <formula>#REF!&gt;0</formula>
    </cfRule>
  </conditionalFormatting>
  <conditionalFormatting sqref="N747:N754">
    <cfRule type="expression" dxfId="291" priority="587">
      <formula>#REF!="-"</formula>
    </cfRule>
    <cfRule type="expression" dxfId="290" priority="588">
      <formula>#REF!&gt;0</formula>
    </cfRule>
  </conditionalFormatting>
  <conditionalFormatting sqref="M747:M754">
    <cfRule type="expression" dxfId="289" priority="585">
      <formula>#REF!="-"</formula>
    </cfRule>
    <cfRule type="expression" dxfId="288" priority="586">
      <formula>#REF!&gt;0</formula>
    </cfRule>
  </conditionalFormatting>
  <conditionalFormatting sqref="M756:M767">
    <cfRule type="expression" dxfId="287" priority="581">
      <formula>#REF!="-"</formula>
    </cfRule>
    <cfRule type="expression" dxfId="286" priority="582">
      <formula>#REF!&gt;0</formula>
    </cfRule>
  </conditionalFormatting>
  <conditionalFormatting sqref="N769:N775">
    <cfRule type="expression" dxfId="285" priority="575">
      <formula>#REF!="-"</formula>
    </cfRule>
    <cfRule type="expression" dxfId="284" priority="576">
      <formula>#REF!&gt;0</formula>
    </cfRule>
  </conditionalFormatting>
  <conditionalFormatting sqref="M769:M775">
    <cfRule type="expression" dxfId="283" priority="573">
      <formula>#REF!="-"</formula>
    </cfRule>
    <cfRule type="expression" dxfId="282" priority="574">
      <formula>#REF!&gt;0</formula>
    </cfRule>
  </conditionalFormatting>
  <conditionalFormatting sqref="N777:N785">
    <cfRule type="expression" dxfId="281" priority="571">
      <formula>#REF!="-"</formula>
    </cfRule>
    <cfRule type="expression" dxfId="280" priority="572">
      <formula>#REF!&gt;0</formula>
    </cfRule>
  </conditionalFormatting>
  <conditionalFormatting sqref="M777:M785">
    <cfRule type="expression" dxfId="279" priority="569">
      <formula>#REF!="-"</formula>
    </cfRule>
    <cfRule type="expression" dxfId="278" priority="570">
      <formula>#REF!&gt;0</formula>
    </cfRule>
  </conditionalFormatting>
  <conditionalFormatting sqref="N787:N795">
    <cfRule type="expression" dxfId="277" priority="563">
      <formula>#REF!="-"</formula>
    </cfRule>
    <cfRule type="expression" dxfId="276" priority="564">
      <formula>#REF!&gt;0</formula>
    </cfRule>
  </conditionalFormatting>
  <conditionalFormatting sqref="M787:M795">
    <cfRule type="expression" dxfId="275" priority="561">
      <formula>#REF!="-"</formula>
    </cfRule>
    <cfRule type="expression" dxfId="274" priority="562">
      <formula>#REF!&gt;0</formula>
    </cfRule>
  </conditionalFormatting>
  <conditionalFormatting sqref="N797:N805">
    <cfRule type="expression" dxfId="273" priority="555">
      <formula>#REF!="-"</formula>
    </cfRule>
    <cfRule type="expression" dxfId="272" priority="556">
      <formula>#REF!&gt;0</formula>
    </cfRule>
  </conditionalFormatting>
  <conditionalFormatting sqref="M797:M805">
    <cfRule type="expression" dxfId="271" priority="553">
      <formula>#REF!="-"</formula>
    </cfRule>
    <cfRule type="expression" dxfId="270" priority="554">
      <formula>#REF!&gt;0</formula>
    </cfRule>
  </conditionalFormatting>
  <conditionalFormatting sqref="E428">
    <cfRule type="expression" dxfId="269" priority="549">
      <formula>#REF!="-"</formula>
    </cfRule>
    <cfRule type="expression" dxfId="268" priority="550">
      <formula>#REF!&gt;0</formula>
    </cfRule>
  </conditionalFormatting>
  <conditionalFormatting sqref="D431">
    <cfRule type="expression" dxfId="267" priority="539">
      <formula>#REF!="-"</formula>
    </cfRule>
    <cfRule type="expression" dxfId="266" priority="540">
      <formula>#REF!&gt;0</formula>
    </cfRule>
  </conditionalFormatting>
  <conditionalFormatting sqref="D428:D430 D432">
    <cfRule type="expression" dxfId="265" priority="551">
      <formula>#REF!="-"</formula>
    </cfRule>
    <cfRule type="expression" dxfId="264" priority="552">
      <formula>#REF!&gt;0</formula>
    </cfRule>
  </conditionalFormatting>
  <conditionalFormatting sqref="D432">
    <cfRule type="expression" dxfId="263" priority="547">
      <formula>#REF!="-"</formula>
    </cfRule>
    <cfRule type="expression" dxfId="262" priority="548">
      <formula>#REF!&gt;0</formula>
    </cfRule>
  </conditionalFormatting>
  <conditionalFormatting sqref="D483">
    <cfRule type="expression" dxfId="261" priority="513">
      <formula>#REF!="-"</formula>
    </cfRule>
    <cfRule type="expression" dxfId="260" priority="514">
      <formula>#REF!&gt;0</formula>
    </cfRule>
  </conditionalFormatting>
  <conditionalFormatting sqref="D475">
    <cfRule type="expression" dxfId="259" priority="511">
      <formula>#REF!="-"</formula>
    </cfRule>
    <cfRule type="expression" dxfId="258" priority="512">
      <formula>#REF!&gt;0</formula>
    </cfRule>
  </conditionalFormatting>
  <conditionalFormatting sqref="D428">
    <cfRule type="expression" dxfId="257" priority="541">
      <formula>#REF!="-"</formula>
    </cfRule>
    <cfRule type="expression" dxfId="256" priority="542">
      <formula>#REF!&gt;0</formula>
    </cfRule>
  </conditionalFormatting>
  <conditionalFormatting sqref="E429 E431">
    <cfRule type="expression" dxfId="255" priority="525">
      <formula>#REF!="-"</formula>
    </cfRule>
    <cfRule type="expression" dxfId="254" priority="526">
      <formula>#REF!&gt;0</formula>
    </cfRule>
  </conditionalFormatting>
  <conditionalFormatting sqref="D425">
    <cfRule type="expression" dxfId="253" priority="533">
      <formula>#REF!="-"</formula>
    </cfRule>
    <cfRule type="expression" dxfId="252" priority="534">
      <formula>#REF!&gt;0</formula>
    </cfRule>
  </conditionalFormatting>
  <conditionalFormatting sqref="D427">
    <cfRule type="expression" dxfId="251" priority="531">
      <formula>#REF!="-"</formula>
    </cfRule>
    <cfRule type="expression" dxfId="250" priority="532">
      <formula>#REF!&gt;0</formula>
    </cfRule>
  </conditionalFormatting>
  <conditionalFormatting sqref="E430">
    <cfRule type="expression" dxfId="249" priority="505">
      <formula>#REF!="-"</formula>
    </cfRule>
    <cfRule type="expression" dxfId="248" priority="506">
      <formula>#REF!&gt;0</formula>
    </cfRule>
  </conditionalFormatting>
  <conditionalFormatting sqref="P66">
    <cfRule type="expression" dxfId="247" priority="401">
      <formula>#REF!="-"</formula>
    </cfRule>
    <cfRule type="expression" dxfId="246" priority="402">
      <formula>#REF!&gt;0</formula>
    </cfRule>
  </conditionalFormatting>
  <conditionalFormatting sqref="N60:N65">
    <cfRule type="expression" dxfId="245" priority="405">
      <formula>#REF!="-"</formula>
    </cfRule>
    <cfRule type="expression" dxfId="244" priority="406">
      <formula>#REF!&gt;0</formula>
    </cfRule>
  </conditionalFormatting>
  <conditionalFormatting sqref="O66">
    <cfRule type="expression" dxfId="243" priority="403">
      <formula>#REF!="-"</formula>
    </cfRule>
    <cfRule type="expression" dxfId="242" priority="404">
      <formula>#REF!&gt;0</formula>
    </cfRule>
  </conditionalFormatting>
  <conditionalFormatting sqref="N66:N71">
    <cfRule type="expression" dxfId="241" priority="399">
      <formula>#REF!="-"</formula>
    </cfRule>
    <cfRule type="expression" dxfId="240" priority="400">
      <formula>#REF!&gt;0</formula>
    </cfRule>
  </conditionalFormatting>
  <conditionalFormatting sqref="D57:D59 D61">
    <cfRule type="expression" dxfId="239" priority="427">
      <formula>#REF!="-"</formula>
    </cfRule>
    <cfRule type="expression" dxfId="238" priority="428">
      <formula>#REF!&gt;0</formula>
    </cfRule>
  </conditionalFormatting>
  <conditionalFormatting sqref="E58:E59">
    <cfRule type="expression" dxfId="237" priority="417">
      <formula>#REF!="-"</formula>
    </cfRule>
    <cfRule type="expression" dxfId="236" priority="418">
      <formula>#REF!&gt;0</formula>
    </cfRule>
  </conditionalFormatting>
  <conditionalFormatting sqref="E60">
    <cfRule type="expression" dxfId="235" priority="415">
      <formula>#REF!="-"</formula>
    </cfRule>
    <cfRule type="expression" dxfId="234" priority="416">
      <formula>#REF!&gt;0</formula>
    </cfRule>
  </conditionalFormatting>
  <conditionalFormatting sqref="D54">
    <cfRule type="expression" dxfId="233" priority="413">
      <formula>#REF!="-"</formula>
    </cfRule>
    <cfRule type="expression" dxfId="232" priority="414">
      <formula>#REF!&gt;0</formula>
    </cfRule>
  </conditionalFormatting>
  <conditionalFormatting sqref="D56">
    <cfRule type="expression" dxfId="231" priority="411">
      <formula>#REF!="-"</formula>
    </cfRule>
    <cfRule type="expression" dxfId="230" priority="412">
      <formula>#REF!&gt;0</formula>
    </cfRule>
  </conditionalFormatting>
  <conditionalFormatting sqref="O60">
    <cfRule type="expression" dxfId="229" priority="409">
      <formula>#REF!="-"</formula>
    </cfRule>
    <cfRule type="expression" dxfId="228" priority="410">
      <formula>#REF!&gt;0</formula>
    </cfRule>
  </conditionalFormatting>
  <conditionalFormatting sqref="O54">
    <cfRule type="expression" dxfId="227" priority="433">
      <formula>#REF!="-"</formula>
    </cfRule>
    <cfRule type="expression" dxfId="226" priority="434">
      <formula>#REF!&gt;0</formula>
    </cfRule>
  </conditionalFormatting>
  <conditionalFormatting sqref="P54">
    <cfRule type="expression" dxfId="225" priority="431">
      <formula>#REF!="-"</formula>
    </cfRule>
    <cfRule type="expression" dxfId="224" priority="432">
      <formula>#REF!&gt;0</formula>
    </cfRule>
  </conditionalFormatting>
  <conditionalFormatting sqref="N54:N59">
    <cfRule type="expression" dxfId="223" priority="429">
      <formula>#REF!="-"</formula>
    </cfRule>
    <cfRule type="expression" dxfId="222" priority="430">
      <formula>#REF!&gt;0</formula>
    </cfRule>
  </conditionalFormatting>
  <conditionalFormatting sqref="P60">
    <cfRule type="expression" dxfId="221" priority="407">
      <formula>#REF!="-"</formula>
    </cfRule>
    <cfRule type="expression" dxfId="220" priority="408">
      <formula>#REF!&gt;0</formula>
    </cfRule>
  </conditionalFormatting>
  <conditionalFormatting sqref="D60">
    <cfRule type="expression" dxfId="219" priority="419">
      <formula>#REF!="-"</formula>
    </cfRule>
    <cfRule type="expression" dxfId="218" priority="420">
      <formula>#REF!&gt;0</formula>
    </cfRule>
  </conditionalFormatting>
  <conditionalFormatting sqref="E57">
    <cfRule type="expression" dxfId="217" priority="425">
      <formula>#REF!="-"</formula>
    </cfRule>
    <cfRule type="expression" dxfId="216" priority="426">
      <formula>#REF!&gt;0</formula>
    </cfRule>
  </conditionalFormatting>
  <conditionalFormatting sqref="D61">
    <cfRule type="expression" dxfId="215" priority="423">
      <formula>#REF!="-"</formula>
    </cfRule>
    <cfRule type="expression" dxfId="214" priority="424">
      <formula>#REF!&gt;0</formula>
    </cfRule>
  </conditionalFormatting>
  <conditionalFormatting sqref="D137">
    <cfRule type="expression" dxfId="213" priority="205">
      <formula>#REF!="-"</formula>
    </cfRule>
    <cfRule type="expression" dxfId="212" priority="206">
      <formula>#REF!&gt;0</formula>
    </cfRule>
  </conditionalFormatting>
  <conditionalFormatting sqref="D57">
    <cfRule type="expression" dxfId="211" priority="421">
      <formula>#REF!="-"</formula>
    </cfRule>
    <cfRule type="expression" dxfId="210" priority="422">
      <formula>#REF!&gt;0</formula>
    </cfRule>
  </conditionalFormatting>
  <conditionalFormatting sqref="D166">
    <cfRule type="expression" dxfId="209" priority="195">
      <formula>#REF!="-"</formula>
    </cfRule>
    <cfRule type="expression" dxfId="208" priority="196">
      <formula>#REF!&gt;0</formula>
    </cfRule>
  </conditionalFormatting>
  <conditionalFormatting sqref="E164:E165">
    <cfRule type="expression" dxfId="207" priority="193">
      <formula>#REF!="-"</formula>
    </cfRule>
    <cfRule type="expression" dxfId="206" priority="194">
      <formula>#REF!&gt;0</formula>
    </cfRule>
  </conditionalFormatting>
  <conditionalFormatting sqref="E166">
    <cfRule type="expression" dxfId="205" priority="191">
      <formula>#REF!="-"</formula>
    </cfRule>
    <cfRule type="expression" dxfId="204" priority="192">
      <formula>#REF!&gt;0</formula>
    </cfRule>
  </conditionalFormatting>
  <conditionalFormatting sqref="E163">
    <cfRule type="expression" dxfId="203" priority="201">
      <formula>#REF!="-"</formula>
    </cfRule>
    <cfRule type="expression" dxfId="202" priority="202">
      <formula>#REF!&gt;0</formula>
    </cfRule>
  </conditionalFormatting>
  <conditionalFormatting sqref="D167">
    <cfRule type="expression" dxfId="201" priority="199">
      <formula>#REF!="-"</formula>
    </cfRule>
    <cfRule type="expression" dxfId="200" priority="200">
      <formula>#REF!&gt;0</formula>
    </cfRule>
  </conditionalFormatting>
  <conditionalFormatting sqref="D163">
    <cfRule type="expression" dxfId="199" priority="197">
      <formula>#REF!="-"</formula>
    </cfRule>
    <cfRule type="expression" dxfId="198" priority="198">
      <formula>#REF!&gt;0</formula>
    </cfRule>
  </conditionalFormatting>
  <conditionalFormatting sqref="D163:D165 D167">
    <cfRule type="expression" dxfId="197" priority="203">
      <formula>#REF!="-"</formula>
    </cfRule>
    <cfRule type="expression" dxfId="196" priority="204">
      <formula>#REF!&gt;0</formula>
    </cfRule>
  </conditionalFormatting>
  <conditionalFormatting sqref="D162">
    <cfRule type="expression" dxfId="195" priority="187">
      <formula>#REF!="-"</formula>
    </cfRule>
    <cfRule type="expression" dxfId="194" priority="188">
      <formula>#REF!&gt;0</formula>
    </cfRule>
  </conditionalFormatting>
  <conditionalFormatting sqref="D141">
    <cfRule type="expression" dxfId="193" priority="213">
      <formula>#REF!="-"</formula>
    </cfRule>
    <cfRule type="expression" dxfId="192" priority="214">
      <formula>#REF!&gt;0</formula>
    </cfRule>
  </conditionalFormatting>
  <conditionalFormatting sqref="E139:E140">
    <cfRule type="expression" dxfId="191" priority="211">
      <formula>#REF!="-"</formula>
    </cfRule>
    <cfRule type="expression" dxfId="190" priority="212">
      <formula>#REF!&gt;0</formula>
    </cfRule>
  </conditionalFormatting>
  <conditionalFormatting sqref="E141">
    <cfRule type="expression" dxfId="189" priority="209">
      <formula>#REF!="-"</formula>
    </cfRule>
    <cfRule type="expression" dxfId="188" priority="210">
      <formula>#REF!&gt;0</formula>
    </cfRule>
  </conditionalFormatting>
  <conditionalFormatting sqref="D135">
    <cfRule type="expression" dxfId="187" priority="207">
      <formula>#REF!="-"</formula>
    </cfRule>
    <cfRule type="expression" dxfId="186" priority="208">
      <formula>#REF!&gt;0</formula>
    </cfRule>
  </conditionalFormatting>
  <conditionalFormatting sqref="E138">
    <cfRule type="expression" dxfId="185" priority="219">
      <formula>#REF!="-"</formula>
    </cfRule>
    <cfRule type="expression" dxfId="184" priority="220">
      <formula>#REF!&gt;0</formula>
    </cfRule>
  </conditionalFormatting>
  <conditionalFormatting sqref="D142">
    <cfRule type="expression" dxfId="183" priority="217">
      <formula>#REF!="-"</formula>
    </cfRule>
    <cfRule type="expression" dxfId="182" priority="218">
      <formula>#REF!&gt;0</formula>
    </cfRule>
  </conditionalFormatting>
  <conditionalFormatting sqref="D138">
    <cfRule type="expression" dxfId="181" priority="215">
      <formula>#REF!="-"</formula>
    </cfRule>
    <cfRule type="expression" dxfId="180" priority="216">
      <formula>#REF!&gt;0</formula>
    </cfRule>
  </conditionalFormatting>
  <conditionalFormatting sqref="D138:D140 D142">
    <cfRule type="expression" dxfId="179" priority="221">
      <formula>#REF!="-"</formula>
    </cfRule>
    <cfRule type="expression" dxfId="178" priority="222">
      <formula>#REF!&gt;0</formula>
    </cfRule>
  </conditionalFormatting>
  <conditionalFormatting sqref="P135">
    <cfRule type="expression" dxfId="177" priority="239">
      <formula>#REF!="-"</formula>
    </cfRule>
    <cfRule type="expression" dxfId="176" priority="240">
      <formula>#REF!&gt;0</formula>
    </cfRule>
  </conditionalFormatting>
  <conditionalFormatting sqref="O141 O147">
    <cfRule type="expression" dxfId="175" priority="237">
      <formula>#REF!="-"</formula>
    </cfRule>
    <cfRule type="expression" dxfId="174" priority="238">
      <formula>#REF!&gt;0</formula>
    </cfRule>
  </conditionalFormatting>
  <conditionalFormatting sqref="P141 P147">
    <cfRule type="expression" dxfId="173" priority="235">
      <formula>#REF!="-"</formula>
    </cfRule>
    <cfRule type="expression" dxfId="172" priority="236">
      <formula>#REF!&gt;0</formula>
    </cfRule>
  </conditionalFormatting>
  <conditionalFormatting sqref="O135">
    <cfRule type="expression" dxfId="171" priority="241">
      <formula>#REF!="-"</formula>
    </cfRule>
    <cfRule type="expression" dxfId="170" priority="242">
      <formula>#REF!&gt;0</formula>
    </cfRule>
  </conditionalFormatting>
  <conditionalFormatting sqref="N135:N152">
    <cfRule type="expression" dxfId="169" priority="233">
      <formula>#REF!="-"</formula>
    </cfRule>
    <cfRule type="expression" dxfId="168" priority="234">
      <formula>#REF!&gt;0</formula>
    </cfRule>
  </conditionalFormatting>
  <conditionalFormatting sqref="P160">
    <cfRule type="expression" dxfId="167" priority="229">
      <formula>#REF!="-"</formula>
    </cfRule>
    <cfRule type="expression" dxfId="166" priority="230">
      <formula>#REF!&gt;0</formula>
    </cfRule>
  </conditionalFormatting>
  <conditionalFormatting sqref="O166 O172">
    <cfRule type="expression" dxfId="165" priority="227">
      <formula>#REF!="-"</formula>
    </cfRule>
    <cfRule type="expression" dxfId="164" priority="228">
      <formula>#REF!&gt;0</formula>
    </cfRule>
  </conditionalFormatting>
  <conditionalFormatting sqref="P166 P172">
    <cfRule type="expression" dxfId="163" priority="225">
      <formula>#REF!="-"</formula>
    </cfRule>
    <cfRule type="expression" dxfId="162" priority="226">
      <formula>#REF!&gt;0</formula>
    </cfRule>
  </conditionalFormatting>
  <conditionalFormatting sqref="O160">
    <cfRule type="expression" dxfId="161" priority="231">
      <formula>#REF!="-"</formula>
    </cfRule>
    <cfRule type="expression" dxfId="160" priority="232">
      <formula>#REF!&gt;0</formula>
    </cfRule>
  </conditionalFormatting>
  <conditionalFormatting sqref="N160:N177">
    <cfRule type="expression" dxfId="159" priority="223">
      <formula>#REF!="-"</formula>
    </cfRule>
    <cfRule type="expression" dxfId="158" priority="224">
      <formula>#REF!&gt;0</formula>
    </cfRule>
  </conditionalFormatting>
  <conditionalFormatting sqref="D160">
    <cfRule type="expression" dxfId="157" priority="189">
      <formula>#REF!="-"</formula>
    </cfRule>
    <cfRule type="expression" dxfId="156" priority="190">
      <formula>#REF!&gt;0</formula>
    </cfRule>
  </conditionalFormatting>
  <conditionalFormatting sqref="G335 F344 M345:N353">
    <cfRule type="expression" dxfId="155" priority="185">
      <formula>#REF!="-"</formula>
    </cfRule>
    <cfRule type="expression" dxfId="154" priority="186">
      <formula>#REF!&gt;0</formula>
    </cfRule>
  </conditionalFormatting>
  <conditionalFormatting sqref="O335:P335">
    <cfRule type="expression" dxfId="153" priority="183">
      <formula>#REF!="-"</formula>
    </cfRule>
    <cfRule type="expression" dxfId="152" priority="184">
      <formula>#REF!&gt;0</formula>
    </cfRule>
  </conditionalFormatting>
  <conditionalFormatting sqref="J345">
    <cfRule type="expression" dxfId="151" priority="179">
      <formula>#REF!="-"</formula>
    </cfRule>
    <cfRule type="expression" dxfId="150" priority="180">
      <formula>#REF!&gt;0</formula>
    </cfRule>
  </conditionalFormatting>
  <conditionalFormatting sqref="J335">
    <cfRule type="expression" dxfId="149" priority="177">
      <formula>#REF!="-"</formula>
    </cfRule>
    <cfRule type="expression" dxfId="148" priority="178">
      <formula>#REF!&gt;0</formula>
    </cfRule>
  </conditionalFormatting>
  <conditionalFormatting sqref="H335">
    <cfRule type="expression" dxfId="147" priority="175">
      <formula>#REF!="-"</formula>
    </cfRule>
    <cfRule type="expression" dxfId="146" priority="176">
      <formula>#REF!&gt;0</formula>
    </cfRule>
  </conditionalFormatting>
  <conditionalFormatting sqref="D342">
    <cfRule type="expression" dxfId="145" priority="167">
      <formula>#REF!="-"</formula>
    </cfRule>
    <cfRule type="expression" dxfId="144" priority="168">
      <formula>#REF!&gt;0</formula>
    </cfRule>
  </conditionalFormatting>
  <conditionalFormatting sqref="D338:D340 D342">
    <cfRule type="expression" dxfId="143" priority="171">
      <formula>#REF!="-"</formula>
    </cfRule>
    <cfRule type="expression" dxfId="142" priority="172">
      <formula>#REF!&gt;0</formula>
    </cfRule>
  </conditionalFormatting>
  <conditionalFormatting sqref="D341">
    <cfRule type="expression" dxfId="141" priority="163">
      <formula>#REF!="-"</formula>
    </cfRule>
    <cfRule type="expression" dxfId="140" priority="164">
      <formula>#REF!&gt;0</formula>
    </cfRule>
  </conditionalFormatting>
  <conditionalFormatting sqref="E338:E341">
    <cfRule type="expression" dxfId="139" priority="169">
      <formula>#REF!="-"</formula>
    </cfRule>
    <cfRule type="expression" dxfId="138" priority="170">
      <formula>#REF!&gt;0</formula>
    </cfRule>
  </conditionalFormatting>
  <conditionalFormatting sqref="D338">
    <cfRule type="expression" dxfId="137" priority="165">
      <formula>#REF!="-"</formula>
    </cfRule>
    <cfRule type="expression" dxfId="136" priority="166">
      <formula>#REF!&gt;0</formula>
    </cfRule>
  </conditionalFormatting>
  <conditionalFormatting sqref="D335 D353">
    <cfRule type="expression" dxfId="135" priority="161">
      <formula>#REF!="-"</formula>
    </cfRule>
    <cfRule type="expression" dxfId="134" priority="162">
      <formula>#REF!&gt;0</formula>
    </cfRule>
  </conditionalFormatting>
  <conditionalFormatting sqref="D346">
    <cfRule type="expression" dxfId="133" priority="151">
      <formula>#REF!="-"</formula>
    </cfRule>
    <cfRule type="expression" dxfId="132" priority="152">
      <formula>#REF!&gt;0</formula>
    </cfRule>
  </conditionalFormatting>
  <conditionalFormatting sqref="I335">
    <cfRule type="expression" dxfId="131" priority="159">
      <formula>#REF!="-"</formula>
    </cfRule>
    <cfRule type="expression" dxfId="130" priority="160">
      <formula>#REF!&gt;0</formula>
    </cfRule>
  </conditionalFormatting>
  <conditionalFormatting sqref="N335:N343">
    <cfRule type="expression" dxfId="129" priority="153">
      <formula>#REF!="-"</formula>
    </cfRule>
    <cfRule type="expression" dxfId="128" priority="154">
      <formula>#REF!&gt;0</formula>
    </cfRule>
  </conditionalFormatting>
  <conditionalFormatting sqref="M335:M343">
    <cfRule type="expression" dxfId="127" priority="155">
      <formula>#REF!="-"</formula>
    </cfRule>
    <cfRule type="expression" dxfId="126" priority="156">
      <formula>#REF!&gt;0</formula>
    </cfRule>
  </conditionalFormatting>
  <conditionalFormatting sqref="D346">
    <cfRule type="expression" dxfId="125" priority="149">
      <formula>#REF!="-"</formula>
    </cfRule>
    <cfRule type="expression" dxfId="124" priority="150">
      <formula>#REF!&gt;0</formula>
    </cfRule>
  </conditionalFormatting>
  <conditionalFormatting sqref="I345">
    <cfRule type="expression" dxfId="123" priority="143">
      <formula>#REF!="-"</formula>
    </cfRule>
    <cfRule type="expression" dxfId="122" priority="144">
      <formula>#REF!&gt;0</formula>
    </cfRule>
  </conditionalFormatting>
  <conditionalFormatting sqref="G345">
    <cfRule type="expression" dxfId="121" priority="141">
      <formula>#REF!="-"</formula>
    </cfRule>
    <cfRule type="expression" dxfId="120" priority="142">
      <formula>#REF!&gt;0</formula>
    </cfRule>
  </conditionalFormatting>
  <conditionalFormatting sqref="H345">
    <cfRule type="expression" dxfId="119" priority="139">
      <formula>#REF!="-"</formula>
    </cfRule>
    <cfRule type="expression" dxfId="118" priority="140">
      <formula>#REF!&gt;0</formula>
    </cfRule>
  </conditionalFormatting>
  <conditionalFormatting sqref="E453:E456">
    <cfRule type="expression" dxfId="117" priority="123">
      <formula>#REF!="-"</formula>
    </cfRule>
    <cfRule type="expression" dxfId="116" priority="124">
      <formula>#REF!&gt;0</formula>
    </cfRule>
  </conditionalFormatting>
  <conditionalFormatting sqref="D456">
    <cfRule type="expression" dxfId="115" priority="129">
      <formula>#REF!="-"</formula>
    </cfRule>
    <cfRule type="expression" dxfId="114" priority="130">
      <formula>#REF!&gt;0</formula>
    </cfRule>
  </conditionalFormatting>
  <conditionalFormatting sqref="D450">
    <cfRule type="expression" dxfId="113" priority="127">
      <formula>#REF!="-"</formula>
    </cfRule>
    <cfRule type="expression" dxfId="112" priority="128">
      <formula>#REF!&gt;0</formula>
    </cfRule>
  </conditionalFormatting>
  <conditionalFormatting sqref="D453:D457">
    <cfRule type="expression" dxfId="111" priority="137">
      <formula>#REF!="-"</formula>
    </cfRule>
    <cfRule type="expression" dxfId="110" priority="138">
      <formula>#REF!&gt;0</formula>
    </cfRule>
  </conditionalFormatting>
  <conditionalFormatting sqref="E453">
    <cfRule type="expression" dxfId="109" priority="135">
      <formula>#REF!="-"</formula>
    </cfRule>
    <cfRule type="expression" dxfId="108" priority="136">
      <formula>#REF!&gt;0</formula>
    </cfRule>
  </conditionalFormatting>
  <conditionalFormatting sqref="D457">
    <cfRule type="expression" dxfId="107" priority="133">
      <formula>#REF!="-"</formula>
    </cfRule>
    <cfRule type="expression" dxfId="106" priority="134">
      <formula>#REF!&gt;0</formula>
    </cfRule>
  </conditionalFormatting>
  <conditionalFormatting sqref="D453">
    <cfRule type="expression" dxfId="105" priority="131">
      <formula>#REF!="-"</formula>
    </cfRule>
    <cfRule type="expression" dxfId="104" priority="132">
      <formula>#REF!&gt;0</formula>
    </cfRule>
  </conditionalFormatting>
  <conditionalFormatting sqref="J450">
    <cfRule type="expression" dxfId="103" priority="121">
      <formula>#REF!="-"</formula>
    </cfRule>
    <cfRule type="expression" dxfId="102" priority="122">
      <formula>#REF!&gt;0</formula>
    </cfRule>
  </conditionalFormatting>
  <conditionalFormatting sqref="J454">
    <cfRule type="expression" dxfId="101" priority="119">
      <formula>#REF!="-"</formula>
    </cfRule>
    <cfRule type="expression" dxfId="100" priority="120">
      <formula>#REF!&gt;0</formula>
    </cfRule>
  </conditionalFormatting>
  <conditionalFormatting sqref="J458">
    <cfRule type="expression" dxfId="99" priority="117">
      <formula>#REF!="-"</formula>
    </cfRule>
    <cfRule type="expression" dxfId="98" priority="118">
      <formula>#REF!&gt;0</formula>
    </cfRule>
  </conditionalFormatting>
  <conditionalFormatting sqref="J462">
    <cfRule type="expression" dxfId="97" priority="115">
      <formula>#REF!="-"</formula>
    </cfRule>
    <cfRule type="expression" dxfId="96" priority="116">
      <formula>#REF!&gt;0</formula>
    </cfRule>
  </conditionalFormatting>
  <conditionalFormatting sqref="J466">
    <cfRule type="expression" dxfId="95" priority="113">
      <formula>#REF!="-"</formula>
    </cfRule>
    <cfRule type="expression" dxfId="94" priority="114">
      <formula>#REF!&gt;0</formula>
    </cfRule>
  </conditionalFormatting>
  <conditionalFormatting sqref="J470">
    <cfRule type="expression" dxfId="93" priority="111">
      <formula>#REF!="-"</formula>
    </cfRule>
    <cfRule type="expression" dxfId="92" priority="112">
      <formula>#REF!&gt;0</formula>
    </cfRule>
  </conditionalFormatting>
  <conditionalFormatting sqref="D452">
    <cfRule type="expression" dxfId="91" priority="109">
      <formula>#REF!="-"</formula>
    </cfRule>
    <cfRule type="expression" dxfId="90" priority="110">
      <formula>#REF!&gt;0</formula>
    </cfRule>
  </conditionalFormatting>
  <conditionalFormatting sqref="D479">
    <cfRule type="expression" dxfId="89" priority="107">
      <formula>#REF!="-"</formula>
    </cfRule>
    <cfRule type="expression" dxfId="88" priority="108">
      <formula>#REF!&gt;0</formula>
    </cfRule>
  </conditionalFormatting>
  <conditionalFormatting sqref="I585">
    <cfRule type="expression" dxfId="87" priority="105">
      <formula>#REF!="-"</formula>
    </cfRule>
    <cfRule type="expression" dxfId="86" priority="106">
      <formula>#REF!&gt;0</formula>
    </cfRule>
  </conditionalFormatting>
  <conditionalFormatting sqref="H586">
    <cfRule type="expression" dxfId="85" priority="103">
      <formula>#REF!="-"</formula>
    </cfRule>
    <cfRule type="expression" dxfId="84" priority="104">
      <formula>#REF!&gt;0</formula>
    </cfRule>
  </conditionalFormatting>
  <conditionalFormatting sqref="I586">
    <cfRule type="expression" dxfId="83" priority="101">
      <formula>#REF!="-"</formula>
    </cfRule>
    <cfRule type="expression" dxfId="82" priority="102">
      <formula>#REF!&gt;0</formula>
    </cfRule>
  </conditionalFormatting>
  <conditionalFormatting sqref="H596">
    <cfRule type="expression" dxfId="81" priority="99">
      <formula>#REF!="-"</formula>
    </cfRule>
    <cfRule type="expression" dxfId="80" priority="100">
      <formula>#REF!&gt;0</formula>
    </cfRule>
  </conditionalFormatting>
  <conditionalFormatting sqref="I596">
    <cfRule type="expression" dxfId="79" priority="95">
      <formula>#REF!="-"</formula>
    </cfRule>
    <cfRule type="expression" dxfId="78" priority="96">
      <formula>#REF!&gt;0</formula>
    </cfRule>
  </conditionalFormatting>
  <conditionalFormatting sqref="H604">
    <cfRule type="expression" dxfId="77" priority="87">
      <formula>#REF!="-"</formula>
    </cfRule>
    <cfRule type="expression" dxfId="76" priority="88">
      <formula>#REF!&gt;0</formula>
    </cfRule>
  </conditionalFormatting>
  <conditionalFormatting sqref="I604">
    <cfRule type="expression" dxfId="75" priority="83">
      <formula>#REF!="-"</formula>
    </cfRule>
    <cfRule type="expression" dxfId="74" priority="84">
      <formula>#REF!&gt;0</formula>
    </cfRule>
  </conditionalFormatting>
  <conditionalFormatting sqref="H588">
    <cfRule type="expression" dxfId="73" priority="75">
      <formula>#REF!="-"</formula>
    </cfRule>
    <cfRule type="expression" dxfId="72" priority="76">
      <formula>#REF!&gt;0</formula>
    </cfRule>
  </conditionalFormatting>
  <conditionalFormatting sqref="I588">
    <cfRule type="expression" dxfId="71" priority="73">
      <formula>#REF!="-"</formula>
    </cfRule>
    <cfRule type="expression" dxfId="70" priority="74">
      <formula>#REF!&gt;0</formula>
    </cfRule>
  </conditionalFormatting>
  <conditionalFormatting sqref="H587">
    <cfRule type="expression" dxfId="69" priority="71">
      <formula>#REF!="-"</formula>
    </cfRule>
    <cfRule type="expression" dxfId="68" priority="72">
      <formula>#REF!&gt;0</formula>
    </cfRule>
  </conditionalFormatting>
  <conditionalFormatting sqref="I587">
    <cfRule type="expression" dxfId="67" priority="69">
      <formula>#REF!="-"</formula>
    </cfRule>
    <cfRule type="expression" dxfId="66" priority="70">
      <formula>#REF!&gt;0</formula>
    </cfRule>
  </conditionalFormatting>
  <conditionalFormatting sqref="I592">
    <cfRule type="expression" dxfId="65" priority="67">
      <formula>#REF!="-"</formula>
    </cfRule>
    <cfRule type="expression" dxfId="64" priority="68">
      <formula>#REF!&gt;0</formula>
    </cfRule>
  </conditionalFormatting>
  <conditionalFormatting sqref="I593">
    <cfRule type="expression" dxfId="63" priority="65">
      <formula>#REF!="-"</formula>
    </cfRule>
    <cfRule type="expression" dxfId="62" priority="66">
      <formula>#REF!&gt;0</formula>
    </cfRule>
  </conditionalFormatting>
  <conditionalFormatting sqref="H594">
    <cfRule type="expression" dxfId="61" priority="63">
      <formula>#REF!="-"</formula>
    </cfRule>
    <cfRule type="expression" dxfId="60" priority="64">
      <formula>#REF!&gt;0</formula>
    </cfRule>
  </conditionalFormatting>
  <conditionalFormatting sqref="I594">
    <cfRule type="expression" dxfId="59" priority="61">
      <formula>#REF!="-"</formula>
    </cfRule>
    <cfRule type="expression" dxfId="58" priority="62">
      <formula>#REF!&gt;0</formula>
    </cfRule>
  </conditionalFormatting>
  <conditionalFormatting sqref="H595">
    <cfRule type="expression" dxfId="57" priority="59">
      <formula>#REF!="-"</formula>
    </cfRule>
    <cfRule type="expression" dxfId="56" priority="60">
      <formula>#REF!&gt;0</formula>
    </cfRule>
  </conditionalFormatting>
  <conditionalFormatting sqref="I595">
    <cfRule type="expression" dxfId="55" priority="57">
      <formula>#REF!="-"</formula>
    </cfRule>
    <cfRule type="expression" dxfId="54" priority="58">
      <formula>#REF!&gt;0</formula>
    </cfRule>
  </conditionalFormatting>
  <conditionalFormatting sqref="I600">
    <cfRule type="expression" dxfId="53" priority="55">
      <formula>#REF!="-"</formula>
    </cfRule>
    <cfRule type="expression" dxfId="52" priority="56">
      <formula>#REF!&gt;0</formula>
    </cfRule>
  </conditionalFormatting>
  <conditionalFormatting sqref="I601">
    <cfRule type="expression" dxfId="51" priority="53">
      <formula>#REF!="-"</formula>
    </cfRule>
    <cfRule type="expression" dxfId="50" priority="54">
      <formula>#REF!&gt;0</formula>
    </cfRule>
  </conditionalFormatting>
  <conditionalFormatting sqref="H602">
    <cfRule type="expression" dxfId="49" priority="51">
      <formula>#REF!="-"</formula>
    </cfRule>
    <cfRule type="expression" dxfId="48" priority="52">
      <formula>#REF!&gt;0</formula>
    </cfRule>
  </conditionalFormatting>
  <conditionalFormatting sqref="I602">
    <cfRule type="expression" dxfId="47" priority="49">
      <formula>#REF!="-"</formula>
    </cfRule>
    <cfRule type="expression" dxfId="46" priority="50">
      <formula>#REF!&gt;0</formula>
    </cfRule>
  </conditionalFormatting>
  <conditionalFormatting sqref="H603">
    <cfRule type="expression" dxfId="45" priority="47">
      <formula>#REF!="-"</formula>
    </cfRule>
    <cfRule type="expression" dxfId="44" priority="48">
      <formula>#REF!&gt;0</formula>
    </cfRule>
  </conditionalFormatting>
  <conditionalFormatting sqref="I603">
    <cfRule type="expression" dxfId="43" priority="45">
      <formula>#REF!="-"</formula>
    </cfRule>
    <cfRule type="expression" dxfId="42" priority="46">
      <formula>#REF!&gt;0</formula>
    </cfRule>
  </conditionalFormatting>
  <conditionalFormatting sqref="H608">
    <cfRule type="expression" dxfId="41" priority="43">
      <formula>#REF!="-"</formula>
    </cfRule>
    <cfRule type="expression" dxfId="40" priority="44">
      <formula>#REF!&gt;0</formula>
    </cfRule>
  </conditionalFormatting>
  <conditionalFormatting sqref="H613">
    <cfRule type="expression" dxfId="39" priority="41">
      <formula>#REF!="-"</formula>
    </cfRule>
    <cfRule type="expression" dxfId="38" priority="42">
      <formula>#REF!&gt;0</formula>
    </cfRule>
  </conditionalFormatting>
  <conditionalFormatting sqref="H612">
    <cfRule type="expression" dxfId="37" priority="31">
      <formula>#REF!="-"</formula>
    </cfRule>
    <cfRule type="expression" dxfId="36" priority="32">
      <formula>#REF!&gt;0</formula>
    </cfRule>
  </conditionalFormatting>
  <conditionalFormatting sqref="H616">
    <cfRule type="expression" dxfId="35" priority="27">
      <formula>#REF!="-"</formula>
    </cfRule>
    <cfRule type="expression" dxfId="34" priority="28">
      <formula>#REF!&gt;0</formula>
    </cfRule>
  </conditionalFormatting>
  <conditionalFormatting sqref="H624">
    <cfRule type="expression" dxfId="33" priority="29">
      <formula>#REF!="-"</formula>
    </cfRule>
    <cfRule type="expression" dxfId="32" priority="30">
      <formula>#REF!&gt;0</formula>
    </cfRule>
  </conditionalFormatting>
  <conditionalFormatting sqref="I616:I624">
    <cfRule type="expression" dxfId="31" priority="25">
      <formula>#REF!="-"</formula>
    </cfRule>
    <cfRule type="expression" dxfId="30" priority="26">
      <formula>#REF!&gt;0</formula>
    </cfRule>
  </conditionalFormatting>
  <conditionalFormatting sqref="H618">
    <cfRule type="expression" dxfId="29" priority="23">
      <formula>#REF!="-"</formula>
    </cfRule>
    <cfRule type="expression" dxfId="28" priority="24">
      <formula>#REF!&gt;0</formula>
    </cfRule>
  </conditionalFormatting>
  <conditionalFormatting sqref="H623">
    <cfRule type="expression" dxfId="27" priority="21">
      <formula>#REF!="-"</formula>
    </cfRule>
    <cfRule type="expression" dxfId="26" priority="22">
      <formula>#REF!&gt;0</formula>
    </cfRule>
  </conditionalFormatting>
  <conditionalFormatting sqref="H622">
    <cfRule type="expression" dxfId="25" priority="19">
      <formula>#REF!="-"</formula>
    </cfRule>
    <cfRule type="expression" dxfId="24" priority="20">
      <formula>#REF!&gt;0</formula>
    </cfRule>
  </conditionalFormatting>
  <conditionalFormatting sqref="H632">
    <cfRule type="expression" dxfId="23" priority="17">
      <formula>#REF!="-"</formula>
    </cfRule>
    <cfRule type="expression" dxfId="22" priority="18">
      <formula>#REF!&gt;0</formula>
    </cfRule>
  </conditionalFormatting>
  <conditionalFormatting sqref="I632">
    <cfRule type="expression" dxfId="21" priority="15">
      <formula>#REF!="-"</formula>
    </cfRule>
    <cfRule type="expression" dxfId="20" priority="16">
      <formula>#REF!&gt;0</formula>
    </cfRule>
  </conditionalFormatting>
  <conditionalFormatting sqref="H644">
    <cfRule type="expression" dxfId="19" priority="13">
      <formula>#REF!="-"</formula>
    </cfRule>
    <cfRule type="expression" dxfId="18" priority="14">
      <formula>#REF!&gt;0</formula>
    </cfRule>
  </conditionalFormatting>
  <conditionalFormatting sqref="I644">
    <cfRule type="expression" dxfId="17" priority="11">
      <formula>#REF!="-"</formula>
    </cfRule>
    <cfRule type="expression" dxfId="16" priority="12">
      <formula>#REF!&gt;0</formula>
    </cfRule>
  </conditionalFormatting>
  <conditionalFormatting sqref="H642">
    <cfRule type="expression" dxfId="15" priority="9">
      <formula>#REF!="-"</formula>
    </cfRule>
    <cfRule type="expression" dxfId="14" priority="10">
      <formula>#REF!&gt;0</formula>
    </cfRule>
  </conditionalFormatting>
  <conditionalFormatting sqref="I642">
    <cfRule type="expression" dxfId="13" priority="7">
      <formula>#REF!="-"</formula>
    </cfRule>
    <cfRule type="expression" dxfId="12" priority="8">
      <formula>#REF!&gt;0</formula>
    </cfRule>
  </conditionalFormatting>
  <conditionalFormatting sqref="E482">
    <cfRule type="expression" dxfId="11" priority="3">
      <formula>#REF!="-"</formula>
    </cfRule>
    <cfRule type="expression" dxfId="10" priority="4">
      <formula>#REF!&gt;0</formula>
    </cfRule>
  </conditionalFormatting>
  <conditionalFormatting sqref="D482">
    <cfRule type="expression" dxfId="9" priority="5">
      <formula>#REF!="-"</formula>
    </cfRule>
    <cfRule type="expression" dxfId="8" priority="6">
      <formula>#REF!&gt;0</formula>
    </cfRule>
  </conditionalFormatting>
  <conditionalFormatting sqref="D480">
    <cfRule type="expression" dxfId="7" priority="1">
      <formula>#REF!="-"</formula>
    </cfRule>
    <cfRule type="expression" dxfId="6" priority="2">
      <formula>#REF!&gt;0</formula>
    </cfRule>
  </conditionalFormatting>
  <pageMargins left="0.23622047244094491" right="0.23622047244094491" top="0.74803149606299213" bottom="0.74803149606299213" header="0.31496062992125984" footer="0.31496062992125984"/>
  <pageSetup paperSize="9" scale="10" orientation="landscape" r:id="rId1"/>
  <rowBreaks count="4" manualBreakCount="4">
    <brk id="208" max="16383" man="1"/>
    <brk id="353" max="14" man="1"/>
    <brk id="555" max="16383" man="1"/>
    <brk id="684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2"/>
  <dimension ref="A1:N360"/>
  <sheetViews>
    <sheetView showGridLines="0" zoomScale="85" zoomScaleNormal="85" workbookViewId="0">
      <pane ySplit="2" topLeftCell="A3" activePane="bottomLeft" state="frozen"/>
      <selection pane="bottomLeft" activeCell="F15" sqref="F15"/>
    </sheetView>
  </sheetViews>
  <sheetFormatPr defaultColWidth="9.140625" defaultRowHeight="12.75"/>
  <cols>
    <col min="1" max="1" width="9" style="87" customWidth="1"/>
    <col min="2" max="2" width="2.28515625" style="87" customWidth="1"/>
    <col min="3" max="3" width="2" style="87" customWidth="1"/>
    <col min="4" max="4" width="29.7109375" style="12" customWidth="1"/>
    <col min="5" max="5" width="13.28515625" style="13" customWidth="1"/>
    <col min="6" max="6" width="70.7109375" style="14" customWidth="1"/>
    <col min="7" max="7" width="13" style="14" customWidth="1"/>
    <col min="8" max="8" width="11.7109375" style="15" customWidth="1"/>
    <col min="9" max="9" width="9.85546875" style="15" hidden="1" customWidth="1"/>
    <col min="10" max="10" width="13.85546875" style="13" customWidth="1"/>
    <col min="11" max="11" width="32.5703125" style="7" customWidth="1"/>
    <col min="12" max="16384" width="9.140625" style="7"/>
  </cols>
  <sheetData>
    <row r="1" spans="1:14" s="94" customFormat="1" ht="30" customHeight="1">
      <c r="A1" s="88"/>
      <c r="B1" s="89"/>
      <c r="C1" s="90"/>
      <c r="D1" s="91"/>
      <c r="E1" s="91"/>
      <c r="F1" s="430" t="s">
        <v>17033</v>
      </c>
      <c r="G1" s="430"/>
      <c r="H1" s="153">
        <f>IF(Змiст!$K$5&gt;Змiст!$F$73,Змiст!$K$5,Змiст!$F$73)</f>
        <v>0</v>
      </c>
      <c r="I1" s="93"/>
      <c r="J1" s="93"/>
      <c r="K1" s="82"/>
      <c r="M1" s="99"/>
      <c r="N1" s="96"/>
    </row>
    <row r="2" spans="1:14" ht="30">
      <c r="A2" s="88"/>
      <c r="B2" s="89"/>
      <c r="C2" s="90"/>
      <c r="D2" s="97" t="s">
        <v>8</v>
      </c>
      <c r="E2" s="97" t="s">
        <v>0</v>
      </c>
      <c r="F2" s="97" t="s">
        <v>1</v>
      </c>
      <c r="G2" s="97" t="s">
        <v>5</v>
      </c>
      <c r="H2" s="97" t="s">
        <v>6</v>
      </c>
      <c r="I2" s="97"/>
      <c r="J2" s="97" t="s">
        <v>2</v>
      </c>
      <c r="K2" s="97" t="s">
        <v>7</v>
      </c>
    </row>
    <row r="3" spans="1:14" ht="30" customHeight="1">
      <c r="A3" s="88"/>
      <c r="B3" s="89"/>
      <c r="C3" s="90"/>
      <c r="D3" s="729"/>
      <c r="E3" s="259" t="s">
        <v>5495</v>
      </c>
      <c r="F3" s="32" t="s">
        <v>6481</v>
      </c>
      <c r="G3" s="124">
        <f>(H3)*Змiст!$K$4</f>
        <v>68.256593999999993</v>
      </c>
      <c r="H3" s="125">
        <f>IFERROR(IF(Змiст!$K$5&gt;Змiст!$F$73,I3*(1-Змiст!$K$5),I3*(1-Змiст!$F$73)),"")</f>
        <v>2.1668759999999998</v>
      </c>
      <c r="I3" s="5">
        <f t="shared" ref="I3:I34" si="0">VLOOKUP(E3,Price,2,FALSE)*1.2</f>
        <v>2.1668759999999998</v>
      </c>
      <c r="J3" s="10" t="s">
        <v>3</v>
      </c>
      <c r="K3" s="19"/>
    </row>
    <row r="4" spans="1:14" ht="30" customHeight="1">
      <c r="A4" s="88"/>
      <c r="B4" s="89"/>
      <c r="C4" s="90"/>
      <c r="D4" s="729"/>
      <c r="E4" s="259" t="s">
        <v>5496</v>
      </c>
      <c r="F4" s="32" t="s">
        <v>6482</v>
      </c>
      <c r="G4" s="124">
        <f>(H4)*Змiст!$K$4</f>
        <v>118.171494</v>
      </c>
      <c r="H4" s="125">
        <f>IFERROR(IF(Змiст!$K$5&gt;Змiст!$F$73,I4*(1-Змiст!$K$5),I4*(1-Змiст!$F$73)),"")</f>
        <v>3.7514759999999998</v>
      </c>
      <c r="I4" s="5">
        <f t="shared" si="0"/>
        <v>3.7514759999999998</v>
      </c>
      <c r="J4" s="10" t="s">
        <v>3</v>
      </c>
      <c r="K4" s="19"/>
    </row>
    <row r="5" spans="1:14" ht="30" customHeight="1">
      <c r="A5" s="88"/>
      <c r="B5" s="89"/>
      <c r="C5" s="90"/>
      <c r="D5" s="729"/>
      <c r="E5" s="259" t="s">
        <v>5501</v>
      </c>
      <c r="F5" s="32" t="s">
        <v>6483</v>
      </c>
      <c r="G5" s="124">
        <f>(H5)*Змiст!$K$4</f>
        <v>118.171494</v>
      </c>
      <c r="H5" s="125">
        <f>IFERROR(IF(Змiст!$K$5&gt;Змiст!$F$73,I5*(1-Змiст!$K$5),I5*(1-Змiст!$F$73)),"")</f>
        <v>3.7514759999999998</v>
      </c>
      <c r="I5" s="5">
        <f t="shared" si="0"/>
        <v>3.7514759999999998</v>
      </c>
      <c r="J5" s="10" t="s">
        <v>3</v>
      </c>
      <c r="K5" s="19"/>
    </row>
    <row r="6" spans="1:14" ht="30" customHeight="1">
      <c r="A6" s="88"/>
      <c r="B6" s="89"/>
      <c r="C6" s="90"/>
      <c r="D6" s="729"/>
      <c r="E6" s="259" t="s">
        <v>5497</v>
      </c>
      <c r="F6" s="32" t="s">
        <v>6484</v>
      </c>
      <c r="G6" s="124">
        <f>(H6)*Змiст!$K$4</f>
        <v>240.43067999999997</v>
      </c>
      <c r="H6" s="125">
        <f>IFERROR(IF(Змiст!$K$5&gt;Змiст!$F$73,I6*(1-Змiст!$K$5),I6*(1-Змiст!$F$73)),"")</f>
        <v>7.6327199999999991</v>
      </c>
      <c r="I6" s="5">
        <f t="shared" si="0"/>
        <v>7.6327199999999991</v>
      </c>
      <c r="J6" s="10" t="s">
        <v>3</v>
      </c>
      <c r="K6" s="19"/>
    </row>
    <row r="7" spans="1:14" ht="30" customHeight="1">
      <c r="A7" s="88"/>
      <c r="B7" s="89"/>
      <c r="C7" s="90"/>
      <c r="D7" s="729"/>
      <c r="E7" s="259" t="s">
        <v>5498</v>
      </c>
      <c r="F7" s="32" t="s">
        <v>6485</v>
      </c>
      <c r="G7" s="124">
        <f>(H7)*Змiст!$K$4</f>
        <v>250.04775600000002</v>
      </c>
      <c r="H7" s="125">
        <f>IFERROR(IF(Змiст!$K$5&gt;Змiст!$F$73,I7*(1-Змiст!$K$5),I7*(1-Змiст!$F$73)),"")</f>
        <v>7.9380240000000004</v>
      </c>
      <c r="I7" s="5">
        <f t="shared" si="0"/>
        <v>7.9380240000000004</v>
      </c>
      <c r="J7" s="10" t="s">
        <v>3</v>
      </c>
      <c r="K7" s="19"/>
    </row>
    <row r="8" spans="1:14" ht="30" customHeight="1">
      <c r="A8" s="88"/>
      <c r="B8" s="89"/>
      <c r="C8" s="90"/>
      <c r="D8" s="729"/>
      <c r="E8" s="259" t="s">
        <v>5502</v>
      </c>
      <c r="F8" s="32" t="s">
        <v>6486</v>
      </c>
      <c r="G8" s="124">
        <f>(H8)*Змiст!$K$4</f>
        <v>242.76482999999999</v>
      </c>
      <c r="H8" s="125">
        <f>IFERROR(IF(Змiст!$K$5&gt;Змiст!$F$73,I8*(1-Змiст!$K$5),I8*(1-Змiст!$F$73)),"")</f>
        <v>7.7068199999999996</v>
      </c>
      <c r="I8" s="5">
        <f t="shared" si="0"/>
        <v>7.7068199999999996</v>
      </c>
      <c r="J8" s="10" t="s">
        <v>3</v>
      </c>
      <c r="K8" s="19"/>
    </row>
    <row r="9" spans="1:14" ht="30" customHeight="1">
      <c r="A9" s="88"/>
      <c r="B9" s="89"/>
      <c r="C9" s="90"/>
      <c r="D9" s="729"/>
      <c r="E9" s="259" t="s">
        <v>5499</v>
      </c>
      <c r="F9" s="32" t="s">
        <v>6635</v>
      </c>
      <c r="G9" s="124">
        <f>(H9)*Змiст!$K$4</f>
        <v>255.60964799999999</v>
      </c>
      <c r="H9" s="125">
        <f>IFERROR(IF(Змiст!$K$5&gt;Змiст!$F$73,I9*(1-Змiст!$K$5),I9*(1-Змiст!$F$73)),"")</f>
        <v>8.114592</v>
      </c>
      <c r="I9" s="5">
        <f t="shared" si="0"/>
        <v>8.114592</v>
      </c>
      <c r="J9" s="10" t="s">
        <v>3</v>
      </c>
      <c r="K9" s="19"/>
    </row>
    <row r="10" spans="1:14" ht="30" customHeight="1">
      <c r="A10" s="88"/>
      <c r="B10" s="89"/>
      <c r="C10" s="90"/>
      <c r="D10" s="729"/>
      <c r="E10" s="259" t="s">
        <v>5500</v>
      </c>
      <c r="F10" s="32" t="s">
        <v>6636</v>
      </c>
      <c r="G10" s="124">
        <f>(H10)*Змiст!$K$4</f>
        <v>271.02335399999998</v>
      </c>
      <c r="H10" s="125">
        <f>IFERROR(IF(Змiст!$K$5&gt;Змiст!$F$73,I10*(1-Змiст!$K$5),I10*(1-Змiст!$F$73)),"")</f>
        <v>8.6039159999999999</v>
      </c>
      <c r="I10" s="5">
        <f t="shared" si="0"/>
        <v>8.6039159999999999</v>
      </c>
      <c r="J10" s="10" t="s">
        <v>3</v>
      </c>
      <c r="K10" s="19"/>
    </row>
    <row r="11" spans="1:14" ht="30" customHeight="1">
      <c r="A11" s="88"/>
      <c r="B11" s="89"/>
      <c r="C11" s="90"/>
      <c r="D11" s="729"/>
      <c r="E11" s="259" t="s">
        <v>5503</v>
      </c>
      <c r="F11" s="32" t="s">
        <v>6637</v>
      </c>
      <c r="G11" s="124">
        <f>(H11)*Змiст!$K$4</f>
        <v>255.60964799999999</v>
      </c>
      <c r="H11" s="125">
        <f>IFERROR(IF(Змiст!$K$5&gt;Змiст!$F$73,I11*(1-Змiст!$K$5),I11*(1-Змiст!$F$73)),"")</f>
        <v>8.114592</v>
      </c>
      <c r="I11" s="5">
        <f t="shared" si="0"/>
        <v>8.114592</v>
      </c>
      <c r="J11" s="10" t="s">
        <v>3</v>
      </c>
      <c r="K11" s="19"/>
    </row>
    <row r="12" spans="1:14" ht="30" customHeight="1">
      <c r="A12" s="88"/>
      <c r="B12" s="89"/>
      <c r="C12" s="90"/>
      <c r="D12" s="726"/>
      <c r="E12" s="260" t="s">
        <v>5522</v>
      </c>
      <c r="F12" s="32" t="s">
        <v>6638</v>
      </c>
      <c r="G12" s="124">
        <f>(H12)*Змiст!$K$4</f>
        <v>383.92703999999998</v>
      </c>
      <c r="H12" s="125">
        <f>IFERROR(IF(Змiст!$K$5&gt;Змiст!$F$73,I12*(1-Змiст!$K$5),I12*(1-Змiст!$F$73)),"")</f>
        <v>12.18816</v>
      </c>
      <c r="I12" s="5">
        <f t="shared" si="0"/>
        <v>12.18816</v>
      </c>
      <c r="J12" s="10" t="s">
        <v>3</v>
      </c>
      <c r="K12" s="19"/>
    </row>
    <row r="13" spans="1:14" ht="30" customHeight="1">
      <c r="A13" s="88"/>
      <c r="B13" s="89"/>
      <c r="C13" s="90"/>
      <c r="D13" s="727"/>
      <c r="E13" s="260" t="s">
        <v>5523</v>
      </c>
      <c r="F13" s="32" t="s">
        <v>6639</v>
      </c>
      <c r="G13" s="124">
        <f>(H13)*Змiст!$K$4</f>
        <v>415.72666800000002</v>
      </c>
      <c r="H13" s="125">
        <f>IFERROR(IF(Змiст!$K$5&gt;Змiст!$F$73,I13*(1-Змiст!$K$5),I13*(1-Змiст!$F$73)),"")</f>
        <v>13.197672000000001</v>
      </c>
      <c r="I13" s="5">
        <f t="shared" si="0"/>
        <v>13.197672000000001</v>
      </c>
      <c r="J13" s="10" t="s">
        <v>3</v>
      </c>
      <c r="K13" s="19"/>
    </row>
    <row r="14" spans="1:14" ht="30" customHeight="1">
      <c r="A14" s="88"/>
      <c r="B14" s="89"/>
      <c r="C14" s="90"/>
      <c r="D14" s="728"/>
      <c r="E14" s="260" t="s">
        <v>5524</v>
      </c>
      <c r="F14" s="32" t="s">
        <v>6640</v>
      </c>
      <c r="G14" s="124">
        <f>(H14)*Змiст!$K$4</f>
        <v>428.44561199999998</v>
      </c>
      <c r="H14" s="125">
        <f>IFERROR(IF(Змiст!$K$5&gt;Змiст!$F$73,I14*(1-Змiст!$K$5),I14*(1-Змiст!$F$73)),"")</f>
        <v>13.601448</v>
      </c>
      <c r="I14" s="5">
        <f t="shared" si="0"/>
        <v>13.601448</v>
      </c>
      <c r="J14" s="10" t="s">
        <v>3</v>
      </c>
      <c r="K14" s="19"/>
    </row>
    <row r="15" spans="1:14" ht="30" customHeight="1">
      <c r="A15" s="88"/>
      <c r="B15" s="89"/>
      <c r="C15" s="90"/>
      <c r="D15" s="726"/>
      <c r="E15" s="260" t="s">
        <v>5516</v>
      </c>
      <c r="F15" s="32" t="s">
        <v>6641</v>
      </c>
      <c r="G15" s="124">
        <f>(H15)*Змiст!$K$4</f>
        <v>229.89582000000001</v>
      </c>
      <c r="H15" s="125">
        <f>IFERROR(IF(Змiст!$K$5&gt;Змiст!$F$73,I15*(1-Змiст!$K$5),I15*(1-Змiст!$F$73)),"")</f>
        <v>7.2982800000000001</v>
      </c>
      <c r="I15" s="5">
        <f t="shared" si="0"/>
        <v>7.2982800000000001</v>
      </c>
      <c r="J15" s="10" t="s">
        <v>3</v>
      </c>
      <c r="K15" s="19"/>
    </row>
    <row r="16" spans="1:14" ht="30" customHeight="1">
      <c r="A16" s="88"/>
      <c r="B16" s="89"/>
      <c r="C16" s="90"/>
      <c r="D16" s="727"/>
      <c r="E16" s="260" t="s">
        <v>5517</v>
      </c>
      <c r="F16" s="32" t="s">
        <v>6642</v>
      </c>
      <c r="G16" s="124">
        <f>(H16)*Змiст!$K$4</f>
        <v>431.00126999999998</v>
      </c>
      <c r="H16" s="125">
        <f>IFERROR(IF(Змiст!$K$5&gt;Змiст!$F$73,I16*(1-Змiст!$K$5),I16*(1-Змiст!$F$73)),"")</f>
        <v>13.68258</v>
      </c>
      <c r="I16" s="5">
        <f t="shared" si="0"/>
        <v>13.68258</v>
      </c>
      <c r="J16" s="10" t="s">
        <v>3</v>
      </c>
      <c r="K16" s="19"/>
    </row>
    <row r="17" spans="1:11" ht="30" customHeight="1">
      <c r="A17" s="88"/>
      <c r="B17" s="89"/>
      <c r="C17" s="90"/>
      <c r="D17" s="728"/>
      <c r="E17" s="260" t="s">
        <v>5518</v>
      </c>
      <c r="F17" s="32" t="s">
        <v>6487</v>
      </c>
      <c r="G17" s="124">
        <f>(H17)*Змiст!$K$4</f>
        <v>447.52516200000002</v>
      </c>
      <c r="H17" s="125">
        <f>IFERROR(IF(Змiст!$K$5&gt;Змiст!$F$73,I17*(1-Змiст!$K$5),I17*(1-Змiст!$F$73)),"")</f>
        <v>14.207148</v>
      </c>
      <c r="I17" s="5">
        <f t="shared" si="0"/>
        <v>14.207148</v>
      </c>
      <c r="J17" s="10" t="s">
        <v>3</v>
      </c>
      <c r="K17" s="19"/>
    </row>
    <row r="18" spans="1:11" ht="30" customHeight="1">
      <c r="A18" s="88"/>
      <c r="B18" s="89"/>
      <c r="C18" s="90"/>
      <c r="D18" s="726"/>
      <c r="E18" s="260" t="s">
        <v>5519</v>
      </c>
      <c r="F18" s="32" t="s">
        <v>6643</v>
      </c>
      <c r="G18" s="124">
        <f>(H18)*Змiст!$K$4</f>
        <v>448.05436199999997</v>
      </c>
      <c r="H18" s="125">
        <f>IFERROR(IF(Змiст!$K$5&gt;Змiст!$F$73,I18*(1-Змiст!$K$5),I18*(1-Змiст!$F$73)),"")</f>
        <v>14.223947999999998</v>
      </c>
      <c r="I18" s="5">
        <f t="shared" si="0"/>
        <v>14.223947999999998</v>
      </c>
      <c r="J18" s="10" t="s">
        <v>3</v>
      </c>
      <c r="K18" s="19"/>
    </row>
    <row r="19" spans="1:11" ht="30" customHeight="1">
      <c r="A19" s="88"/>
      <c r="B19" s="89"/>
      <c r="C19" s="90"/>
      <c r="D19" s="727"/>
      <c r="E19" s="260" t="s">
        <v>5520</v>
      </c>
      <c r="F19" s="32" t="s">
        <v>6644</v>
      </c>
      <c r="G19" s="124">
        <f>(H19)*Змiст!$K$4</f>
        <v>504.7759079999999</v>
      </c>
      <c r="H19" s="125">
        <f>IFERROR(IF(Змiст!$K$5&gt;Змiст!$F$73,I19*(1-Змiст!$K$5),I19*(1-Змiст!$F$73)),"")</f>
        <v>16.024631999999997</v>
      </c>
      <c r="I19" s="5">
        <f t="shared" si="0"/>
        <v>16.024631999999997</v>
      </c>
      <c r="J19" s="10" t="s">
        <v>3</v>
      </c>
      <c r="K19" s="19"/>
    </row>
    <row r="20" spans="1:11" ht="30" customHeight="1">
      <c r="A20" s="88"/>
      <c r="B20" s="89"/>
      <c r="C20" s="90"/>
      <c r="D20" s="728"/>
      <c r="E20" s="260" t="s">
        <v>5521</v>
      </c>
      <c r="F20" s="32" t="s">
        <v>6645</v>
      </c>
      <c r="G20" s="124">
        <f>(H20)*Змiст!$K$4</f>
        <v>525.13914599999987</v>
      </c>
      <c r="H20" s="125">
        <f>IFERROR(IF(Змiст!$K$5&gt;Змiст!$F$73,I20*(1-Змiст!$K$5),I20*(1-Змiст!$F$73)),"")</f>
        <v>16.671083999999997</v>
      </c>
      <c r="I20" s="5">
        <f t="shared" si="0"/>
        <v>16.671083999999997</v>
      </c>
      <c r="J20" s="10" t="s">
        <v>3</v>
      </c>
      <c r="K20" s="19"/>
    </row>
    <row r="21" spans="1:11" ht="30" customHeight="1">
      <c r="A21" s="88"/>
      <c r="B21" s="89"/>
      <c r="C21" s="90"/>
      <c r="D21" s="726"/>
      <c r="E21" s="260" t="s">
        <v>5525</v>
      </c>
      <c r="F21" s="32" t="s">
        <v>6646</v>
      </c>
      <c r="G21" s="124">
        <f>(H21)*Змiст!$K$4</f>
        <v>1148.4989459999999</v>
      </c>
      <c r="H21" s="125">
        <f>IFERROR(IF(Змiст!$K$5&gt;Змiст!$F$73,I21*(1-Змiст!$K$5),I21*(1-Змiст!$F$73)),"")</f>
        <v>36.460283999999994</v>
      </c>
      <c r="I21" s="5">
        <f t="shared" si="0"/>
        <v>36.460283999999994</v>
      </c>
      <c r="J21" s="10" t="s">
        <v>3</v>
      </c>
      <c r="K21" s="19"/>
    </row>
    <row r="22" spans="1:11" ht="30" customHeight="1">
      <c r="A22" s="88"/>
      <c r="B22" s="89"/>
      <c r="C22" s="90"/>
      <c r="D22" s="727"/>
      <c r="E22" s="260" t="s">
        <v>5526</v>
      </c>
      <c r="F22" s="32" t="s">
        <v>6647</v>
      </c>
      <c r="G22" s="124">
        <f>(H22)*Змiст!$K$4</f>
        <v>1148.4989459999999</v>
      </c>
      <c r="H22" s="125">
        <f>IFERROR(IF(Змiст!$K$5&gt;Змiст!$F$73,I22*(1-Змiст!$K$5),I22*(1-Змiст!$F$73)),"")</f>
        <v>36.460283999999994</v>
      </c>
      <c r="I22" s="5">
        <f t="shared" si="0"/>
        <v>36.460283999999994</v>
      </c>
      <c r="J22" s="10" t="s">
        <v>3</v>
      </c>
      <c r="K22" s="19"/>
    </row>
    <row r="23" spans="1:11" ht="30" customHeight="1">
      <c r="A23" s="88"/>
      <c r="B23" s="89"/>
      <c r="C23" s="90"/>
      <c r="D23" s="728"/>
      <c r="E23" s="260" t="s">
        <v>5527</v>
      </c>
      <c r="F23" s="32" t="s">
        <v>6648</v>
      </c>
      <c r="G23" s="124">
        <f>(H23)*Змiст!$K$4</f>
        <v>1188.7340220000001</v>
      </c>
      <c r="H23" s="125">
        <f>IFERROR(IF(Змiст!$K$5&gt;Змiст!$F$73,I23*(1-Змiст!$K$5),I23*(1-Змiст!$F$73)),"")</f>
        <v>37.737588000000002</v>
      </c>
      <c r="I23" s="5">
        <f t="shared" si="0"/>
        <v>37.737588000000002</v>
      </c>
      <c r="J23" s="10" t="s">
        <v>3</v>
      </c>
      <c r="K23" s="19"/>
    </row>
    <row r="24" spans="1:11" ht="30" customHeight="1">
      <c r="A24" s="88"/>
      <c r="B24" s="89"/>
      <c r="C24" s="90"/>
      <c r="D24" s="726"/>
      <c r="E24" s="260" t="s">
        <v>5528</v>
      </c>
      <c r="F24" s="32" t="s">
        <v>6649</v>
      </c>
      <c r="G24" s="124">
        <f>(H24)*Змiст!$K$4</f>
        <v>694.24765200000002</v>
      </c>
      <c r="H24" s="125">
        <f>IFERROR(IF(Змiст!$K$5&gt;Змiст!$F$73,I24*(1-Змiст!$K$5),I24*(1-Змiст!$F$73)),"")</f>
        <v>22.039608000000001</v>
      </c>
      <c r="I24" s="5">
        <f t="shared" si="0"/>
        <v>22.039608000000001</v>
      </c>
      <c r="J24" s="10" t="s">
        <v>3</v>
      </c>
      <c r="K24" s="19"/>
    </row>
    <row r="25" spans="1:11" ht="30" customHeight="1">
      <c r="A25" s="88"/>
      <c r="B25" s="89"/>
      <c r="C25" s="90"/>
      <c r="D25" s="727"/>
      <c r="E25" s="260" t="s">
        <v>5529</v>
      </c>
      <c r="F25" s="32" t="s">
        <v>6650</v>
      </c>
      <c r="G25" s="124">
        <f>(H25)*Змiст!$K$4</f>
        <v>1258.16922</v>
      </c>
      <c r="H25" s="125">
        <f>IFERROR(IF(Змiст!$K$5&gt;Змiст!$F$73,I25*(1-Змiст!$K$5),I25*(1-Змiст!$F$73)),"")</f>
        <v>39.941879999999998</v>
      </c>
      <c r="I25" s="5">
        <f t="shared" si="0"/>
        <v>39.941879999999998</v>
      </c>
      <c r="J25" s="10" t="s">
        <v>3</v>
      </c>
      <c r="K25" s="19"/>
    </row>
    <row r="26" spans="1:11" ht="30" customHeight="1">
      <c r="A26" s="88"/>
      <c r="B26" s="89"/>
      <c r="C26" s="90"/>
      <c r="D26" s="728"/>
      <c r="E26" s="260" t="s">
        <v>5530</v>
      </c>
      <c r="F26" s="32" t="s">
        <v>6488</v>
      </c>
      <c r="G26" s="124">
        <f>(H26)*Змiст!$K$4</f>
        <v>1290.972816</v>
      </c>
      <c r="H26" s="125">
        <f>IFERROR(IF(Змiст!$K$5&gt;Змiст!$F$73,I26*(1-Змiст!$K$5),I26*(1-Змiст!$F$73)),"")</f>
        <v>40.983263999999998</v>
      </c>
      <c r="I26" s="5">
        <f t="shared" si="0"/>
        <v>40.983263999999998</v>
      </c>
      <c r="J26" s="10" t="s">
        <v>3</v>
      </c>
      <c r="K26" s="19"/>
    </row>
    <row r="27" spans="1:11" ht="30" customHeight="1">
      <c r="A27" s="88"/>
      <c r="B27" s="89"/>
      <c r="C27" s="90"/>
      <c r="D27" s="726"/>
      <c r="E27" s="260" t="s">
        <v>5507</v>
      </c>
      <c r="F27" s="32" t="s">
        <v>6651</v>
      </c>
      <c r="G27" s="124">
        <f>(H27)*Змiст!$K$4</f>
        <v>399.85747199999997</v>
      </c>
      <c r="H27" s="125">
        <f>IFERROR(IF(Змiст!$K$5&gt;Змiст!$F$73,I27*(1-Змiст!$K$5),I27*(1-Змiст!$F$73)),"")</f>
        <v>12.693887999999999</v>
      </c>
      <c r="I27" s="5">
        <f t="shared" si="0"/>
        <v>12.693887999999999</v>
      </c>
      <c r="J27" s="10" t="s">
        <v>3</v>
      </c>
      <c r="K27" s="19"/>
    </row>
    <row r="28" spans="1:11" ht="30" customHeight="1">
      <c r="A28" s="88"/>
      <c r="B28" s="89"/>
      <c r="C28" s="90"/>
      <c r="D28" s="727"/>
      <c r="E28" s="260" t="s">
        <v>5508</v>
      </c>
      <c r="F28" s="32" t="s">
        <v>6652</v>
      </c>
      <c r="G28" s="124">
        <f>(H28)*Змiст!$K$4</f>
        <v>399.85747199999997</v>
      </c>
      <c r="H28" s="125">
        <f>IFERROR(IF(Змiст!$K$5&gt;Змiст!$F$73,I28*(1-Змiст!$K$5),I28*(1-Змiст!$F$73)),"")</f>
        <v>12.693887999999999</v>
      </c>
      <c r="I28" s="5">
        <f t="shared" si="0"/>
        <v>12.693887999999999</v>
      </c>
      <c r="J28" s="10" t="s">
        <v>3</v>
      </c>
      <c r="K28" s="19"/>
    </row>
    <row r="29" spans="1:11" ht="30" customHeight="1">
      <c r="A29" s="88"/>
      <c r="B29" s="89"/>
      <c r="C29" s="90"/>
      <c r="D29" s="728"/>
      <c r="E29" s="260" t="s">
        <v>5506</v>
      </c>
      <c r="F29" s="32" t="s">
        <v>6653</v>
      </c>
      <c r="G29" s="124">
        <f>(H29)*Змiст!$K$4</f>
        <v>399.85747199999997</v>
      </c>
      <c r="H29" s="125">
        <f>IFERROR(IF(Змiст!$K$5&gt;Змiст!$F$73,I29*(1-Змiст!$K$5),I29*(1-Змiст!$F$73)),"")</f>
        <v>12.693887999999999</v>
      </c>
      <c r="I29" s="5">
        <f t="shared" si="0"/>
        <v>12.693887999999999</v>
      </c>
      <c r="J29" s="10" t="s">
        <v>3</v>
      </c>
      <c r="K29" s="19"/>
    </row>
    <row r="30" spans="1:11" ht="30" customHeight="1">
      <c r="A30" s="88"/>
      <c r="B30" s="89"/>
      <c r="C30" s="90"/>
      <c r="D30" s="729"/>
      <c r="E30" s="259" t="s">
        <v>5511</v>
      </c>
      <c r="F30" s="32" t="s">
        <v>6651</v>
      </c>
      <c r="G30" s="124">
        <f>(H30)*Змiст!$K$4</f>
        <v>570.30523200000005</v>
      </c>
      <c r="H30" s="125">
        <f>IFERROR(IF(Змiст!$K$5&gt;Змiст!$F$73,I30*(1-Змiст!$K$5),I30*(1-Змiст!$F$73)),"")</f>
        <v>18.104928000000001</v>
      </c>
      <c r="I30" s="5">
        <f t="shared" si="0"/>
        <v>18.104928000000001</v>
      </c>
      <c r="J30" s="10" t="s">
        <v>3</v>
      </c>
      <c r="K30" s="19"/>
    </row>
    <row r="31" spans="1:11" ht="30" customHeight="1">
      <c r="A31" s="88"/>
      <c r="B31" s="89"/>
      <c r="C31" s="90"/>
      <c r="D31" s="729"/>
      <c r="E31" s="259" t="s">
        <v>5512</v>
      </c>
      <c r="F31" s="32" t="s">
        <v>6652</v>
      </c>
      <c r="G31" s="124">
        <f>(H31)*Змiст!$K$4</f>
        <v>570.30523200000005</v>
      </c>
      <c r="H31" s="125">
        <f>IFERROR(IF(Змiст!$K$5&gt;Змiст!$F$73,I31*(1-Змiст!$K$5),I31*(1-Змiст!$F$73)),"")</f>
        <v>18.104928000000001</v>
      </c>
      <c r="I31" s="5">
        <f t="shared" si="0"/>
        <v>18.104928000000001</v>
      </c>
      <c r="J31" s="10" t="s">
        <v>3</v>
      </c>
      <c r="K31" s="19"/>
    </row>
    <row r="32" spans="1:11" ht="30" customHeight="1">
      <c r="A32" s="88"/>
      <c r="B32" s="89"/>
      <c r="C32" s="90"/>
      <c r="D32" s="729"/>
      <c r="E32" s="259" t="s">
        <v>5510</v>
      </c>
      <c r="F32" s="32" t="s">
        <v>6653</v>
      </c>
      <c r="G32" s="124">
        <f>(H32)*Змiст!$K$4</f>
        <v>570.30523200000005</v>
      </c>
      <c r="H32" s="125">
        <f>IFERROR(IF(Змiст!$K$5&gt;Змiст!$F$73,I32*(1-Змiст!$K$5),I32*(1-Змiст!$F$73)),"")</f>
        <v>18.104928000000001</v>
      </c>
      <c r="I32" s="5">
        <f t="shared" si="0"/>
        <v>18.104928000000001</v>
      </c>
      <c r="J32" s="10" t="s">
        <v>3</v>
      </c>
      <c r="K32" s="19"/>
    </row>
    <row r="33" spans="1:11" ht="30" customHeight="1">
      <c r="A33" s="88"/>
      <c r="B33" s="89"/>
      <c r="C33" s="90"/>
      <c r="D33" s="729"/>
      <c r="E33" s="259" t="s">
        <v>5514</v>
      </c>
      <c r="F33" s="32" t="s">
        <v>6654</v>
      </c>
      <c r="G33" s="124">
        <f>(H33)*Змiст!$K$4</f>
        <v>530.07922800000006</v>
      </c>
      <c r="H33" s="125">
        <f>IFERROR(IF(Змiст!$K$5&gt;Змiст!$F$73,I33*(1-Змiст!$K$5),I33*(1-Змiст!$F$73)),"")</f>
        <v>16.827912000000001</v>
      </c>
      <c r="I33" s="5">
        <f t="shared" si="0"/>
        <v>16.827912000000001</v>
      </c>
      <c r="J33" s="10" t="s">
        <v>3</v>
      </c>
      <c r="K33" s="19"/>
    </row>
    <row r="34" spans="1:11" ht="30" customHeight="1">
      <c r="A34" s="88"/>
      <c r="B34" s="89"/>
      <c r="C34" s="90"/>
      <c r="D34" s="729"/>
      <c r="E34" s="259" t="s">
        <v>5515</v>
      </c>
      <c r="F34" s="32" t="s">
        <v>6655</v>
      </c>
      <c r="G34" s="124">
        <f>(H34)*Змiст!$K$4</f>
        <v>525.03103799999985</v>
      </c>
      <c r="H34" s="125">
        <f>IFERROR(IF(Змiст!$K$5&gt;Змiст!$F$73,I34*(1-Змiст!$K$5),I34*(1-Змiст!$F$73)),"")</f>
        <v>16.667651999999997</v>
      </c>
      <c r="I34" s="5">
        <f t="shared" si="0"/>
        <v>16.667651999999997</v>
      </c>
      <c r="J34" s="10" t="s">
        <v>3</v>
      </c>
      <c r="K34" s="19"/>
    </row>
    <row r="35" spans="1:11" ht="30" customHeight="1">
      <c r="A35" s="88"/>
      <c r="B35" s="89"/>
      <c r="C35" s="90"/>
      <c r="D35" s="729"/>
      <c r="E35" s="259" t="s">
        <v>5513</v>
      </c>
      <c r="F35" s="32" t="s">
        <v>6656</v>
      </c>
      <c r="G35" s="124">
        <f>(H35)*Змiст!$K$4</f>
        <v>525.03103799999985</v>
      </c>
      <c r="H35" s="125">
        <f>IFERROR(IF(Змiст!$K$5&gt;Змiст!$F$73,I35*(1-Змiст!$K$5),I35*(1-Змiст!$F$73)),"")</f>
        <v>16.667651999999997</v>
      </c>
      <c r="I35" s="5">
        <f t="shared" ref="I35:I61" si="1">VLOOKUP(E35,Price,2,FALSE)*1.2</f>
        <v>16.667651999999997</v>
      </c>
      <c r="J35" s="10" t="s">
        <v>3</v>
      </c>
      <c r="K35" s="19"/>
    </row>
    <row r="36" spans="1:11" ht="90" customHeight="1">
      <c r="A36" s="88"/>
      <c r="B36" s="89"/>
      <c r="C36" s="90"/>
      <c r="D36" s="252"/>
      <c r="E36" s="259" t="s">
        <v>3839</v>
      </c>
      <c r="F36" s="32" t="s">
        <v>6657</v>
      </c>
      <c r="G36" s="124">
        <f>(H36)*Змiст!$K$4</f>
        <v>148.32493199999999</v>
      </c>
      <c r="H36" s="125">
        <f>IFERROR(IF(Змiст!$K$5&gt;Змiст!$F$73,I36*(1-Змiст!$K$5),I36*(1-Змiст!$F$73)),"")</f>
        <v>4.7087279999999998</v>
      </c>
      <c r="I36" s="5">
        <f t="shared" si="1"/>
        <v>4.7087279999999998</v>
      </c>
      <c r="J36" s="10" t="s">
        <v>3</v>
      </c>
      <c r="K36" s="19"/>
    </row>
    <row r="37" spans="1:11" ht="90" customHeight="1">
      <c r="A37" s="88"/>
      <c r="B37" s="89"/>
      <c r="C37" s="90"/>
      <c r="D37" s="28"/>
      <c r="E37" s="259" t="s">
        <v>3855</v>
      </c>
      <c r="F37" s="32" t="s">
        <v>6658</v>
      </c>
      <c r="G37" s="124">
        <f>(H37)*Змiст!$K$4</f>
        <v>149.512608</v>
      </c>
      <c r="H37" s="125">
        <f>IFERROR(IF(Змiст!$K$5&gt;Змiст!$F$73,I37*(1-Змiст!$K$5),I37*(1-Змiст!$F$73)),"")</f>
        <v>4.7464320000000004</v>
      </c>
      <c r="I37" s="5">
        <f t="shared" si="1"/>
        <v>4.7464320000000004</v>
      </c>
      <c r="J37" s="10" t="s">
        <v>3</v>
      </c>
      <c r="K37" s="19"/>
    </row>
    <row r="38" spans="1:11" ht="90" customHeight="1">
      <c r="A38" s="88"/>
      <c r="B38" s="89"/>
      <c r="C38" s="90"/>
      <c r="D38" s="28"/>
      <c r="E38" s="259" t="s">
        <v>3853</v>
      </c>
      <c r="F38" s="32" t="s">
        <v>6659</v>
      </c>
      <c r="G38" s="124">
        <f>(H38)*Змiст!$K$4</f>
        <v>190.08939599999999</v>
      </c>
      <c r="H38" s="125">
        <f>IFERROR(IF(Змiст!$K$5&gt;Змiст!$F$73,I38*(1-Змiст!$K$5),I38*(1-Змiст!$F$73)),"")</f>
        <v>6.0345839999999997</v>
      </c>
      <c r="I38" s="5">
        <f t="shared" si="1"/>
        <v>6.0345839999999997</v>
      </c>
      <c r="J38" s="10" t="s">
        <v>3</v>
      </c>
      <c r="K38" s="19"/>
    </row>
    <row r="39" spans="1:11" ht="90" customHeight="1">
      <c r="A39" s="88"/>
      <c r="B39" s="89"/>
      <c r="C39" s="90"/>
      <c r="D39" s="28"/>
      <c r="E39" s="259" t="s">
        <v>3856</v>
      </c>
      <c r="F39" s="32" t="s">
        <v>6660</v>
      </c>
      <c r="G39" s="124">
        <f>(H39)*Змiст!$K$4</f>
        <v>207.462276</v>
      </c>
      <c r="H39" s="125">
        <f>IFERROR(IF(Змiст!$K$5&gt;Змiст!$F$73,I39*(1-Змiст!$K$5),I39*(1-Змiст!$F$73)),"")</f>
        <v>6.5861039999999997</v>
      </c>
      <c r="I39" s="5">
        <f t="shared" si="1"/>
        <v>6.5861039999999997</v>
      </c>
      <c r="J39" s="10" t="s">
        <v>3</v>
      </c>
      <c r="K39" s="19"/>
    </row>
    <row r="40" spans="1:11" ht="90" customHeight="1">
      <c r="A40" s="88"/>
      <c r="B40" s="89"/>
      <c r="C40" s="90"/>
      <c r="D40" s="28"/>
      <c r="E40" s="259" t="s">
        <v>3854</v>
      </c>
      <c r="F40" s="32" t="s">
        <v>6495</v>
      </c>
      <c r="G40" s="124">
        <f>(H40)*Змiст!$K$4</f>
        <v>162.99700200000001</v>
      </c>
      <c r="H40" s="125">
        <f>IFERROR(IF(Змiст!$K$5&gt;Змiст!$F$73,I40*(1-Змiст!$K$5),I40*(1-Змiст!$F$73)),"")</f>
        <v>5.1745080000000003</v>
      </c>
      <c r="I40" s="5">
        <f t="shared" si="1"/>
        <v>5.1745080000000003</v>
      </c>
      <c r="J40" s="10" t="s">
        <v>3</v>
      </c>
      <c r="K40" s="19"/>
    </row>
    <row r="41" spans="1:11" ht="30" customHeight="1">
      <c r="A41" s="88"/>
      <c r="B41" s="89"/>
      <c r="C41" s="90"/>
      <c r="D41" s="477"/>
      <c r="E41" s="259" t="s">
        <v>3823</v>
      </c>
      <c r="F41" s="32" t="s">
        <v>6496</v>
      </c>
      <c r="G41" s="124">
        <f>(H41)*Змiст!$K$4</f>
        <v>402.17536799999999</v>
      </c>
      <c r="H41" s="125">
        <f>IFERROR(IF(Змiст!$K$5&gt;Змiст!$F$73,I41*(1-Змiст!$K$5),I41*(1-Змiст!$F$73)),"")</f>
        <v>12.767472</v>
      </c>
      <c r="I41" s="5">
        <f t="shared" si="1"/>
        <v>12.767472</v>
      </c>
      <c r="J41" s="10" t="s">
        <v>3</v>
      </c>
      <c r="K41" s="19"/>
    </row>
    <row r="42" spans="1:11" ht="30" customHeight="1">
      <c r="A42" s="77"/>
      <c r="B42" s="78"/>
      <c r="C42" s="79"/>
      <c r="D42" s="477"/>
      <c r="E42" s="259" t="s">
        <v>3822</v>
      </c>
      <c r="F42" s="32" t="s">
        <v>6497</v>
      </c>
      <c r="G42" s="124">
        <f>(H42)*Змiст!$K$4</f>
        <v>384.79001399999999</v>
      </c>
      <c r="H42" s="125">
        <f>IFERROR(IF(Змiст!$K$5&gt;Змiст!$F$73,I42*(1-Змiст!$K$5),I42*(1-Змiст!$F$73)),"")</f>
        <v>12.215555999999999</v>
      </c>
      <c r="I42" s="5">
        <f t="shared" si="1"/>
        <v>12.215555999999999</v>
      </c>
      <c r="J42" s="10" t="s">
        <v>3</v>
      </c>
      <c r="K42" s="19"/>
    </row>
    <row r="43" spans="1:11" ht="30" customHeight="1">
      <c r="A43" s="77"/>
      <c r="B43" s="78"/>
      <c r="C43" s="79"/>
      <c r="D43" s="477"/>
      <c r="E43" s="259" t="s">
        <v>3824</v>
      </c>
      <c r="F43" s="32" t="s">
        <v>6498</v>
      </c>
      <c r="G43" s="124">
        <f>(H43)*Змiст!$K$4</f>
        <v>373.20015599999999</v>
      </c>
      <c r="H43" s="125">
        <f>IFERROR(IF(Змiст!$K$5&gt;Змiст!$F$73,I43*(1-Змiст!$K$5),I43*(1-Змiст!$F$73)),"")</f>
        <v>11.847624</v>
      </c>
      <c r="I43" s="5">
        <f t="shared" si="1"/>
        <v>11.847624</v>
      </c>
      <c r="J43" s="10" t="s">
        <v>3</v>
      </c>
      <c r="K43" s="19"/>
    </row>
    <row r="44" spans="1:11" ht="30" customHeight="1">
      <c r="A44" s="77"/>
      <c r="B44" s="78"/>
      <c r="C44" s="79"/>
      <c r="D44" s="477"/>
      <c r="E44" s="259" t="s">
        <v>6499</v>
      </c>
      <c r="F44" s="32" t="s">
        <v>6661</v>
      </c>
      <c r="G44" s="124">
        <f>(H44)*Змiст!$K$4</f>
        <v>454.33142999999995</v>
      </c>
      <c r="H44" s="125">
        <f>IFERROR(IF(Змiст!$K$5&gt;Змiст!$F$73,I44*(1-Змiст!$K$5),I44*(1-Змiст!$F$73)),"")</f>
        <v>14.423219999999999</v>
      </c>
      <c r="I44" s="5">
        <f t="shared" si="1"/>
        <v>14.423219999999999</v>
      </c>
      <c r="J44" s="10" t="s">
        <v>3</v>
      </c>
      <c r="K44" s="19"/>
    </row>
    <row r="45" spans="1:11" ht="30" customHeight="1">
      <c r="A45" s="77"/>
      <c r="B45" s="78"/>
      <c r="C45" s="79"/>
      <c r="D45" s="477"/>
      <c r="E45" s="259" t="s">
        <v>3825</v>
      </c>
      <c r="F45" s="32" t="s">
        <v>6662</v>
      </c>
      <c r="G45" s="124">
        <f>(H45)*Змiст!$K$4</f>
        <v>436.94607599999995</v>
      </c>
      <c r="H45" s="125">
        <f>IFERROR(IF(Змiст!$K$5&gt;Змiст!$F$73,I45*(1-Змiст!$K$5),I45*(1-Змiст!$F$73)),"")</f>
        <v>13.871303999999999</v>
      </c>
      <c r="I45" s="5">
        <f t="shared" si="1"/>
        <v>13.871303999999999</v>
      </c>
      <c r="J45" s="10" t="s">
        <v>3</v>
      </c>
      <c r="K45" s="19"/>
    </row>
    <row r="46" spans="1:11" ht="30" customHeight="1">
      <c r="A46" s="74"/>
      <c r="B46" s="75"/>
      <c r="C46" s="76"/>
      <c r="D46" s="477"/>
      <c r="E46" s="259" t="s">
        <v>3826</v>
      </c>
      <c r="F46" s="32" t="s">
        <v>6500</v>
      </c>
      <c r="G46" s="124">
        <f>(H46)*Змiст!$K$4</f>
        <v>425.35621800000001</v>
      </c>
      <c r="H46" s="125">
        <f>IFERROR(IF(Змiст!$K$5&gt;Змiст!$F$73,I46*(1-Змiст!$K$5),I46*(1-Змiст!$F$73)),"")</f>
        <v>13.503372000000001</v>
      </c>
      <c r="I46" s="5">
        <f t="shared" si="1"/>
        <v>13.503372000000001</v>
      </c>
      <c r="J46" s="10" t="s">
        <v>3</v>
      </c>
      <c r="K46" s="19"/>
    </row>
    <row r="47" spans="1:11" ht="90" customHeight="1">
      <c r="A47" s="74"/>
      <c r="B47" s="75"/>
      <c r="C47" s="76"/>
      <c r="D47" s="261"/>
      <c r="E47" s="259" t="s">
        <v>3917</v>
      </c>
      <c r="F47" s="32" t="s">
        <v>6489</v>
      </c>
      <c r="G47" s="124">
        <f>(H47)*Змiст!$K$4</f>
        <v>319.18357800000001</v>
      </c>
      <c r="H47" s="125">
        <f>IFERROR(IF(Змiст!$K$5&gt;Змiст!$F$73,I47*(1-Змiст!$K$5),I47*(1-Змiст!$F$73)),"")</f>
        <v>10.132811999999999</v>
      </c>
      <c r="I47" s="5">
        <f t="shared" si="1"/>
        <v>10.132811999999999</v>
      </c>
      <c r="J47" s="10" t="s">
        <v>3</v>
      </c>
      <c r="K47" s="19"/>
    </row>
    <row r="48" spans="1:11" ht="90" customHeight="1">
      <c r="A48" s="77"/>
      <c r="B48" s="78"/>
      <c r="C48" s="79"/>
      <c r="D48" s="261"/>
      <c r="E48" s="259" t="s">
        <v>3918</v>
      </c>
      <c r="F48" s="32" t="s">
        <v>6490</v>
      </c>
      <c r="G48" s="124">
        <f>(H48)*Змiст!$K$4</f>
        <v>174.01154399999999</v>
      </c>
      <c r="H48" s="125">
        <f>IFERROR(IF(Змiст!$K$5&gt;Змiст!$F$73,I48*(1-Змiст!$K$5),I48*(1-Змiст!$F$73)),"")</f>
        <v>5.5241759999999998</v>
      </c>
      <c r="I48" s="5">
        <f t="shared" si="1"/>
        <v>5.5241759999999998</v>
      </c>
      <c r="J48" s="10" t="s">
        <v>3</v>
      </c>
      <c r="K48" s="19"/>
    </row>
    <row r="49" spans="1:11" ht="90" customHeight="1">
      <c r="A49" s="77"/>
      <c r="B49" s="78"/>
      <c r="C49" s="79"/>
      <c r="D49" s="261"/>
      <c r="E49" s="259" t="s">
        <v>3919</v>
      </c>
      <c r="F49" s="32" t="s">
        <v>6491</v>
      </c>
      <c r="G49" s="124">
        <f>(H49)*Змiст!$K$4</f>
        <v>319.18357800000001</v>
      </c>
      <c r="H49" s="125">
        <f>IFERROR(IF(Змiст!$K$5&gt;Змiст!$F$73,I49*(1-Змiст!$K$5),I49*(1-Змiст!$F$73)),"")</f>
        <v>10.132811999999999</v>
      </c>
      <c r="I49" s="5">
        <f t="shared" si="1"/>
        <v>10.132811999999999</v>
      </c>
      <c r="J49" s="10" t="s">
        <v>3</v>
      </c>
      <c r="K49" s="19"/>
    </row>
    <row r="50" spans="1:11" ht="90" customHeight="1">
      <c r="A50" s="77"/>
      <c r="B50" s="78"/>
      <c r="C50" s="79"/>
      <c r="D50" s="261"/>
      <c r="E50" s="259" t="s">
        <v>3920</v>
      </c>
      <c r="F50" s="32" t="s">
        <v>6492</v>
      </c>
      <c r="G50" s="124">
        <f>(H50)*Змiст!$K$4</f>
        <v>319.18357800000001</v>
      </c>
      <c r="H50" s="125">
        <f>IFERROR(IF(Змiст!$K$5&gt;Змiст!$F$73,I50*(1-Змiст!$K$5),I50*(1-Змiст!$F$73)),"")</f>
        <v>10.132811999999999</v>
      </c>
      <c r="I50" s="5">
        <f t="shared" si="1"/>
        <v>10.132811999999999</v>
      </c>
      <c r="J50" s="10" t="s">
        <v>3</v>
      </c>
      <c r="K50" s="19"/>
    </row>
    <row r="51" spans="1:11" ht="90" customHeight="1">
      <c r="A51" s="77"/>
      <c r="B51" s="78"/>
      <c r="C51" s="79"/>
      <c r="D51" s="261"/>
      <c r="E51" s="259" t="s">
        <v>3915</v>
      </c>
      <c r="F51" s="32" t="s">
        <v>6493</v>
      </c>
      <c r="G51" s="124">
        <f>(H51)*Змiст!$K$4</f>
        <v>319.18357800000001</v>
      </c>
      <c r="H51" s="125">
        <f>IFERROR(IF(Змiст!$K$5&gt;Змiст!$F$73,I51*(1-Змiст!$K$5),I51*(1-Змiст!$F$73)),"")</f>
        <v>10.132811999999999</v>
      </c>
      <c r="I51" s="5">
        <f t="shared" si="1"/>
        <v>10.132811999999999</v>
      </c>
      <c r="J51" s="10" t="s">
        <v>3</v>
      </c>
      <c r="K51" s="19"/>
    </row>
    <row r="52" spans="1:11" ht="90" customHeight="1">
      <c r="A52" s="77"/>
      <c r="B52" s="78"/>
      <c r="C52" s="79"/>
      <c r="D52" s="261"/>
      <c r="E52" s="259" t="s">
        <v>3916</v>
      </c>
      <c r="F52" s="32" t="s">
        <v>6494</v>
      </c>
      <c r="G52" s="124">
        <f>(H52)*Змiст!$K$4</f>
        <v>319.18357800000001</v>
      </c>
      <c r="H52" s="125">
        <f>IFERROR(IF(Змiст!$K$5&gt;Змiст!$F$73,I52*(1-Змiст!$K$5),I52*(1-Змiст!$F$73)),"")</f>
        <v>10.132811999999999</v>
      </c>
      <c r="I52" s="5">
        <f t="shared" si="1"/>
        <v>10.132811999999999</v>
      </c>
      <c r="J52" s="10" t="s">
        <v>3</v>
      </c>
      <c r="K52" s="19"/>
    </row>
    <row r="53" spans="1:11" ht="90" customHeight="1">
      <c r="A53" s="74"/>
      <c r="B53" s="75"/>
      <c r="C53" s="76"/>
      <c r="D53" s="28"/>
      <c r="E53" s="259" t="s">
        <v>3808</v>
      </c>
      <c r="F53" s="32" t="s">
        <v>6501</v>
      </c>
      <c r="G53" s="124">
        <f>(H53)*Змiст!$K$4</f>
        <v>227.16514799999999</v>
      </c>
      <c r="H53" s="125">
        <f>IFERROR(IF(Змiст!$K$5&gt;Змiст!$F$73,I53*(1-Змiст!$K$5),I53*(1-Змiст!$F$73)),"")</f>
        <v>7.2115919999999996</v>
      </c>
      <c r="I53" s="5">
        <f t="shared" si="1"/>
        <v>7.2115919999999996</v>
      </c>
      <c r="J53" s="10" t="s">
        <v>3</v>
      </c>
      <c r="K53" s="19"/>
    </row>
    <row r="54" spans="1:11" ht="90" customHeight="1">
      <c r="A54" s="74"/>
      <c r="B54" s="75"/>
      <c r="C54" s="76"/>
      <c r="D54" s="28"/>
      <c r="E54" s="259" t="s">
        <v>3811</v>
      </c>
      <c r="F54" s="32" t="s">
        <v>6502</v>
      </c>
      <c r="G54" s="124">
        <f>(H54)*Змiст!$K$4</f>
        <v>228.27193199999999</v>
      </c>
      <c r="H54" s="125">
        <f>IFERROR(IF(Змiст!$K$5&gt;Змiст!$F$73,I54*(1-Змiст!$K$5),I54*(1-Змiст!$F$73)),"")</f>
        <v>7.2467280000000001</v>
      </c>
      <c r="I54" s="5">
        <f t="shared" si="1"/>
        <v>7.2467280000000001</v>
      </c>
      <c r="J54" s="10" t="s">
        <v>3</v>
      </c>
      <c r="K54" s="19"/>
    </row>
    <row r="55" spans="1:11" ht="90" customHeight="1">
      <c r="A55" s="74"/>
      <c r="B55" s="75"/>
      <c r="C55" s="76"/>
      <c r="D55" s="28"/>
      <c r="E55" s="259" t="s">
        <v>3792</v>
      </c>
      <c r="F55" s="32" t="s">
        <v>6503</v>
      </c>
      <c r="G55" s="124">
        <f>(H55)*Змiст!$K$4</f>
        <v>489.98174399999994</v>
      </c>
      <c r="H55" s="125">
        <f>IFERROR(IF(Змiст!$K$5&gt;Змiст!$F$73,I55*(1-Змiст!$K$5),I55*(1-Змiст!$F$73)),"")</f>
        <v>15.554975999999998</v>
      </c>
      <c r="I55" s="5">
        <f t="shared" si="1"/>
        <v>15.554975999999998</v>
      </c>
      <c r="J55" s="10" t="s">
        <v>3</v>
      </c>
      <c r="K55" s="19"/>
    </row>
    <row r="56" spans="1:11" ht="90" customHeight="1">
      <c r="A56" s="74"/>
      <c r="B56" s="75"/>
      <c r="C56" s="76"/>
      <c r="D56" s="24"/>
      <c r="E56" s="146" t="s">
        <v>3833</v>
      </c>
      <c r="F56" s="32" t="s">
        <v>6663</v>
      </c>
      <c r="G56" s="124">
        <f>(H56)*Змiст!$K$4</f>
        <v>494.69313599999998</v>
      </c>
      <c r="H56" s="125">
        <f>IFERROR(IF(Змiст!$K$5&gt;Змiст!$F$73,I56*(1-Змiст!$K$5),I56*(1-Змiст!$F$73)),"")</f>
        <v>15.704544</v>
      </c>
      <c r="I56" s="5">
        <f t="shared" si="1"/>
        <v>15.704544</v>
      </c>
      <c r="J56" s="10" t="s">
        <v>3</v>
      </c>
      <c r="K56" s="19"/>
    </row>
    <row r="57" spans="1:11" ht="90" customHeight="1">
      <c r="A57" s="74"/>
      <c r="B57" s="75"/>
      <c r="C57" s="76"/>
      <c r="D57" s="23"/>
      <c r="E57" s="145" t="s">
        <v>3903</v>
      </c>
      <c r="F57" s="32" t="s">
        <v>6664</v>
      </c>
      <c r="G57" s="124">
        <f>(H57)*Змiст!$K$4</f>
        <v>95.361462000000003</v>
      </c>
      <c r="H57" s="125">
        <f>IFERROR(IF(Змiст!$K$5&gt;Змiст!$F$73,I57*(1-Змiст!$K$5),I57*(1-Змiст!$F$73)),"")</f>
        <v>3.0273479999999999</v>
      </c>
      <c r="I57" s="5">
        <f t="shared" si="1"/>
        <v>3.0273479999999999</v>
      </c>
      <c r="J57" s="10" t="s">
        <v>3</v>
      </c>
      <c r="K57" s="19"/>
    </row>
    <row r="58" spans="1:11" ht="45" customHeight="1">
      <c r="A58" s="74"/>
      <c r="B58" s="75"/>
      <c r="C58" s="76"/>
      <c r="D58" s="477"/>
      <c r="E58" s="259" t="s">
        <v>3954</v>
      </c>
      <c r="F58" s="32" t="s">
        <v>6504</v>
      </c>
      <c r="G58" s="124">
        <f>(H58)*Змiст!$K$4</f>
        <v>187.90909199999999</v>
      </c>
      <c r="H58" s="125">
        <f>IFERROR(IF(Змiст!$K$5&gt;Змiст!$F$73,I58*(1-Змiст!$K$5),I58*(1-Змiст!$F$73)),"")</f>
        <v>5.9653679999999998</v>
      </c>
      <c r="I58" s="5">
        <f t="shared" si="1"/>
        <v>5.9653679999999998</v>
      </c>
      <c r="J58" s="10" t="s">
        <v>3</v>
      </c>
      <c r="K58" s="19"/>
    </row>
    <row r="59" spans="1:11" ht="45" customHeight="1">
      <c r="A59" s="74"/>
      <c r="B59" s="75"/>
      <c r="C59" s="76"/>
      <c r="D59" s="477"/>
      <c r="E59" s="259" t="s">
        <v>3955</v>
      </c>
      <c r="F59" s="32" t="s">
        <v>6505</v>
      </c>
      <c r="G59" s="124">
        <f>(H59)*Змiст!$K$4</f>
        <v>231.181398</v>
      </c>
      <c r="H59" s="125">
        <f>IFERROR(IF(Змiст!$K$5&gt;Змiст!$F$73,I59*(1-Змiст!$K$5),I59*(1-Змiст!$F$73)),"")</f>
        <v>7.3390919999999999</v>
      </c>
      <c r="I59" s="5">
        <f t="shared" si="1"/>
        <v>7.3390919999999999</v>
      </c>
      <c r="J59" s="10" t="s">
        <v>3</v>
      </c>
      <c r="K59" s="19"/>
    </row>
    <row r="60" spans="1:11" ht="45" customHeight="1">
      <c r="A60" s="74"/>
      <c r="B60" s="75"/>
      <c r="C60" s="76"/>
      <c r="D60" s="477"/>
      <c r="E60" s="259" t="s">
        <v>3929</v>
      </c>
      <c r="F60" s="32" t="s">
        <v>6665</v>
      </c>
      <c r="G60" s="124">
        <f>(H60)*Змiст!$K$4</f>
        <v>3538.0021320000001</v>
      </c>
      <c r="H60" s="125">
        <f>IFERROR(IF(Змiст!$K$5&gt;Змiст!$F$73,I60*(1-Змiст!$K$5),I60*(1-Змiст!$F$73)),"")</f>
        <v>112.317528</v>
      </c>
      <c r="I60" s="5">
        <f t="shared" si="1"/>
        <v>112.317528</v>
      </c>
      <c r="J60" s="10" t="s">
        <v>3</v>
      </c>
      <c r="K60" s="19"/>
    </row>
    <row r="61" spans="1:11" ht="45" customHeight="1">
      <c r="A61" s="74"/>
      <c r="B61" s="75"/>
      <c r="C61" s="76"/>
      <c r="D61" s="477"/>
      <c r="E61" s="259" t="s">
        <v>3931</v>
      </c>
      <c r="F61" s="32" t="s">
        <v>6666</v>
      </c>
      <c r="G61" s="124">
        <f>(H61)*Змiст!$K$4</f>
        <v>4373.4789000000001</v>
      </c>
      <c r="H61" s="125">
        <f>IFERROR(IF(Змiст!$K$5&gt;Змiст!$F$73,I61*(1-Змiст!$K$5),I61*(1-Змiст!$F$73)),"")</f>
        <v>138.84059999999999</v>
      </c>
      <c r="I61" s="5">
        <f t="shared" si="1"/>
        <v>138.84059999999999</v>
      </c>
      <c r="J61" s="10" t="s">
        <v>3</v>
      </c>
      <c r="K61" s="19"/>
    </row>
    <row r="62" spans="1:11" ht="15">
      <c r="A62" s="74"/>
      <c r="B62" s="75"/>
      <c r="C62" s="76"/>
    </row>
    <row r="63" spans="1:11" ht="15">
      <c r="A63" s="74"/>
      <c r="B63" s="75"/>
      <c r="C63" s="76"/>
    </row>
    <row r="64" spans="1:11" ht="15">
      <c r="A64" s="74"/>
      <c r="B64" s="75"/>
      <c r="C64" s="76"/>
    </row>
    <row r="65" spans="1:3" ht="15">
      <c r="A65" s="74"/>
      <c r="B65" s="75"/>
      <c r="C65" s="76"/>
    </row>
    <row r="66" spans="1:3" ht="15">
      <c r="A66" s="74"/>
      <c r="B66" s="75"/>
      <c r="C66" s="76"/>
    </row>
    <row r="67" spans="1:3" ht="15">
      <c r="A67" s="74"/>
      <c r="B67" s="75"/>
      <c r="C67" s="76"/>
    </row>
    <row r="68" spans="1:3" ht="15">
      <c r="A68" s="74"/>
      <c r="B68" s="75"/>
      <c r="C68" s="76"/>
    </row>
    <row r="69" spans="1:3" ht="15">
      <c r="A69" s="74"/>
      <c r="B69" s="75"/>
      <c r="C69" s="76"/>
    </row>
    <row r="70" spans="1:3" ht="15">
      <c r="A70" s="74"/>
      <c r="B70" s="75"/>
      <c r="C70" s="76"/>
    </row>
    <row r="71" spans="1:3" ht="15">
      <c r="A71" s="74"/>
      <c r="B71" s="75"/>
      <c r="C71" s="76"/>
    </row>
    <row r="72" spans="1:3" ht="15">
      <c r="A72" s="74"/>
      <c r="B72" s="75"/>
      <c r="C72" s="76"/>
    </row>
    <row r="73" spans="1:3" ht="15">
      <c r="A73" s="74"/>
      <c r="B73" s="75"/>
      <c r="C73" s="76"/>
    </row>
    <row r="74" spans="1:3" ht="15">
      <c r="A74" s="74"/>
      <c r="B74" s="75"/>
      <c r="C74" s="76"/>
    </row>
    <row r="75" spans="1:3" ht="15">
      <c r="A75" s="74"/>
      <c r="B75" s="75"/>
      <c r="C75" s="76"/>
    </row>
    <row r="76" spans="1:3" ht="15">
      <c r="A76" s="74"/>
      <c r="B76" s="75"/>
      <c r="C76" s="76"/>
    </row>
    <row r="77" spans="1:3" ht="15">
      <c r="A77" s="74"/>
      <c r="B77" s="75"/>
      <c r="C77" s="76"/>
    </row>
    <row r="78" spans="1:3" ht="15">
      <c r="A78" s="74"/>
      <c r="B78" s="75"/>
      <c r="C78" s="76"/>
    </row>
    <row r="79" spans="1:3" ht="15">
      <c r="A79" s="74"/>
      <c r="B79" s="75"/>
      <c r="C79" s="76"/>
    </row>
    <row r="80" spans="1:3" ht="15">
      <c r="A80" s="74"/>
      <c r="B80" s="75"/>
      <c r="C80" s="76"/>
    </row>
    <row r="81" spans="1:3" ht="15">
      <c r="A81" s="74"/>
      <c r="B81" s="75"/>
      <c r="C81" s="76"/>
    </row>
    <row r="82" spans="1:3" ht="15">
      <c r="A82" s="74"/>
      <c r="B82" s="75"/>
      <c r="C82" s="76"/>
    </row>
    <row r="83" spans="1:3" ht="15">
      <c r="A83" s="74"/>
      <c r="B83" s="75"/>
      <c r="C83" s="76"/>
    </row>
    <row r="84" spans="1:3" ht="15">
      <c r="A84" s="74"/>
      <c r="B84" s="75"/>
      <c r="C84" s="76"/>
    </row>
    <row r="85" spans="1:3" ht="15">
      <c r="A85" s="74"/>
      <c r="B85" s="75"/>
      <c r="C85" s="76"/>
    </row>
    <row r="86" spans="1:3" ht="15">
      <c r="A86" s="74"/>
      <c r="B86" s="75"/>
      <c r="C86" s="76"/>
    </row>
    <row r="87" spans="1:3" ht="15">
      <c r="A87" s="74"/>
      <c r="B87" s="75"/>
      <c r="C87" s="76"/>
    </row>
    <row r="88" spans="1:3" ht="15">
      <c r="A88" s="74"/>
      <c r="B88" s="75"/>
      <c r="C88" s="76"/>
    </row>
    <row r="89" spans="1:3" ht="15">
      <c r="A89" s="74"/>
      <c r="B89" s="75"/>
      <c r="C89" s="76"/>
    </row>
    <row r="90" spans="1:3" ht="15">
      <c r="A90" s="74"/>
      <c r="B90" s="75"/>
      <c r="C90" s="76"/>
    </row>
    <row r="91" spans="1:3" ht="15">
      <c r="A91" s="74"/>
      <c r="B91" s="75"/>
      <c r="C91" s="76"/>
    </row>
    <row r="92" spans="1:3" ht="15">
      <c r="A92" s="74"/>
      <c r="B92" s="75"/>
      <c r="C92" s="76"/>
    </row>
    <row r="93" spans="1:3" ht="15">
      <c r="A93" s="74"/>
      <c r="B93" s="75"/>
      <c r="C93" s="76"/>
    </row>
    <row r="94" spans="1:3" ht="15">
      <c r="A94" s="74"/>
      <c r="B94" s="75"/>
      <c r="C94" s="76"/>
    </row>
    <row r="95" spans="1:3" ht="15">
      <c r="A95" s="74"/>
      <c r="B95" s="75"/>
      <c r="C95" s="76"/>
    </row>
    <row r="96" spans="1:3" ht="15">
      <c r="A96" s="74"/>
      <c r="B96" s="75"/>
      <c r="C96" s="76"/>
    </row>
    <row r="97" spans="1:3" ht="15">
      <c r="A97" s="74"/>
      <c r="B97" s="75"/>
      <c r="C97" s="76"/>
    </row>
    <row r="98" spans="1:3" ht="15">
      <c r="A98" s="74"/>
      <c r="B98" s="75"/>
      <c r="C98" s="76"/>
    </row>
    <row r="99" spans="1:3" ht="15">
      <c r="A99" s="74"/>
      <c r="B99" s="75"/>
      <c r="C99" s="76"/>
    </row>
    <row r="100" spans="1:3" ht="15">
      <c r="A100" s="74"/>
      <c r="B100" s="75"/>
      <c r="C100" s="76"/>
    </row>
    <row r="101" spans="1:3" ht="15">
      <c r="A101" s="74"/>
      <c r="B101" s="75"/>
      <c r="C101" s="76"/>
    </row>
    <row r="102" spans="1:3" ht="15">
      <c r="A102" s="74"/>
      <c r="B102" s="75"/>
      <c r="C102" s="76"/>
    </row>
    <row r="103" spans="1:3" ht="15">
      <c r="A103" s="74"/>
      <c r="B103" s="75"/>
      <c r="C103" s="76"/>
    </row>
    <row r="104" spans="1:3" ht="15">
      <c r="A104" s="74"/>
      <c r="B104" s="75"/>
      <c r="C104" s="76"/>
    </row>
    <row r="105" spans="1:3" ht="15">
      <c r="A105" s="74"/>
      <c r="B105" s="75"/>
      <c r="C105" s="76"/>
    </row>
    <row r="106" spans="1:3" ht="15">
      <c r="A106" s="74"/>
      <c r="B106" s="75"/>
      <c r="C106" s="76"/>
    </row>
    <row r="107" spans="1:3" ht="15">
      <c r="A107" s="74"/>
      <c r="B107" s="75"/>
      <c r="C107" s="76"/>
    </row>
    <row r="108" spans="1:3" ht="15">
      <c r="A108" s="74"/>
      <c r="B108" s="75"/>
      <c r="C108" s="76"/>
    </row>
    <row r="109" spans="1:3" ht="15">
      <c r="A109" s="74"/>
      <c r="B109" s="75"/>
      <c r="C109" s="76"/>
    </row>
    <row r="110" spans="1:3" ht="15">
      <c r="A110" s="74"/>
      <c r="B110" s="75"/>
      <c r="C110" s="76"/>
    </row>
    <row r="111" spans="1:3" ht="15">
      <c r="A111" s="74"/>
      <c r="B111" s="75"/>
      <c r="C111" s="76"/>
    </row>
    <row r="112" spans="1:3" ht="15">
      <c r="A112" s="74"/>
      <c r="B112" s="75"/>
      <c r="C112" s="76"/>
    </row>
    <row r="113" spans="1:3" ht="15">
      <c r="A113" s="74"/>
      <c r="B113" s="75"/>
      <c r="C113" s="76"/>
    </row>
    <row r="114" spans="1:3" ht="15">
      <c r="A114" s="74"/>
      <c r="B114" s="75"/>
      <c r="C114" s="76"/>
    </row>
    <row r="115" spans="1:3" ht="15">
      <c r="A115" s="74"/>
      <c r="B115" s="75"/>
      <c r="C115" s="76"/>
    </row>
    <row r="116" spans="1:3" ht="15">
      <c r="A116" s="74"/>
      <c r="B116" s="75"/>
      <c r="C116" s="76"/>
    </row>
    <row r="117" spans="1:3" ht="15">
      <c r="A117" s="74"/>
      <c r="B117" s="75"/>
      <c r="C117" s="76"/>
    </row>
    <row r="118" spans="1:3" ht="15">
      <c r="A118" s="74"/>
      <c r="B118" s="75"/>
      <c r="C118" s="76"/>
    </row>
    <row r="119" spans="1:3" ht="15">
      <c r="A119" s="74"/>
      <c r="B119" s="75"/>
      <c r="C119" s="76"/>
    </row>
    <row r="120" spans="1:3" ht="15">
      <c r="A120" s="74"/>
      <c r="B120" s="75"/>
      <c r="C120" s="76"/>
    </row>
    <row r="121" spans="1:3" ht="15">
      <c r="A121" s="74"/>
      <c r="B121" s="75"/>
      <c r="C121" s="76"/>
    </row>
    <row r="122" spans="1:3" ht="15">
      <c r="A122" s="74"/>
      <c r="B122" s="75"/>
      <c r="C122" s="76"/>
    </row>
    <row r="123" spans="1:3" ht="15">
      <c r="A123" s="74"/>
      <c r="B123" s="75"/>
      <c r="C123" s="76"/>
    </row>
    <row r="124" spans="1:3" ht="15">
      <c r="A124" s="74"/>
      <c r="B124" s="75"/>
      <c r="C124" s="76"/>
    </row>
    <row r="125" spans="1:3" ht="15">
      <c r="A125" s="74"/>
      <c r="B125" s="75"/>
      <c r="C125" s="76"/>
    </row>
    <row r="126" spans="1:3" ht="15">
      <c r="A126" s="74"/>
      <c r="B126" s="75"/>
      <c r="C126" s="76"/>
    </row>
    <row r="127" spans="1:3" ht="15">
      <c r="A127" s="74"/>
      <c r="B127" s="75"/>
      <c r="C127" s="76"/>
    </row>
    <row r="128" spans="1:3" ht="15">
      <c r="A128" s="74"/>
      <c r="B128" s="75"/>
      <c r="C128" s="76"/>
    </row>
    <row r="129" spans="1:3" ht="15">
      <c r="A129" s="74"/>
      <c r="B129" s="75"/>
      <c r="C129" s="76"/>
    </row>
    <row r="130" spans="1:3" ht="15">
      <c r="A130" s="74"/>
      <c r="B130" s="75"/>
      <c r="C130" s="76"/>
    </row>
    <row r="131" spans="1:3" ht="15">
      <c r="A131" s="74"/>
      <c r="B131" s="75"/>
      <c r="C131" s="76"/>
    </row>
    <row r="132" spans="1:3" ht="15">
      <c r="A132" s="74"/>
      <c r="B132" s="75"/>
      <c r="C132" s="76"/>
    </row>
    <row r="133" spans="1:3" ht="15">
      <c r="A133" s="74"/>
      <c r="B133" s="75"/>
      <c r="C133" s="76"/>
    </row>
    <row r="134" spans="1:3" ht="15">
      <c r="A134" s="74"/>
      <c r="B134" s="75"/>
      <c r="C134" s="76"/>
    </row>
    <row r="135" spans="1:3" ht="15">
      <c r="A135" s="74"/>
      <c r="B135" s="75"/>
      <c r="C135" s="76"/>
    </row>
    <row r="136" spans="1:3" ht="15">
      <c r="A136" s="74"/>
      <c r="B136" s="75"/>
      <c r="C136" s="76"/>
    </row>
    <row r="137" spans="1:3" ht="15">
      <c r="A137" s="74"/>
      <c r="B137" s="75"/>
      <c r="C137" s="76"/>
    </row>
    <row r="138" spans="1:3" ht="15">
      <c r="A138" s="74"/>
      <c r="B138" s="75"/>
      <c r="C138" s="76"/>
    </row>
    <row r="139" spans="1:3" ht="15">
      <c r="A139" s="74"/>
      <c r="B139" s="75"/>
      <c r="C139" s="76"/>
    </row>
    <row r="140" spans="1:3" ht="15">
      <c r="A140" s="74"/>
      <c r="B140" s="75"/>
      <c r="C140" s="76"/>
    </row>
    <row r="141" spans="1:3" ht="15">
      <c r="A141" s="74"/>
      <c r="B141" s="75"/>
      <c r="C141" s="76"/>
    </row>
    <row r="142" spans="1:3" ht="15">
      <c r="A142" s="74"/>
      <c r="B142" s="75"/>
      <c r="C142" s="76"/>
    </row>
    <row r="143" spans="1:3" ht="15">
      <c r="A143" s="74"/>
      <c r="B143" s="75"/>
      <c r="C143" s="76"/>
    </row>
    <row r="144" spans="1:3" ht="15">
      <c r="A144" s="74"/>
      <c r="B144" s="75"/>
      <c r="C144" s="76"/>
    </row>
    <row r="145" spans="1:3" ht="15">
      <c r="A145" s="74"/>
      <c r="B145" s="75"/>
      <c r="C145" s="76"/>
    </row>
    <row r="146" spans="1:3" ht="15">
      <c r="A146" s="74"/>
      <c r="B146" s="75"/>
      <c r="C146" s="76"/>
    </row>
    <row r="147" spans="1:3" ht="15">
      <c r="A147" s="74"/>
      <c r="B147" s="75"/>
      <c r="C147" s="76"/>
    </row>
    <row r="148" spans="1:3" ht="15">
      <c r="A148" s="74"/>
      <c r="B148" s="75"/>
      <c r="C148" s="76"/>
    </row>
    <row r="149" spans="1:3" ht="15">
      <c r="A149" s="74"/>
      <c r="B149" s="75"/>
      <c r="C149" s="76"/>
    </row>
    <row r="150" spans="1:3" ht="15">
      <c r="A150" s="74"/>
      <c r="B150" s="75"/>
      <c r="C150" s="76"/>
    </row>
    <row r="151" spans="1:3" ht="15">
      <c r="A151" s="74"/>
      <c r="B151" s="75"/>
      <c r="C151" s="76"/>
    </row>
    <row r="152" spans="1:3" ht="15">
      <c r="A152" s="74"/>
      <c r="B152" s="75"/>
      <c r="C152" s="76"/>
    </row>
    <row r="153" spans="1:3" ht="15">
      <c r="A153" s="74"/>
      <c r="B153" s="75"/>
      <c r="C153" s="76"/>
    </row>
    <row r="154" spans="1:3" ht="15">
      <c r="A154" s="74"/>
      <c r="B154" s="75"/>
      <c r="C154" s="76"/>
    </row>
    <row r="155" spans="1:3" ht="15">
      <c r="A155" s="74"/>
      <c r="B155" s="75"/>
      <c r="C155" s="76"/>
    </row>
    <row r="156" spans="1:3" ht="15">
      <c r="A156" s="74"/>
      <c r="B156" s="75"/>
      <c r="C156" s="76"/>
    </row>
    <row r="157" spans="1:3" ht="15">
      <c r="A157" s="74"/>
      <c r="B157" s="75"/>
      <c r="C157" s="76"/>
    </row>
    <row r="158" spans="1:3" ht="15">
      <c r="A158" s="74"/>
      <c r="B158" s="75"/>
      <c r="C158" s="76"/>
    </row>
    <row r="159" spans="1:3" ht="15">
      <c r="A159" s="74"/>
      <c r="B159" s="75"/>
      <c r="C159" s="76"/>
    </row>
    <row r="160" spans="1:3" ht="15">
      <c r="A160" s="74"/>
      <c r="B160" s="75"/>
      <c r="C160" s="76"/>
    </row>
    <row r="161" spans="1:3" ht="15">
      <c r="A161" s="74"/>
      <c r="B161" s="75"/>
      <c r="C161" s="76"/>
    </row>
    <row r="162" spans="1:3" ht="15">
      <c r="A162" s="74"/>
      <c r="B162" s="75"/>
      <c r="C162" s="76"/>
    </row>
    <row r="163" spans="1:3" ht="15">
      <c r="A163" s="74"/>
      <c r="B163" s="75"/>
      <c r="C163" s="76"/>
    </row>
    <row r="164" spans="1:3" ht="15">
      <c r="A164" s="74"/>
      <c r="B164" s="75"/>
      <c r="C164" s="76"/>
    </row>
    <row r="165" spans="1:3" ht="15">
      <c r="A165" s="74"/>
      <c r="B165" s="75"/>
      <c r="C165" s="76"/>
    </row>
    <row r="166" spans="1:3" ht="15">
      <c r="A166" s="74"/>
      <c r="B166" s="75"/>
      <c r="C166" s="76"/>
    </row>
    <row r="167" spans="1:3" ht="15">
      <c r="A167" s="74"/>
      <c r="B167" s="75"/>
      <c r="C167" s="76"/>
    </row>
    <row r="168" spans="1:3" ht="15">
      <c r="A168" s="74"/>
      <c r="B168" s="75"/>
      <c r="C168" s="76"/>
    </row>
    <row r="169" spans="1:3" ht="15">
      <c r="A169" s="74"/>
      <c r="B169" s="75"/>
      <c r="C169" s="76"/>
    </row>
    <row r="170" spans="1:3" ht="15">
      <c r="A170" s="74"/>
      <c r="B170" s="75"/>
      <c r="C170" s="76"/>
    </row>
    <row r="171" spans="1:3" ht="15">
      <c r="A171" s="74"/>
      <c r="B171" s="75"/>
      <c r="C171" s="76"/>
    </row>
    <row r="172" spans="1:3" ht="15">
      <c r="A172" s="74"/>
      <c r="B172" s="75"/>
      <c r="C172" s="76"/>
    </row>
    <row r="173" spans="1:3" ht="15">
      <c r="A173" s="74"/>
      <c r="B173" s="75"/>
      <c r="C173" s="76"/>
    </row>
    <row r="174" spans="1:3" ht="15">
      <c r="A174" s="74"/>
      <c r="B174" s="75"/>
      <c r="C174" s="76"/>
    </row>
    <row r="175" spans="1:3" ht="15">
      <c r="A175" s="74"/>
      <c r="B175" s="75"/>
      <c r="C175" s="76"/>
    </row>
    <row r="176" spans="1:3" ht="15">
      <c r="A176" s="74"/>
      <c r="B176" s="75"/>
      <c r="C176" s="76"/>
    </row>
    <row r="177" spans="1:3" ht="15">
      <c r="A177" s="74"/>
      <c r="B177" s="75"/>
      <c r="C177" s="76"/>
    </row>
    <row r="178" spans="1:3" ht="15">
      <c r="A178" s="74"/>
      <c r="B178" s="75"/>
      <c r="C178" s="76"/>
    </row>
    <row r="179" spans="1:3" ht="15">
      <c r="A179" s="74"/>
      <c r="B179" s="75"/>
      <c r="C179" s="76"/>
    </row>
    <row r="180" spans="1:3" ht="15">
      <c r="A180" s="74"/>
      <c r="B180" s="75"/>
      <c r="C180" s="76"/>
    </row>
    <row r="181" spans="1:3" ht="15">
      <c r="A181" s="74"/>
      <c r="B181" s="75"/>
      <c r="C181" s="76"/>
    </row>
    <row r="182" spans="1:3" ht="15">
      <c r="A182" s="74"/>
      <c r="B182" s="75"/>
      <c r="C182" s="76"/>
    </row>
    <row r="183" spans="1:3" ht="15">
      <c r="A183" s="74"/>
      <c r="B183" s="75"/>
      <c r="C183" s="76"/>
    </row>
    <row r="184" spans="1:3" ht="15">
      <c r="A184" s="74"/>
      <c r="B184" s="75"/>
      <c r="C184" s="76"/>
    </row>
    <row r="185" spans="1:3" ht="15">
      <c r="A185" s="74"/>
      <c r="B185" s="75"/>
      <c r="C185" s="76"/>
    </row>
    <row r="186" spans="1:3" ht="15">
      <c r="A186" s="74"/>
      <c r="B186" s="75"/>
      <c r="C186" s="76"/>
    </row>
    <row r="187" spans="1:3" ht="15">
      <c r="A187" s="74"/>
      <c r="B187" s="75"/>
      <c r="C187" s="76"/>
    </row>
    <row r="188" spans="1:3" ht="15">
      <c r="A188" s="74"/>
      <c r="B188" s="75"/>
      <c r="C188" s="76"/>
    </row>
    <row r="189" spans="1:3" ht="15">
      <c r="A189" s="74"/>
      <c r="B189" s="75"/>
      <c r="C189" s="76"/>
    </row>
    <row r="190" spans="1:3" ht="15">
      <c r="A190" s="74"/>
      <c r="B190" s="75"/>
      <c r="C190" s="76"/>
    </row>
    <row r="191" spans="1:3" ht="15">
      <c r="A191" s="74"/>
      <c r="B191" s="75"/>
      <c r="C191" s="76"/>
    </row>
    <row r="192" spans="1:3" ht="15">
      <c r="A192" s="74"/>
      <c r="B192" s="75"/>
      <c r="C192" s="76"/>
    </row>
    <row r="193" spans="1:3" ht="15">
      <c r="A193" s="74"/>
      <c r="B193" s="75"/>
      <c r="C193" s="76"/>
    </row>
    <row r="194" spans="1:3" ht="15">
      <c r="A194" s="74"/>
      <c r="B194" s="75"/>
      <c r="C194" s="76"/>
    </row>
    <row r="195" spans="1:3" ht="15">
      <c r="A195" s="74"/>
      <c r="B195" s="75"/>
      <c r="C195" s="76"/>
    </row>
    <row r="196" spans="1:3" ht="15">
      <c r="A196" s="74"/>
      <c r="B196" s="75"/>
      <c r="C196" s="76"/>
    </row>
    <row r="197" spans="1:3" ht="15">
      <c r="A197" s="74"/>
      <c r="B197" s="75"/>
      <c r="C197" s="76"/>
    </row>
    <row r="198" spans="1:3" ht="15">
      <c r="A198" s="74"/>
      <c r="B198" s="75"/>
      <c r="C198" s="76"/>
    </row>
    <row r="199" spans="1:3" ht="15">
      <c r="A199" s="74"/>
      <c r="B199" s="75"/>
      <c r="C199" s="76"/>
    </row>
    <row r="200" spans="1:3" ht="15">
      <c r="A200" s="74"/>
      <c r="B200" s="75"/>
      <c r="C200" s="76"/>
    </row>
    <row r="201" spans="1:3" ht="15">
      <c r="A201" s="74"/>
      <c r="B201" s="75"/>
      <c r="C201" s="76"/>
    </row>
    <row r="202" spans="1:3" ht="15">
      <c r="A202" s="74"/>
      <c r="B202" s="75"/>
      <c r="C202" s="76"/>
    </row>
    <row r="203" spans="1:3" ht="15">
      <c r="A203" s="74"/>
      <c r="B203" s="75"/>
      <c r="C203" s="76"/>
    </row>
    <row r="204" spans="1:3" ht="15">
      <c r="A204" s="74"/>
      <c r="B204" s="75"/>
      <c r="C204" s="76"/>
    </row>
    <row r="205" spans="1:3" ht="15">
      <c r="A205" s="74"/>
      <c r="B205" s="75"/>
      <c r="C205" s="76"/>
    </row>
    <row r="206" spans="1:3" ht="15">
      <c r="A206" s="74"/>
      <c r="B206" s="75"/>
      <c r="C206" s="76"/>
    </row>
    <row r="207" spans="1:3" ht="15">
      <c r="A207" s="74"/>
      <c r="B207" s="75"/>
      <c r="C207" s="76"/>
    </row>
    <row r="208" spans="1:3" ht="15">
      <c r="A208" s="74"/>
      <c r="B208" s="75"/>
      <c r="C208" s="76"/>
    </row>
    <row r="209" spans="1:3" ht="15">
      <c r="A209" s="74"/>
      <c r="B209" s="75"/>
      <c r="C209" s="76"/>
    </row>
    <row r="210" spans="1:3" ht="15">
      <c r="A210" s="74"/>
      <c r="B210" s="75"/>
      <c r="C210" s="76"/>
    </row>
    <row r="211" spans="1:3" ht="15">
      <c r="A211" s="74"/>
      <c r="B211" s="75"/>
      <c r="C211" s="76"/>
    </row>
    <row r="212" spans="1:3" ht="15">
      <c r="A212" s="74"/>
      <c r="B212" s="75"/>
      <c r="C212" s="76"/>
    </row>
    <row r="213" spans="1:3" ht="15">
      <c r="A213" s="74"/>
      <c r="B213" s="75"/>
      <c r="C213" s="76"/>
    </row>
    <row r="214" spans="1:3" ht="15">
      <c r="A214" s="74"/>
      <c r="B214" s="75"/>
      <c r="C214" s="76"/>
    </row>
    <row r="215" spans="1:3" ht="15">
      <c r="A215" s="74"/>
      <c r="B215" s="75"/>
      <c r="C215" s="76"/>
    </row>
    <row r="216" spans="1:3" ht="15">
      <c r="A216" s="74"/>
      <c r="B216" s="75"/>
      <c r="C216" s="76"/>
    </row>
    <row r="217" spans="1:3" ht="15">
      <c r="A217" s="74"/>
      <c r="B217" s="75"/>
      <c r="C217" s="76"/>
    </row>
    <row r="218" spans="1:3" ht="15">
      <c r="A218" s="74"/>
      <c r="B218" s="75"/>
      <c r="C218" s="76"/>
    </row>
    <row r="219" spans="1:3" ht="15">
      <c r="A219" s="74"/>
      <c r="B219" s="75"/>
      <c r="C219" s="76"/>
    </row>
    <row r="220" spans="1:3" ht="15">
      <c r="A220" s="74"/>
      <c r="B220" s="75"/>
      <c r="C220" s="76"/>
    </row>
    <row r="221" spans="1:3" ht="15">
      <c r="A221" s="74"/>
      <c r="B221" s="75"/>
      <c r="C221" s="76"/>
    </row>
    <row r="222" spans="1:3" ht="15">
      <c r="A222" s="74"/>
      <c r="B222" s="75"/>
      <c r="C222" s="76"/>
    </row>
    <row r="223" spans="1:3" ht="15">
      <c r="A223" s="74"/>
      <c r="B223" s="75"/>
      <c r="C223" s="76"/>
    </row>
    <row r="224" spans="1:3" ht="15">
      <c r="A224" s="74"/>
      <c r="B224" s="75"/>
      <c r="C224" s="76"/>
    </row>
    <row r="225" spans="1:3" ht="15">
      <c r="A225" s="74"/>
      <c r="B225" s="75"/>
      <c r="C225" s="76"/>
    </row>
    <row r="226" spans="1:3" ht="15">
      <c r="A226" s="74"/>
      <c r="B226" s="75"/>
      <c r="C226" s="76"/>
    </row>
    <row r="227" spans="1:3" ht="15">
      <c r="A227" s="74"/>
      <c r="B227" s="75"/>
      <c r="C227" s="76"/>
    </row>
    <row r="228" spans="1:3" ht="15">
      <c r="A228" s="74"/>
      <c r="B228" s="75"/>
      <c r="C228" s="76"/>
    </row>
    <row r="229" spans="1:3" ht="15">
      <c r="A229" s="74"/>
      <c r="B229" s="75"/>
      <c r="C229" s="76"/>
    </row>
    <row r="230" spans="1:3" ht="15">
      <c r="A230" s="74"/>
      <c r="B230" s="75"/>
      <c r="C230" s="76"/>
    </row>
    <row r="231" spans="1:3" ht="15">
      <c r="A231" s="74"/>
      <c r="B231" s="75"/>
      <c r="C231" s="76"/>
    </row>
    <row r="232" spans="1:3" ht="15">
      <c r="A232" s="74"/>
      <c r="B232" s="75"/>
      <c r="C232" s="76"/>
    </row>
    <row r="233" spans="1:3" ht="15">
      <c r="A233" s="74"/>
      <c r="B233" s="75"/>
      <c r="C233" s="76"/>
    </row>
    <row r="234" spans="1:3" ht="15">
      <c r="A234" s="74"/>
      <c r="B234" s="75"/>
      <c r="C234" s="76"/>
    </row>
    <row r="235" spans="1:3" ht="15">
      <c r="A235" s="74"/>
      <c r="B235" s="75"/>
      <c r="C235" s="76"/>
    </row>
    <row r="236" spans="1:3" ht="15">
      <c r="A236" s="74"/>
      <c r="B236" s="75"/>
      <c r="C236" s="76"/>
    </row>
    <row r="237" spans="1:3" ht="15">
      <c r="A237" s="74"/>
      <c r="B237" s="75"/>
      <c r="C237" s="76"/>
    </row>
    <row r="238" spans="1:3" ht="15">
      <c r="A238" s="74"/>
      <c r="B238" s="75"/>
      <c r="C238" s="76"/>
    </row>
    <row r="239" spans="1:3" ht="15">
      <c r="A239" s="74"/>
      <c r="B239" s="75"/>
      <c r="C239" s="76"/>
    </row>
    <row r="240" spans="1:3" ht="15">
      <c r="A240" s="74"/>
      <c r="B240" s="75"/>
      <c r="C240" s="76"/>
    </row>
    <row r="241" spans="1:3" ht="15">
      <c r="A241" s="74"/>
      <c r="B241" s="75"/>
      <c r="C241" s="76"/>
    </row>
    <row r="242" spans="1:3" ht="15">
      <c r="A242" s="74"/>
      <c r="B242" s="75"/>
      <c r="C242" s="76"/>
    </row>
    <row r="243" spans="1:3" ht="15">
      <c r="A243" s="74"/>
      <c r="B243" s="75"/>
      <c r="C243" s="76"/>
    </row>
    <row r="244" spans="1:3" ht="15">
      <c r="A244" s="74"/>
      <c r="B244" s="75"/>
      <c r="C244" s="76"/>
    </row>
    <row r="245" spans="1:3" ht="15">
      <c r="A245" s="74"/>
      <c r="B245" s="75"/>
      <c r="C245" s="76"/>
    </row>
    <row r="246" spans="1:3" ht="15">
      <c r="A246" s="74"/>
      <c r="B246" s="75"/>
      <c r="C246" s="76"/>
    </row>
    <row r="247" spans="1:3" ht="15">
      <c r="A247" s="74"/>
      <c r="B247" s="75"/>
      <c r="C247" s="76"/>
    </row>
    <row r="248" spans="1:3" ht="15">
      <c r="A248" s="74"/>
      <c r="B248" s="75"/>
      <c r="C248" s="76"/>
    </row>
    <row r="249" spans="1:3" ht="15">
      <c r="A249" s="74"/>
      <c r="B249" s="75"/>
      <c r="C249" s="76"/>
    </row>
    <row r="250" spans="1:3" ht="15">
      <c r="A250" s="74"/>
      <c r="B250" s="75"/>
      <c r="C250" s="76"/>
    </row>
    <row r="251" spans="1:3" ht="15">
      <c r="A251" s="74"/>
      <c r="B251" s="75"/>
      <c r="C251" s="76"/>
    </row>
    <row r="252" spans="1:3" ht="15">
      <c r="A252" s="74"/>
      <c r="B252" s="75"/>
      <c r="C252" s="76"/>
    </row>
    <row r="253" spans="1:3" ht="15">
      <c r="A253" s="74"/>
      <c r="B253" s="75"/>
      <c r="C253" s="76"/>
    </row>
    <row r="254" spans="1:3" ht="15">
      <c r="A254" s="74"/>
      <c r="B254" s="75"/>
      <c r="C254" s="76"/>
    </row>
    <row r="255" spans="1:3" ht="15">
      <c r="A255" s="74"/>
      <c r="B255" s="75"/>
      <c r="C255" s="76"/>
    </row>
    <row r="256" spans="1:3" ht="15">
      <c r="A256" s="74"/>
      <c r="B256" s="75"/>
      <c r="C256" s="76"/>
    </row>
    <row r="257" spans="1:3" ht="15">
      <c r="A257" s="74"/>
      <c r="B257" s="75"/>
      <c r="C257" s="76"/>
    </row>
    <row r="258" spans="1:3" ht="15">
      <c r="A258" s="74"/>
      <c r="B258" s="75"/>
      <c r="C258" s="76"/>
    </row>
    <row r="259" spans="1:3" ht="15">
      <c r="A259" s="74"/>
      <c r="B259" s="75"/>
      <c r="C259" s="76"/>
    </row>
    <row r="260" spans="1:3" ht="15">
      <c r="A260" s="74"/>
      <c r="B260" s="75"/>
      <c r="C260" s="76"/>
    </row>
    <row r="261" spans="1:3" ht="15">
      <c r="A261" s="74"/>
      <c r="B261" s="75"/>
      <c r="C261" s="76"/>
    </row>
    <row r="262" spans="1:3" ht="15">
      <c r="A262" s="74"/>
      <c r="B262" s="75"/>
      <c r="C262" s="76"/>
    </row>
    <row r="263" spans="1:3" ht="15">
      <c r="A263" s="74"/>
      <c r="B263" s="75"/>
      <c r="C263" s="76"/>
    </row>
    <row r="264" spans="1:3" ht="15">
      <c r="A264" s="74"/>
      <c r="B264" s="75"/>
      <c r="C264" s="76"/>
    </row>
    <row r="265" spans="1:3" ht="15">
      <c r="A265" s="74"/>
      <c r="B265" s="75"/>
      <c r="C265" s="76"/>
    </row>
    <row r="266" spans="1:3" ht="15">
      <c r="A266" s="74"/>
      <c r="B266" s="75"/>
      <c r="C266" s="76"/>
    </row>
    <row r="267" spans="1:3" ht="15">
      <c r="A267" s="74"/>
      <c r="B267" s="75"/>
      <c r="C267" s="76"/>
    </row>
    <row r="268" spans="1:3" ht="15">
      <c r="A268" s="74"/>
      <c r="B268" s="75"/>
      <c r="C268" s="76"/>
    </row>
    <row r="269" spans="1:3" ht="15">
      <c r="A269" s="74"/>
      <c r="B269" s="75"/>
      <c r="C269" s="76"/>
    </row>
    <row r="270" spans="1:3" ht="15">
      <c r="A270" s="74"/>
      <c r="B270" s="75"/>
      <c r="C270" s="76"/>
    </row>
    <row r="271" spans="1:3" ht="15">
      <c r="A271" s="74"/>
      <c r="B271" s="75"/>
      <c r="C271" s="76"/>
    </row>
    <row r="272" spans="1:3" ht="15">
      <c r="A272" s="74"/>
      <c r="B272" s="75"/>
      <c r="C272" s="76"/>
    </row>
    <row r="273" spans="1:3" ht="15">
      <c r="A273" s="74"/>
      <c r="B273" s="75"/>
      <c r="C273" s="76"/>
    </row>
    <row r="274" spans="1:3" ht="15">
      <c r="A274" s="74"/>
      <c r="B274" s="75"/>
      <c r="C274" s="76"/>
    </row>
    <row r="275" spans="1:3" ht="15">
      <c r="A275" s="74"/>
      <c r="B275" s="75"/>
      <c r="C275" s="76"/>
    </row>
    <row r="276" spans="1:3" ht="15">
      <c r="A276" s="74"/>
      <c r="B276" s="75"/>
      <c r="C276" s="76"/>
    </row>
    <row r="277" spans="1:3" ht="15">
      <c r="A277" s="74"/>
      <c r="B277" s="75"/>
      <c r="C277" s="76"/>
    </row>
    <row r="278" spans="1:3" ht="15">
      <c r="A278" s="74"/>
      <c r="B278" s="75"/>
      <c r="C278" s="76"/>
    </row>
    <row r="279" spans="1:3" ht="15">
      <c r="A279" s="74"/>
      <c r="B279" s="75"/>
      <c r="C279" s="76"/>
    </row>
    <row r="280" spans="1:3" ht="15">
      <c r="A280" s="74"/>
      <c r="B280" s="75"/>
      <c r="C280" s="76"/>
    </row>
    <row r="281" spans="1:3" ht="15">
      <c r="A281" s="74"/>
      <c r="B281" s="75"/>
      <c r="C281" s="76"/>
    </row>
    <row r="282" spans="1:3" ht="15">
      <c r="A282" s="74"/>
      <c r="B282" s="75"/>
      <c r="C282" s="76"/>
    </row>
    <row r="283" spans="1:3" ht="15">
      <c r="A283" s="74"/>
      <c r="B283" s="75"/>
      <c r="C283" s="76"/>
    </row>
    <row r="284" spans="1:3" ht="15">
      <c r="A284" s="74"/>
      <c r="B284" s="75"/>
      <c r="C284" s="76"/>
    </row>
    <row r="285" spans="1:3" ht="15">
      <c r="A285" s="74"/>
      <c r="B285" s="75"/>
      <c r="C285" s="76"/>
    </row>
    <row r="286" spans="1:3" ht="15">
      <c r="A286" s="74"/>
      <c r="B286" s="75"/>
      <c r="C286" s="76"/>
    </row>
    <row r="287" spans="1:3" ht="15">
      <c r="A287" s="74"/>
      <c r="B287" s="75"/>
      <c r="C287" s="76"/>
    </row>
    <row r="288" spans="1:3" ht="15">
      <c r="A288" s="74"/>
      <c r="B288" s="75"/>
      <c r="C288" s="76"/>
    </row>
    <row r="289" spans="1:3" ht="15">
      <c r="A289" s="74"/>
      <c r="B289" s="75"/>
      <c r="C289" s="76"/>
    </row>
    <row r="290" spans="1:3" ht="15">
      <c r="A290" s="74"/>
      <c r="B290" s="75"/>
      <c r="C290" s="76"/>
    </row>
    <row r="291" spans="1:3" ht="15">
      <c r="A291" s="74"/>
      <c r="B291" s="75"/>
      <c r="C291" s="76"/>
    </row>
    <row r="292" spans="1:3" ht="15">
      <c r="A292" s="74"/>
      <c r="B292" s="75"/>
      <c r="C292" s="76"/>
    </row>
    <row r="293" spans="1:3" ht="15">
      <c r="A293" s="74"/>
      <c r="B293" s="75"/>
      <c r="C293" s="76"/>
    </row>
    <row r="294" spans="1:3" ht="15">
      <c r="A294" s="74"/>
      <c r="B294" s="75"/>
      <c r="C294" s="76"/>
    </row>
    <row r="295" spans="1:3" ht="15">
      <c r="A295" s="74"/>
      <c r="B295" s="75"/>
      <c r="C295" s="76"/>
    </row>
    <row r="296" spans="1:3" ht="15">
      <c r="A296" s="74"/>
      <c r="B296" s="75"/>
      <c r="C296" s="76"/>
    </row>
    <row r="297" spans="1:3" ht="15">
      <c r="A297" s="74"/>
      <c r="B297" s="75"/>
      <c r="C297" s="76"/>
    </row>
    <row r="298" spans="1:3" ht="15">
      <c r="A298" s="74"/>
      <c r="B298" s="75"/>
      <c r="C298" s="76"/>
    </row>
    <row r="299" spans="1:3" ht="15">
      <c r="A299" s="74"/>
      <c r="B299" s="75"/>
      <c r="C299" s="76"/>
    </row>
    <row r="300" spans="1:3" ht="15">
      <c r="A300" s="74"/>
      <c r="B300" s="75"/>
      <c r="C300" s="76"/>
    </row>
    <row r="301" spans="1:3" ht="15">
      <c r="A301" s="74"/>
      <c r="B301" s="75"/>
      <c r="C301" s="76"/>
    </row>
    <row r="302" spans="1:3" ht="15">
      <c r="A302" s="74"/>
      <c r="B302" s="75"/>
      <c r="C302" s="76"/>
    </row>
    <row r="303" spans="1:3" ht="15">
      <c r="A303" s="74"/>
      <c r="B303" s="75"/>
      <c r="C303" s="76"/>
    </row>
    <row r="304" spans="1:3" ht="15">
      <c r="A304" s="74"/>
      <c r="B304" s="75"/>
      <c r="C304" s="76"/>
    </row>
    <row r="305" spans="1:3" ht="15">
      <c r="A305" s="74"/>
      <c r="B305" s="75"/>
      <c r="C305" s="76"/>
    </row>
    <row r="306" spans="1:3" ht="15">
      <c r="A306" s="74"/>
      <c r="B306" s="75"/>
      <c r="C306" s="76"/>
    </row>
    <row r="307" spans="1:3" ht="15">
      <c r="A307" s="74"/>
      <c r="B307" s="75"/>
      <c r="C307" s="76"/>
    </row>
    <row r="308" spans="1:3" ht="15">
      <c r="A308" s="74"/>
      <c r="B308" s="75"/>
      <c r="C308" s="76"/>
    </row>
    <row r="309" spans="1:3" ht="15">
      <c r="A309" s="74"/>
      <c r="B309" s="75"/>
      <c r="C309" s="76"/>
    </row>
    <row r="310" spans="1:3" ht="15">
      <c r="A310" s="74"/>
      <c r="B310" s="75"/>
      <c r="C310" s="76"/>
    </row>
    <row r="311" spans="1:3" ht="15">
      <c r="A311" s="74"/>
      <c r="B311" s="75"/>
      <c r="C311" s="76"/>
    </row>
    <row r="312" spans="1:3" ht="15">
      <c r="A312" s="74"/>
      <c r="B312" s="75"/>
      <c r="C312" s="76"/>
    </row>
    <row r="313" spans="1:3" ht="15">
      <c r="A313" s="74"/>
      <c r="B313" s="75"/>
      <c r="C313" s="76"/>
    </row>
    <row r="314" spans="1:3" ht="15">
      <c r="A314" s="74"/>
      <c r="B314" s="75"/>
      <c r="C314" s="76"/>
    </row>
    <row r="315" spans="1:3" ht="15">
      <c r="A315" s="74"/>
      <c r="B315" s="75"/>
      <c r="C315" s="76"/>
    </row>
    <row r="316" spans="1:3" ht="15">
      <c r="A316" s="74"/>
      <c r="B316" s="75"/>
      <c r="C316" s="76"/>
    </row>
    <row r="317" spans="1:3" ht="15">
      <c r="A317" s="74"/>
      <c r="B317" s="75"/>
      <c r="C317" s="76"/>
    </row>
    <row r="318" spans="1:3" ht="15">
      <c r="A318" s="74"/>
      <c r="B318" s="75"/>
      <c r="C318" s="76"/>
    </row>
    <row r="319" spans="1:3" ht="15">
      <c r="A319" s="74"/>
      <c r="B319" s="75"/>
      <c r="C319" s="76"/>
    </row>
    <row r="320" spans="1:3" ht="15">
      <c r="A320" s="74"/>
      <c r="B320" s="75"/>
      <c r="C320" s="76"/>
    </row>
    <row r="321" spans="1:3" ht="15">
      <c r="A321" s="74"/>
      <c r="B321" s="75"/>
      <c r="C321" s="76"/>
    </row>
    <row r="322" spans="1:3" ht="15">
      <c r="A322" s="74"/>
      <c r="B322" s="75"/>
      <c r="C322" s="76"/>
    </row>
    <row r="323" spans="1:3" ht="15">
      <c r="A323" s="74"/>
      <c r="B323" s="75"/>
      <c r="C323" s="76"/>
    </row>
    <row r="324" spans="1:3" ht="15">
      <c r="A324" s="74"/>
      <c r="B324" s="75"/>
      <c r="C324" s="76"/>
    </row>
    <row r="325" spans="1:3" ht="15">
      <c r="A325" s="74"/>
      <c r="B325" s="75"/>
      <c r="C325" s="76"/>
    </row>
    <row r="326" spans="1:3" ht="15">
      <c r="A326" s="74"/>
      <c r="B326" s="75"/>
      <c r="C326" s="76"/>
    </row>
    <row r="327" spans="1:3" ht="15">
      <c r="A327" s="74"/>
      <c r="B327" s="75"/>
      <c r="C327" s="76"/>
    </row>
    <row r="328" spans="1:3" ht="15">
      <c r="A328" s="74"/>
      <c r="B328" s="75"/>
      <c r="C328" s="76"/>
    </row>
    <row r="329" spans="1:3" ht="15">
      <c r="A329" s="74"/>
      <c r="B329" s="75"/>
      <c r="C329" s="76"/>
    </row>
    <row r="330" spans="1:3" ht="15">
      <c r="A330" s="74"/>
      <c r="B330" s="75"/>
      <c r="C330" s="76"/>
    </row>
    <row r="331" spans="1:3" ht="15">
      <c r="A331" s="74"/>
      <c r="B331" s="75"/>
      <c r="C331" s="76"/>
    </row>
    <row r="332" spans="1:3" ht="15">
      <c r="A332" s="74"/>
      <c r="B332" s="75"/>
      <c r="C332" s="76"/>
    </row>
    <row r="333" spans="1:3" ht="15">
      <c r="A333" s="74"/>
      <c r="B333" s="75"/>
      <c r="C333" s="76"/>
    </row>
    <row r="334" spans="1:3" ht="15">
      <c r="A334" s="74"/>
      <c r="B334" s="75"/>
      <c r="C334" s="76"/>
    </row>
    <row r="335" spans="1:3" ht="15">
      <c r="A335" s="74"/>
      <c r="B335" s="75"/>
      <c r="C335" s="76"/>
    </row>
    <row r="336" spans="1:3" ht="15">
      <c r="A336" s="74"/>
      <c r="B336" s="75"/>
      <c r="C336" s="76"/>
    </row>
    <row r="337" spans="1:3" ht="15">
      <c r="A337" s="74"/>
      <c r="B337" s="75"/>
      <c r="C337" s="76"/>
    </row>
    <row r="338" spans="1:3" ht="15">
      <c r="A338" s="74"/>
      <c r="B338" s="75"/>
      <c r="C338" s="76"/>
    </row>
    <row r="339" spans="1:3" ht="15">
      <c r="A339" s="74"/>
      <c r="B339" s="75"/>
      <c r="C339" s="76"/>
    </row>
    <row r="340" spans="1:3" ht="15">
      <c r="A340" s="74"/>
      <c r="B340" s="75"/>
      <c r="C340" s="76"/>
    </row>
    <row r="341" spans="1:3" ht="15">
      <c r="A341" s="74"/>
      <c r="B341" s="75"/>
      <c r="C341" s="76"/>
    </row>
    <row r="342" spans="1:3" ht="15">
      <c r="A342" s="74"/>
      <c r="B342" s="75"/>
      <c r="C342" s="76"/>
    </row>
    <row r="343" spans="1:3" ht="15">
      <c r="A343" s="74"/>
      <c r="B343" s="75"/>
      <c r="C343" s="76"/>
    </row>
    <row r="344" spans="1:3" ht="15">
      <c r="A344" s="74"/>
      <c r="B344" s="75"/>
      <c r="C344" s="76"/>
    </row>
    <row r="345" spans="1:3" ht="15">
      <c r="A345" s="74"/>
      <c r="B345" s="75"/>
      <c r="C345" s="76"/>
    </row>
    <row r="346" spans="1:3" ht="15">
      <c r="A346" s="74"/>
      <c r="B346" s="75"/>
      <c r="C346" s="76"/>
    </row>
    <row r="347" spans="1:3" ht="15">
      <c r="A347" s="74"/>
      <c r="B347" s="75"/>
      <c r="C347" s="76"/>
    </row>
    <row r="348" spans="1:3" ht="15">
      <c r="A348" s="74"/>
      <c r="B348" s="75"/>
      <c r="C348" s="76"/>
    </row>
    <row r="349" spans="1:3" ht="15">
      <c r="A349" s="74"/>
      <c r="B349" s="75"/>
      <c r="C349" s="76"/>
    </row>
    <row r="350" spans="1:3" ht="15">
      <c r="A350" s="74"/>
      <c r="B350" s="75"/>
      <c r="C350" s="76"/>
    </row>
    <row r="351" spans="1:3" ht="15">
      <c r="A351" s="74"/>
      <c r="B351" s="75"/>
      <c r="C351" s="76"/>
    </row>
    <row r="352" spans="1:3" ht="15">
      <c r="A352" s="74"/>
      <c r="B352" s="75"/>
      <c r="C352" s="76"/>
    </row>
    <row r="353" spans="1:3" ht="15">
      <c r="A353" s="74"/>
      <c r="B353" s="75"/>
      <c r="C353" s="76"/>
    </row>
    <row r="354" spans="1:3" ht="15">
      <c r="A354" s="74"/>
      <c r="B354" s="75"/>
      <c r="C354" s="76"/>
    </row>
    <row r="355" spans="1:3" ht="15">
      <c r="A355" s="74"/>
      <c r="B355" s="75"/>
      <c r="C355" s="76"/>
    </row>
    <row r="356" spans="1:3" ht="15">
      <c r="A356" s="74"/>
      <c r="B356" s="75"/>
      <c r="C356" s="76"/>
    </row>
    <row r="357" spans="1:3" ht="15">
      <c r="A357" s="74"/>
      <c r="B357" s="75"/>
      <c r="C357" s="76"/>
    </row>
    <row r="358" spans="1:3" ht="15">
      <c r="A358" s="74"/>
      <c r="B358" s="75"/>
      <c r="C358" s="76"/>
    </row>
    <row r="359" spans="1:3" ht="15">
      <c r="A359" s="74"/>
      <c r="B359" s="75"/>
      <c r="C359" s="76"/>
    </row>
    <row r="360" spans="1:3" ht="15">
      <c r="A360" s="74"/>
      <c r="B360" s="75"/>
      <c r="C360" s="76"/>
    </row>
  </sheetData>
  <mergeCells count="16">
    <mergeCell ref="F1:G1"/>
    <mergeCell ref="D3:D5"/>
    <mergeCell ref="D6:D8"/>
    <mergeCell ref="D9:D11"/>
    <mergeCell ref="D12:D14"/>
    <mergeCell ref="D15:D17"/>
    <mergeCell ref="D18:D20"/>
    <mergeCell ref="D21:D23"/>
    <mergeCell ref="D41:D43"/>
    <mergeCell ref="D44:D46"/>
    <mergeCell ref="D58:D59"/>
    <mergeCell ref="D60:D61"/>
    <mergeCell ref="D24:D26"/>
    <mergeCell ref="D27:D29"/>
    <mergeCell ref="D30:D32"/>
    <mergeCell ref="D33:D35"/>
  </mergeCells>
  <conditionalFormatting sqref="F3:F61">
    <cfRule type="expression" dxfId="5" priority="1">
      <formula>#REF!="-"</formula>
    </cfRule>
    <cfRule type="expression" dxfId="4" priority="2">
      <formula>#REF!&gt;0</formula>
    </cfRule>
  </conditionalFormatting>
  <conditionalFormatting sqref="E3:E61">
    <cfRule type="expression" dxfId="3" priority="3517">
      <formula>#REF!="-"</formula>
    </cfRule>
    <cfRule type="expression" dxfId="2" priority="3518">
      <formula>#REF!&gt;0</formula>
    </cfRule>
  </conditionalFormatting>
  <conditionalFormatting sqref="E57:E61 E53:E55">
    <cfRule type="expression" dxfId="1" priority="3521">
      <formula>#REF!="-"</formula>
    </cfRule>
    <cfRule type="expression" dxfId="0" priority="3522">
      <formula>#REF!&gt;0</formula>
    </cfRule>
  </conditionalFormatting>
  <pageMargins left="0.7" right="0.7" top="0.75" bottom="0.75" header="0.3" footer="0.3"/>
  <pageSetup paperSize="9" orientation="portrait" horizontalDpi="4294967295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10</vt:i4>
      </vt:variant>
    </vt:vector>
  </HeadingPairs>
  <TitlesOfParts>
    <vt:vector size="25" baseType="lpstr">
      <vt:lpstr>прайс</vt:lpstr>
      <vt:lpstr>Змiст</vt:lpstr>
      <vt:lpstr>Дверні ручки</vt:lpstr>
      <vt:lpstr>Замки</vt:lpstr>
      <vt:lpstr>Циліндри</vt:lpstr>
      <vt:lpstr>Карточні петлі</vt:lpstr>
      <vt:lpstr>Петлі для маятникових дверей</vt:lpstr>
      <vt:lpstr>Врізні петлі</vt:lpstr>
      <vt:lpstr>Приховані петлі</vt:lpstr>
      <vt:lpstr>Дверні доводчики</vt:lpstr>
      <vt:lpstr>Ущільнювачі і пороги</vt:lpstr>
      <vt:lpstr>Фурнітура для скляних дверей</vt:lpstr>
      <vt:lpstr>Фурнітура для ванних кімнат</vt:lpstr>
      <vt:lpstr>Фурнітура для розсувних дверей </vt:lpstr>
      <vt:lpstr>Аксесуари для дверей</vt:lpstr>
      <vt:lpstr>Price</vt:lpstr>
      <vt:lpstr>Замки!Заголовки_для_печати</vt:lpstr>
      <vt:lpstr>'Приховані петлі'!Заголовки_для_печати</vt:lpstr>
      <vt:lpstr>'Фурнітура для розсувних дверей '!Заголовки_для_печати</vt:lpstr>
      <vt:lpstr>курс</vt:lpstr>
      <vt:lpstr>'Дверні доводчики'!Область_печати</vt:lpstr>
      <vt:lpstr>'Дверні ручки'!Область_печати</vt:lpstr>
      <vt:lpstr>Замки!Область_печати</vt:lpstr>
      <vt:lpstr>'Приховані петлі'!Область_печати</vt:lpstr>
      <vt:lpstr>'Ущільнювачі і пороги'!Область_печати</vt:lpstr>
    </vt:vector>
  </TitlesOfParts>
  <Company>Организация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hua2004</dc:creator>
  <cp:lastModifiedBy>user</cp:lastModifiedBy>
  <cp:lastPrinted>2018-06-07T13:41:21Z</cp:lastPrinted>
  <dcterms:created xsi:type="dcterms:W3CDTF">2011-06-30T04:47:58Z</dcterms:created>
  <dcterms:modified xsi:type="dcterms:W3CDTF">2018-11-23T16:51:49Z</dcterms:modified>
</cp:coreProperties>
</file>